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bookViews>
    <workbookView xWindow="0" yWindow="0" windowWidth="23040" windowHeight="8904" tabRatio="669" firstSheet="4" activeTab="4"/>
  </bookViews>
  <sheets>
    <sheet name="0428-KPI FACT" sheetId="225" state="hidden" r:id="rId1"/>
    <sheet name="0504-KPI FACT" sheetId="227" state="hidden" r:id="rId2"/>
    <sheet name="0511-KPI FACT" sheetId="229" state="hidden" r:id="rId3"/>
    <sheet name="0513-KPI FACT" sheetId="231" state="hidden" r:id="rId4"/>
    <sheet name="0517-KPI FACT" sheetId="234" r:id="rId5"/>
    <sheet name="0515 delay" sheetId="235" r:id="rId6"/>
    <sheet name="0515 Summary" sheetId="230" state="hidden" r:id="rId7"/>
    <sheet name="delay end-Apr" sheetId="228" state="hidden" r:id="rId8"/>
  </sheets>
  <externalReferences>
    <externalReference r:id="rId9"/>
    <externalReference r:id="rId10"/>
    <externalReference r:id="rId11"/>
  </externalReferences>
  <definedNames>
    <definedName name="_xlnm._FilterDatabase" localSheetId="5" hidden="1">'0515 delay'!$A$1:$O$81</definedName>
    <definedName name="_xlnm._FilterDatabase" localSheetId="7" hidden="1">'delay end-Apr'!$A$1:$N$130</definedName>
    <definedName name="comment">[1]Sheet1!$C$2:$C$12</definedName>
    <definedName name="COSTDRIVE">[2]Sheet2!$B$3:$C$212</definedName>
    <definedName name="droplist1" localSheetId="0">#REF!</definedName>
    <definedName name="droplist1" localSheetId="1">#REF!</definedName>
    <definedName name="droplist1" localSheetId="2">#REF!</definedName>
    <definedName name="droplist1" localSheetId="3">#REF!</definedName>
    <definedName name="droplist1" localSheetId="6">#REF!</definedName>
    <definedName name="droplist1" localSheetId="4">#REF!</definedName>
    <definedName name="droplist1">#REF!</definedName>
    <definedName name="droplist2" localSheetId="0">#REF!</definedName>
    <definedName name="droplist2" localSheetId="1">#REF!</definedName>
    <definedName name="droplist2" localSheetId="2">#REF!</definedName>
    <definedName name="droplist2" localSheetId="3">#REF!</definedName>
    <definedName name="droplist2" localSheetId="6">#REF!</definedName>
    <definedName name="droplist2" localSheetId="4">#REF!</definedName>
    <definedName name="droplist2">#REF!</definedName>
    <definedName name="KANG">[3]Sheet3!$S$2:$U$2751</definedName>
    <definedName name="_xlnm.Print_Area" localSheetId="0">'0428-KPI FACT'!$A$1:$AL$38</definedName>
    <definedName name="_xlnm.Print_Area" localSheetId="1">'0504-KPI FACT'!$A$1:$AL$38</definedName>
    <definedName name="_xlnm.Print_Area" localSheetId="2">'0511-KPI FACT'!$A$1:$AL$38</definedName>
    <definedName name="_xlnm.Print_Area" localSheetId="3">'0513-KPI FACT'!$A$1:$AL$38</definedName>
    <definedName name="_xlnm.Print_Area" localSheetId="6">#REF!</definedName>
    <definedName name="_xlnm.Print_Area" localSheetId="4">'0517-KPI FACT'!$A$1:$AL$38</definedName>
    <definedName name="_xlnm.Print_Area">#REF!</definedName>
    <definedName name="setting">[3]Sheet2!$Q$2:$V$2349</definedName>
    <definedName name="setting2">[3]Sheet2!$X$2:$AC$114</definedName>
    <definedName name="type">[1]Sheet1!$B$2:$B$9</definedName>
    <definedName name="zsd" localSheetId="0">#REF!</definedName>
    <definedName name="zsd" localSheetId="1">#REF!</definedName>
    <definedName name="zsd" localSheetId="2">#REF!</definedName>
    <definedName name="zsd" localSheetId="3">#REF!</definedName>
    <definedName name="zsd" localSheetId="6">#REF!</definedName>
    <definedName name="zsd" localSheetId="4">#REF!</definedName>
    <definedName name="zsd">#REF!</definedName>
  </definedNames>
  <calcPr calcId="162913"/>
</workbook>
</file>

<file path=xl/calcChain.xml><?xml version="1.0" encoding="utf-8"?>
<calcChain xmlns="http://schemas.openxmlformats.org/spreadsheetml/2006/main">
  <c r="H130" i="228" l="1"/>
  <c r="G130" i="228"/>
  <c r="F130" i="228"/>
  <c r="E130" i="228"/>
  <c r="D32" i="230"/>
  <c r="C32" i="230"/>
  <c r="E31" i="230"/>
  <c r="E30" i="230"/>
  <c r="E29" i="230"/>
  <c r="E28" i="230"/>
  <c r="E26" i="230"/>
  <c r="E25" i="230"/>
  <c r="E32" i="230" s="1"/>
  <c r="D20" i="230"/>
  <c r="C20" i="230"/>
  <c r="E19" i="230"/>
  <c r="E18" i="230"/>
  <c r="E17" i="230"/>
  <c r="E16" i="230"/>
  <c r="E15" i="230"/>
  <c r="E14" i="230"/>
  <c r="E13" i="230"/>
  <c r="E12" i="230"/>
  <c r="E11" i="230"/>
  <c r="E10" i="230"/>
  <c r="E9" i="230"/>
  <c r="H84" i="235"/>
  <c r="H81" i="235"/>
  <c r="G81" i="235"/>
  <c r="E81" i="235"/>
  <c r="BW109" i="234"/>
  <c r="BV109" i="234"/>
  <c r="BU109" i="234"/>
  <c r="BT109" i="234"/>
  <c r="BS109" i="234"/>
  <c r="BR109" i="234"/>
  <c r="BQ109" i="234"/>
  <c r="BP109" i="234"/>
  <c r="BO109" i="234"/>
  <c r="BN109" i="234"/>
  <c r="BM109" i="234"/>
  <c r="BL109" i="234"/>
  <c r="BK109" i="234"/>
  <c r="BJ109" i="234"/>
  <c r="BI109" i="234"/>
  <c r="BH109" i="234"/>
  <c r="BG109" i="234"/>
  <c r="BF109" i="234"/>
  <c r="BE109" i="234"/>
  <c r="BD109" i="234"/>
  <c r="BC109" i="234"/>
  <c r="BB109" i="234"/>
  <c r="BA109" i="234"/>
  <c r="AZ109" i="234"/>
  <c r="AW109" i="234"/>
  <c r="AV109" i="234"/>
  <c r="AU109" i="234"/>
  <c r="AT109" i="234"/>
  <c r="AS109" i="234"/>
  <c r="AR109" i="234"/>
  <c r="AQ109" i="234"/>
  <c r="AP109" i="234"/>
  <c r="AO109" i="234"/>
  <c r="AN109" i="234"/>
  <c r="AM109" i="234"/>
  <c r="AL109" i="234"/>
  <c r="AK109" i="234"/>
  <c r="AJ109" i="234"/>
  <c r="AI109" i="234"/>
  <c r="AH109" i="234"/>
  <c r="AG109" i="234"/>
  <c r="AF109" i="234"/>
  <c r="AE109" i="234"/>
  <c r="AD109" i="234"/>
  <c r="AC109" i="234"/>
  <c r="AB109" i="234"/>
  <c r="AA109" i="234"/>
  <c r="Z109" i="234"/>
  <c r="AX109" i="234" s="1"/>
  <c r="BW108" i="234"/>
  <c r="BV108" i="234"/>
  <c r="BU108" i="234"/>
  <c r="BT108" i="234"/>
  <c r="BS108" i="234"/>
  <c r="BR108" i="234"/>
  <c r="BQ108" i="234"/>
  <c r="BP108" i="234"/>
  <c r="BO108" i="234"/>
  <c r="BN108" i="234"/>
  <c r="BM108" i="234"/>
  <c r="BL108" i="234"/>
  <c r="BK108" i="234"/>
  <c r="BK92" i="234" s="1"/>
  <c r="BJ108" i="234"/>
  <c r="BI108" i="234"/>
  <c r="BH108" i="234"/>
  <c r="BG108" i="234"/>
  <c r="BF108" i="234"/>
  <c r="BE108" i="234"/>
  <c r="BD108" i="234"/>
  <c r="BC108" i="234"/>
  <c r="BB108" i="234"/>
  <c r="BA108" i="234"/>
  <c r="AZ108" i="234"/>
  <c r="AW108" i="234"/>
  <c r="AV108" i="234"/>
  <c r="AU108" i="234"/>
  <c r="AT108" i="234"/>
  <c r="AS108" i="234"/>
  <c r="AR108" i="234"/>
  <c r="AQ108" i="234"/>
  <c r="AP108" i="234"/>
  <c r="AO108" i="234"/>
  <c r="AN108" i="234"/>
  <c r="AM108" i="234"/>
  <c r="AL108" i="234"/>
  <c r="AK108" i="234"/>
  <c r="AJ108" i="234"/>
  <c r="AI108" i="234"/>
  <c r="AH108" i="234"/>
  <c r="AG108" i="234"/>
  <c r="AF108" i="234"/>
  <c r="AE108" i="234"/>
  <c r="AD108" i="234"/>
  <c r="AC108" i="234"/>
  <c r="AB108" i="234"/>
  <c r="AA108" i="234"/>
  <c r="Z108" i="234"/>
  <c r="AX108" i="234" s="1"/>
  <c r="BW107" i="234"/>
  <c r="BV107" i="234"/>
  <c r="BU107" i="234"/>
  <c r="BT107" i="234"/>
  <c r="BS107" i="234"/>
  <c r="BR107" i="234"/>
  <c r="BQ107" i="234"/>
  <c r="BP107" i="234"/>
  <c r="BO107" i="234"/>
  <c r="BN107" i="234"/>
  <c r="BM107" i="234"/>
  <c r="BL107" i="234"/>
  <c r="BK107" i="234"/>
  <c r="BJ107" i="234"/>
  <c r="BI107" i="234"/>
  <c r="BH107" i="234"/>
  <c r="BG107" i="234"/>
  <c r="BF107" i="234"/>
  <c r="BE107" i="234"/>
  <c r="BD107" i="234"/>
  <c r="BC107" i="234"/>
  <c r="BB107" i="234"/>
  <c r="BA107" i="234"/>
  <c r="AZ107" i="234"/>
  <c r="BX107" i="234" s="1"/>
  <c r="AW107" i="234"/>
  <c r="AV107" i="234"/>
  <c r="AU107" i="234"/>
  <c r="AT107" i="234"/>
  <c r="AS107" i="234"/>
  <c r="AR107" i="234"/>
  <c r="AQ107" i="234"/>
  <c r="AP107" i="234"/>
  <c r="AO107" i="234"/>
  <c r="AN107" i="234"/>
  <c r="AM107" i="234"/>
  <c r="AL107" i="234"/>
  <c r="AK107" i="234"/>
  <c r="AJ107" i="234"/>
  <c r="AI107" i="234"/>
  <c r="AH107" i="234"/>
  <c r="AG107" i="234"/>
  <c r="AF107" i="234"/>
  <c r="AE107" i="234"/>
  <c r="AD107" i="234"/>
  <c r="AC107" i="234"/>
  <c r="AB107" i="234"/>
  <c r="AA107" i="234"/>
  <c r="Z107" i="234"/>
  <c r="BW106" i="234"/>
  <c r="BV106" i="234"/>
  <c r="BU106" i="234"/>
  <c r="BT106" i="234"/>
  <c r="BS106" i="234"/>
  <c r="BR106" i="234"/>
  <c r="BQ106" i="234"/>
  <c r="BP106" i="234"/>
  <c r="BO106" i="234"/>
  <c r="BN106" i="234"/>
  <c r="BM106" i="234"/>
  <c r="BL106" i="234"/>
  <c r="BK106" i="234"/>
  <c r="BJ106" i="234"/>
  <c r="BH106" i="234"/>
  <c r="BG106" i="234"/>
  <c r="BF106" i="234"/>
  <c r="BE106" i="234"/>
  <c r="BD106" i="234"/>
  <c r="BC106" i="234"/>
  <c r="BB106" i="234"/>
  <c r="BA106" i="234"/>
  <c r="AZ106" i="234"/>
  <c r="BX106" i="234" s="1"/>
  <c r="AW106" i="234"/>
  <c r="AV106" i="234"/>
  <c r="AU106" i="234"/>
  <c r="AT106" i="234"/>
  <c r="AS106" i="234"/>
  <c r="AR106" i="234"/>
  <c r="AQ106" i="234"/>
  <c r="AP106" i="234"/>
  <c r="AO106" i="234"/>
  <c r="AN106" i="234"/>
  <c r="AM106" i="234"/>
  <c r="AL106" i="234"/>
  <c r="AK106" i="234"/>
  <c r="AJ106" i="234"/>
  <c r="AI106" i="234"/>
  <c r="AH106" i="234"/>
  <c r="AG106" i="234"/>
  <c r="AF106" i="234"/>
  <c r="AE106" i="234"/>
  <c r="AD106" i="234"/>
  <c r="AC106" i="234"/>
  <c r="AB106" i="234"/>
  <c r="AA106" i="234"/>
  <c r="Z106" i="234"/>
  <c r="AX106" i="234" s="1"/>
  <c r="BW105" i="234"/>
  <c r="BV105" i="234"/>
  <c r="BU105" i="234"/>
  <c r="BT105" i="234"/>
  <c r="BS105" i="234"/>
  <c r="BR105" i="234"/>
  <c r="BQ105" i="234"/>
  <c r="BP105" i="234"/>
  <c r="BO105" i="234"/>
  <c r="BN105" i="234"/>
  <c r="BM105" i="234"/>
  <c r="BL105" i="234"/>
  <c r="BK105" i="234"/>
  <c r="BH105" i="234"/>
  <c r="BG105" i="234"/>
  <c r="BX105" i="234" s="1"/>
  <c r="BF105" i="234"/>
  <c r="BE105" i="234"/>
  <c r="BD105" i="234"/>
  <c r="BC105" i="234"/>
  <c r="BB105" i="234"/>
  <c r="BA105" i="234"/>
  <c r="AZ105" i="234"/>
  <c r="AW105" i="234"/>
  <c r="AV105" i="234"/>
  <c r="AU105" i="234"/>
  <c r="AT105" i="234"/>
  <c r="AS105" i="234"/>
  <c r="AR105" i="234"/>
  <c r="AQ105" i="234"/>
  <c r="AP105" i="234"/>
  <c r="AO105" i="234"/>
  <c r="AN105" i="234"/>
  <c r="AM105" i="234"/>
  <c r="AL105" i="234"/>
  <c r="AK105" i="234"/>
  <c r="AJ105" i="234"/>
  <c r="AI105" i="234"/>
  <c r="AH105" i="234"/>
  <c r="AH89" i="234" s="1"/>
  <c r="AG105" i="234"/>
  <c r="AF105" i="234"/>
  <c r="AE105" i="234"/>
  <c r="AD105" i="234"/>
  <c r="AC105" i="234"/>
  <c r="AB105" i="234"/>
  <c r="AA105" i="234"/>
  <c r="Z105" i="234"/>
  <c r="AX105" i="234" s="1"/>
  <c r="AY73" i="234" s="1"/>
  <c r="BW104" i="234"/>
  <c r="BV104" i="234"/>
  <c r="BU104" i="234"/>
  <c r="BT104" i="234"/>
  <c r="BS104" i="234"/>
  <c r="BR104" i="234"/>
  <c r="BQ104" i="234"/>
  <c r="BP104" i="234"/>
  <c r="BO104" i="234"/>
  <c r="BN104" i="234"/>
  <c r="BM104" i="234"/>
  <c r="BL104" i="234"/>
  <c r="BK104" i="234"/>
  <c r="BJ104" i="234"/>
  <c r="BH104" i="234"/>
  <c r="BG104" i="234"/>
  <c r="BF104" i="234"/>
  <c r="BE104" i="234"/>
  <c r="BD104" i="234"/>
  <c r="BC104" i="234"/>
  <c r="BB104" i="234"/>
  <c r="BA104" i="234"/>
  <c r="AZ104" i="234"/>
  <c r="BX104" i="234" s="1"/>
  <c r="AW104" i="234"/>
  <c r="AV104" i="234"/>
  <c r="AU104" i="234"/>
  <c r="AT104" i="234"/>
  <c r="AS104" i="234"/>
  <c r="AR104" i="234"/>
  <c r="AQ104" i="234"/>
  <c r="AP104" i="234"/>
  <c r="AO104" i="234"/>
  <c r="AN104" i="234"/>
  <c r="AM104" i="234"/>
  <c r="AL104" i="234"/>
  <c r="AK104" i="234"/>
  <c r="AJ104" i="234"/>
  <c r="AI104" i="234"/>
  <c r="AH104" i="234"/>
  <c r="AG104" i="234"/>
  <c r="AF104" i="234"/>
  <c r="AE104" i="234"/>
  <c r="AD104" i="234"/>
  <c r="AC104" i="234"/>
  <c r="AB104" i="234"/>
  <c r="AA104" i="234"/>
  <c r="Z104" i="234"/>
  <c r="BQ103" i="234"/>
  <c r="BP103" i="234"/>
  <c r="BO103" i="234"/>
  <c r="BN103" i="234"/>
  <c r="BM103" i="234"/>
  <c r="BL103" i="234"/>
  <c r="BL101" i="234" s="1"/>
  <c r="BK103" i="234"/>
  <c r="BJ103" i="234"/>
  <c r="BI103" i="234"/>
  <c r="BH103" i="234"/>
  <c r="BG103" i="234"/>
  <c r="BF103" i="234"/>
  <c r="BE103" i="234"/>
  <c r="BD103" i="234"/>
  <c r="BD101" i="234" s="1"/>
  <c r="BC103" i="234"/>
  <c r="BB103" i="234"/>
  <c r="BA103" i="234"/>
  <c r="AZ103" i="234"/>
  <c r="BX103" i="234" s="1"/>
  <c r="AW103" i="234"/>
  <c r="AV103" i="234"/>
  <c r="AU103" i="234"/>
  <c r="AU101" i="234" s="1"/>
  <c r="AT103" i="234"/>
  <c r="AS103" i="234"/>
  <c r="AR103" i="234"/>
  <c r="AQ103" i="234"/>
  <c r="AP103" i="234"/>
  <c r="AO103" i="234"/>
  <c r="AN103" i="234"/>
  <c r="AM103" i="234"/>
  <c r="AL103" i="234"/>
  <c r="AK103" i="234"/>
  <c r="AJ103" i="234"/>
  <c r="AI103" i="234"/>
  <c r="AH103" i="234"/>
  <c r="AG103" i="234"/>
  <c r="AF103" i="234"/>
  <c r="AE103" i="234"/>
  <c r="AD103" i="234"/>
  <c r="AC103" i="234"/>
  <c r="AB103" i="234"/>
  <c r="AA103" i="234"/>
  <c r="AA101" i="234" s="1"/>
  <c r="Z103" i="234"/>
  <c r="AX103" i="234" s="1"/>
  <c r="BN102" i="234"/>
  <c r="BF102" i="234"/>
  <c r="BB102" i="234"/>
  <c r="AG102" i="234"/>
  <c r="BV101" i="234"/>
  <c r="BT101" i="234"/>
  <c r="BP101" i="234"/>
  <c r="BN101" i="234"/>
  <c r="BH101" i="234"/>
  <c r="BF101" i="234"/>
  <c r="AZ101" i="234"/>
  <c r="AZ102" i="234" s="1"/>
  <c r="AW101" i="234"/>
  <c r="AF101" i="234"/>
  <c r="AB101" i="234"/>
  <c r="BW100" i="234"/>
  <c r="BW101" i="234" s="1"/>
  <c r="BV100" i="234"/>
  <c r="BU100" i="234"/>
  <c r="BU101" i="234" s="1"/>
  <c r="BT100" i="234"/>
  <c r="BS100" i="234"/>
  <c r="BS101" i="234" s="1"/>
  <c r="BR100" i="234"/>
  <c r="BR101" i="234" s="1"/>
  <c r="BQ100" i="234"/>
  <c r="BQ101" i="234" s="1"/>
  <c r="BP100" i="234"/>
  <c r="BO100" i="234"/>
  <c r="BO101" i="234" s="1"/>
  <c r="BN100" i="234"/>
  <c r="BM100" i="234"/>
  <c r="BM101" i="234" s="1"/>
  <c r="BL100" i="234"/>
  <c r="BK100" i="234"/>
  <c r="BK101" i="234" s="1"/>
  <c r="BJ100" i="234"/>
  <c r="BJ101" i="234" s="1"/>
  <c r="BI100" i="234"/>
  <c r="BI101" i="234" s="1"/>
  <c r="BH100" i="234"/>
  <c r="BG100" i="234"/>
  <c r="BG101" i="234" s="1"/>
  <c r="BF100" i="234"/>
  <c r="BE100" i="234"/>
  <c r="BE101" i="234" s="1"/>
  <c r="BD100" i="234"/>
  <c r="BC100" i="234"/>
  <c r="BT102" i="234" s="1"/>
  <c r="BB100" i="234"/>
  <c r="BB101" i="234" s="1"/>
  <c r="BA100" i="234"/>
  <c r="BH102" i="234" s="1"/>
  <c r="AZ100" i="234"/>
  <c r="BS102" i="234" s="1"/>
  <c r="AW100" i="234"/>
  <c r="AU100" i="234"/>
  <c r="AT100" i="234"/>
  <c r="AT101" i="234" s="1"/>
  <c r="AS100" i="234"/>
  <c r="AO100" i="234"/>
  <c r="AO101" i="234" s="1"/>
  <c r="AN100" i="234"/>
  <c r="AN101" i="234" s="1"/>
  <c r="AM100" i="234"/>
  <c r="AM101" i="234" s="1"/>
  <c r="AL100" i="234"/>
  <c r="AL101" i="234" s="1"/>
  <c r="AK100" i="234"/>
  <c r="AK101" i="234" s="1"/>
  <c r="AJ100" i="234"/>
  <c r="AJ101" i="234" s="1"/>
  <c r="AI100" i="234"/>
  <c r="AH100" i="234"/>
  <c r="AH101" i="234" s="1"/>
  <c r="AG100" i="234"/>
  <c r="AF100" i="234"/>
  <c r="AE100" i="234"/>
  <c r="AE101" i="234" s="1"/>
  <c r="AD100" i="234"/>
  <c r="AD101" i="234" s="1"/>
  <c r="AC100" i="234"/>
  <c r="AC101" i="234" s="1"/>
  <c r="AB100" i="234"/>
  <c r="AI102" i="234" s="1"/>
  <c r="AA100" i="234"/>
  <c r="AH102" i="234" s="1"/>
  <c r="Z100" i="234"/>
  <c r="AD97" i="234"/>
  <c r="BU93" i="234"/>
  <c r="BG93" i="234"/>
  <c r="AP93" i="234"/>
  <c r="AJ93" i="234"/>
  <c r="AB93" i="234"/>
  <c r="BS92" i="234"/>
  <c r="BO92" i="234"/>
  <c r="BG92" i="234"/>
  <c r="AR92" i="234"/>
  <c r="AJ92" i="234"/>
  <c r="AB92" i="234"/>
  <c r="BS91" i="234"/>
  <c r="BA91" i="234"/>
  <c r="AR91" i="234"/>
  <c r="AJ91" i="234"/>
  <c r="AD91" i="234"/>
  <c r="BA90" i="234"/>
  <c r="AT90" i="234"/>
  <c r="AR90" i="234"/>
  <c r="AL90" i="234"/>
  <c r="AJ90" i="234"/>
  <c r="AD90" i="234"/>
  <c r="Z90" i="234"/>
  <c r="Z96" i="234" s="1"/>
  <c r="BU89" i="234"/>
  <c r="BT89" i="234"/>
  <c r="BQ89" i="234"/>
  <c r="BL89" i="234"/>
  <c r="BI89" i="234"/>
  <c r="BD89" i="234"/>
  <c r="AU89" i="234"/>
  <c r="AP89" i="234"/>
  <c r="AE89" i="234"/>
  <c r="BW88" i="234"/>
  <c r="BV88" i="234"/>
  <c r="BS88" i="234"/>
  <c r="BO88" i="234"/>
  <c r="BL88" i="234"/>
  <c r="BJ88" i="234"/>
  <c r="BF88" i="234"/>
  <c r="BD88" i="234"/>
  <c r="BC88" i="234"/>
  <c r="BA88" i="234"/>
  <c r="AW88" i="234"/>
  <c r="AU88" i="234"/>
  <c r="AT88" i="234"/>
  <c r="AR88" i="234"/>
  <c r="AO88" i="234"/>
  <c r="AM88" i="234"/>
  <c r="AL88" i="234"/>
  <c r="AJ88" i="234"/>
  <c r="AG88" i="234"/>
  <c r="AE88" i="234"/>
  <c r="AD88" i="234"/>
  <c r="AB88" i="234"/>
  <c r="BW87" i="234"/>
  <c r="BW89" i="234" s="1"/>
  <c r="BV87" i="234"/>
  <c r="BV89" i="234" s="1"/>
  <c r="BU87" i="234"/>
  <c r="BT87" i="234"/>
  <c r="BS87" i="234"/>
  <c r="BS89" i="234" s="1"/>
  <c r="BR87" i="234"/>
  <c r="BR89" i="234" s="1"/>
  <c r="BQ87" i="234"/>
  <c r="BP87" i="234"/>
  <c r="BP89" i="234" s="1"/>
  <c r="BO87" i="234"/>
  <c r="BO89" i="234" s="1"/>
  <c r="BN87" i="234"/>
  <c r="BN89" i="234" s="1"/>
  <c r="BM87" i="234"/>
  <c r="BM89" i="234" s="1"/>
  <c r="BL87" i="234"/>
  <c r="BK87" i="234"/>
  <c r="BK89" i="234" s="1"/>
  <c r="BJ87" i="234"/>
  <c r="BI87" i="234"/>
  <c r="BH87" i="234"/>
  <c r="BH89" i="234" s="1"/>
  <c r="BG87" i="234"/>
  <c r="BF87" i="234"/>
  <c r="BF89" i="234" s="1"/>
  <c r="BE87" i="234"/>
  <c r="BE89" i="234" s="1"/>
  <c r="BD87" i="234"/>
  <c r="BC87" i="234"/>
  <c r="BC89" i="234" s="1"/>
  <c r="BB87" i="234"/>
  <c r="BB89" i="234" s="1"/>
  <c r="BA87" i="234"/>
  <c r="BA89" i="234" s="1"/>
  <c r="AZ87" i="234"/>
  <c r="BT95" i="234" s="1"/>
  <c r="AW87" i="234"/>
  <c r="AW89" i="234" s="1"/>
  <c r="AV87" i="234"/>
  <c r="AV89" i="234" s="1"/>
  <c r="AU87" i="234"/>
  <c r="AT87" i="234"/>
  <c r="AT89" i="234" s="1"/>
  <c r="AS87" i="234"/>
  <c r="AS89" i="234" s="1"/>
  <c r="AR87" i="234"/>
  <c r="AR89" i="234" s="1"/>
  <c r="AQ87" i="234"/>
  <c r="AQ89" i="234" s="1"/>
  <c r="AP87" i="234"/>
  <c r="AO87" i="234"/>
  <c r="AO89" i="234" s="1"/>
  <c r="AN87" i="234"/>
  <c r="AN89" i="234" s="1"/>
  <c r="AM87" i="234"/>
  <c r="AM89" i="234" s="1"/>
  <c r="AL87" i="234"/>
  <c r="AL89" i="234" s="1"/>
  <c r="AK87" i="234"/>
  <c r="AK89" i="234" s="1"/>
  <c r="AJ87" i="234"/>
  <c r="AJ89" i="234" s="1"/>
  <c r="AI87" i="234"/>
  <c r="AI89" i="234" s="1"/>
  <c r="AH87" i="234"/>
  <c r="AG87" i="234"/>
  <c r="AG89" i="234" s="1"/>
  <c r="AF87" i="234"/>
  <c r="AF89" i="234" s="1"/>
  <c r="AE87" i="234"/>
  <c r="AD87" i="234"/>
  <c r="AD89" i="234" s="1"/>
  <c r="AC87" i="234"/>
  <c r="AC89" i="234" s="1"/>
  <c r="AB87" i="234"/>
  <c r="AB89" i="234" s="1"/>
  <c r="AA87" i="234"/>
  <c r="AD95" i="234" s="1"/>
  <c r="Z87" i="234"/>
  <c r="AP95" i="234" s="1"/>
  <c r="BW86" i="234"/>
  <c r="BW91" i="234" s="1"/>
  <c r="BV86" i="234"/>
  <c r="BU86" i="234"/>
  <c r="BT86" i="234"/>
  <c r="BS86" i="234"/>
  <c r="BS93" i="234" s="1"/>
  <c r="BR86" i="234"/>
  <c r="BR88" i="234" s="1"/>
  <c r="BQ86" i="234"/>
  <c r="BQ90" i="234" s="1"/>
  <c r="BP86" i="234"/>
  <c r="BO86" i="234"/>
  <c r="BO91" i="234" s="1"/>
  <c r="BN86" i="234"/>
  <c r="BM86" i="234"/>
  <c r="BM91" i="234" s="1"/>
  <c r="BL86" i="234"/>
  <c r="BK86" i="234"/>
  <c r="BK93" i="234" s="1"/>
  <c r="BJ86" i="234"/>
  <c r="BJ90" i="234" s="1"/>
  <c r="BI86" i="234"/>
  <c r="BI91" i="234" s="1"/>
  <c r="BH86" i="234"/>
  <c r="BG86" i="234"/>
  <c r="BG91" i="234" s="1"/>
  <c r="BF86" i="234"/>
  <c r="BE86" i="234"/>
  <c r="BN94" i="234" s="1"/>
  <c r="BD86" i="234"/>
  <c r="BC86" i="234"/>
  <c r="BC93" i="234" s="1"/>
  <c r="BB86" i="234"/>
  <c r="BB88" i="234" s="1"/>
  <c r="BA86" i="234"/>
  <c r="BA92" i="234" s="1"/>
  <c r="AZ86" i="234"/>
  <c r="BP98" i="234" s="1"/>
  <c r="AW86" i="234"/>
  <c r="AV86" i="234"/>
  <c r="AU86" i="234"/>
  <c r="AT86" i="234"/>
  <c r="AT93" i="234" s="1"/>
  <c r="AS86" i="234"/>
  <c r="AS90" i="234" s="1"/>
  <c r="AR86" i="234"/>
  <c r="AR93" i="234" s="1"/>
  <c r="AQ86" i="234"/>
  <c r="AQ88" i="234" s="1"/>
  <c r="AP86" i="234"/>
  <c r="AP91" i="234" s="1"/>
  <c r="AO86" i="234"/>
  <c r="AN86" i="234"/>
  <c r="AM86" i="234"/>
  <c r="AL86" i="234"/>
  <c r="AL93" i="234" s="1"/>
  <c r="AK86" i="234"/>
  <c r="AK90" i="234" s="1"/>
  <c r="AJ86" i="234"/>
  <c r="AI86" i="234"/>
  <c r="AI88" i="234" s="1"/>
  <c r="AH86" i="234"/>
  <c r="AH91" i="234" s="1"/>
  <c r="AG86" i="234"/>
  <c r="AF86" i="234"/>
  <c r="AP94" i="234" s="1"/>
  <c r="AE86" i="234"/>
  <c r="AD86" i="234"/>
  <c r="AD93" i="234" s="1"/>
  <c r="AC86" i="234"/>
  <c r="AC88" i="234" s="1"/>
  <c r="AB86" i="234"/>
  <c r="AB90" i="234" s="1"/>
  <c r="AA86" i="234"/>
  <c r="AA88" i="234" s="1"/>
  <c r="Z86" i="234"/>
  <c r="BX77" i="234"/>
  <c r="AY77" i="234"/>
  <c r="AX77" i="234"/>
  <c r="BX76" i="234"/>
  <c r="AY76" i="234"/>
  <c r="AX76" i="234"/>
  <c r="BX75" i="234"/>
  <c r="AX75" i="234"/>
  <c r="BY74" i="234"/>
  <c r="BX74" i="234"/>
  <c r="BI74" i="234"/>
  <c r="AY74" i="234"/>
  <c r="AX74" i="234"/>
  <c r="BJ73" i="234"/>
  <c r="BJ105" i="234" s="1"/>
  <c r="BI73" i="234"/>
  <c r="AX73" i="234"/>
  <c r="BI72" i="234"/>
  <c r="BW62" i="234" s="1"/>
  <c r="AX72" i="234"/>
  <c r="BY71" i="234"/>
  <c r="BX71" i="234"/>
  <c r="AX71" i="234"/>
  <c r="AY71" i="234" s="1"/>
  <c r="BW70" i="234"/>
  <c r="BV70" i="234"/>
  <c r="BU70" i="234"/>
  <c r="BT70" i="234"/>
  <c r="BS70" i="234"/>
  <c r="BR70" i="234"/>
  <c r="BQ70" i="234"/>
  <c r="BP70" i="234"/>
  <c r="BO70" i="234"/>
  <c r="BN70" i="234"/>
  <c r="BM70" i="234"/>
  <c r="BL70" i="234"/>
  <c r="BK70" i="234"/>
  <c r="BJ70" i="234"/>
  <c r="BI70" i="234"/>
  <c r="BH70" i="234"/>
  <c r="BG70" i="234"/>
  <c r="BF70" i="234"/>
  <c r="BE70" i="234"/>
  <c r="BD70" i="234"/>
  <c r="BC70" i="234"/>
  <c r="BB70" i="234"/>
  <c r="BA70" i="234"/>
  <c r="AO70" i="234"/>
  <c r="AN70" i="234"/>
  <c r="AM70" i="234"/>
  <c r="AL70" i="234"/>
  <c r="AK70" i="234"/>
  <c r="AJ70" i="234"/>
  <c r="AI70" i="234"/>
  <c r="AH70" i="234"/>
  <c r="AG70" i="234"/>
  <c r="AF70" i="234"/>
  <c r="AE70" i="234"/>
  <c r="AD70" i="234"/>
  <c r="AC70" i="234"/>
  <c r="AB70" i="234"/>
  <c r="AA70" i="234"/>
  <c r="BX69" i="234"/>
  <c r="BW69" i="234"/>
  <c r="BV69" i="234"/>
  <c r="BU69" i="234"/>
  <c r="BT69" i="234"/>
  <c r="BS69" i="234"/>
  <c r="BR69" i="234"/>
  <c r="BQ69" i="234"/>
  <c r="BP69" i="234"/>
  <c r="BO69" i="234"/>
  <c r="BN69" i="234"/>
  <c r="BM69" i="234"/>
  <c r="BL69" i="234"/>
  <c r="BK69" i="234"/>
  <c r="BJ69" i="234"/>
  <c r="BI69" i="234"/>
  <c r="BH69" i="234"/>
  <c r="BG69" i="234"/>
  <c r="BF69" i="234"/>
  <c r="BE69" i="234"/>
  <c r="BD69" i="234"/>
  <c r="BC69" i="234"/>
  <c r="BB69" i="234"/>
  <c r="BA69" i="234"/>
  <c r="AZ69" i="234"/>
  <c r="AZ70" i="234" s="1"/>
  <c r="AW69" i="234"/>
  <c r="AV69" i="234"/>
  <c r="AU69" i="234"/>
  <c r="AT69" i="234"/>
  <c r="AR69" i="234"/>
  <c r="AP69" i="234"/>
  <c r="AO69" i="234"/>
  <c r="AN69" i="234"/>
  <c r="AM69" i="234"/>
  <c r="AL69" i="234"/>
  <c r="AK69" i="234"/>
  <c r="AJ69" i="234"/>
  <c r="AH69" i="234"/>
  <c r="AF69" i="234"/>
  <c r="AE69" i="234"/>
  <c r="AD69" i="234"/>
  <c r="AC69" i="234"/>
  <c r="AB69" i="234"/>
  <c r="AA69" i="234"/>
  <c r="Z69" i="234"/>
  <c r="Z70" i="234" s="1"/>
  <c r="BX68" i="234"/>
  <c r="AV68" i="234"/>
  <c r="AV100" i="234" s="1"/>
  <c r="AV101" i="234" s="1"/>
  <c r="AR68" i="234"/>
  <c r="AR100" i="234" s="1"/>
  <c r="AR101" i="234" s="1"/>
  <c r="AQ68" i="234"/>
  <c r="AP68" i="234"/>
  <c r="AR70" i="234" s="1"/>
  <c r="BW67" i="234"/>
  <c r="BV67" i="234"/>
  <c r="BU67" i="234"/>
  <c r="BT67" i="234"/>
  <c r="BS67" i="234"/>
  <c r="BR67" i="234"/>
  <c r="BQ67" i="234"/>
  <c r="BP67" i="234"/>
  <c r="BO67" i="234"/>
  <c r="BN67" i="234"/>
  <c r="BM67" i="234"/>
  <c r="BK67" i="234"/>
  <c r="BJ67" i="234"/>
  <c r="BI67" i="234"/>
  <c r="BH67" i="234"/>
  <c r="BG67" i="234"/>
  <c r="BF67" i="234"/>
  <c r="AW67" i="234"/>
  <c r="AV67" i="234"/>
  <c r="AU67" i="234"/>
  <c r="AT67" i="234"/>
  <c r="AS67" i="234"/>
  <c r="AR67" i="234"/>
  <c r="AQ67" i="234"/>
  <c r="AP67" i="234"/>
  <c r="AO67" i="234"/>
  <c r="AN67" i="234"/>
  <c r="AM67" i="234"/>
  <c r="AL67" i="234"/>
  <c r="AK67" i="234"/>
  <c r="AJ67" i="234"/>
  <c r="AI67" i="234"/>
  <c r="AH67" i="234"/>
  <c r="AG67" i="234"/>
  <c r="AF67" i="234"/>
  <c r="AE67" i="234"/>
  <c r="AD67" i="234"/>
  <c r="AC67" i="234"/>
  <c r="AB67" i="234"/>
  <c r="AA67" i="234"/>
  <c r="BW66" i="234"/>
  <c r="BV66" i="234"/>
  <c r="BU66" i="234"/>
  <c r="BT66" i="234"/>
  <c r="BS66" i="234"/>
  <c r="BR66" i="234"/>
  <c r="BQ66" i="234"/>
  <c r="BP66" i="234"/>
  <c r="BO66" i="234"/>
  <c r="BN66" i="234"/>
  <c r="BM66" i="234"/>
  <c r="BK66" i="234"/>
  <c r="BJ66" i="234"/>
  <c r="BI66" i="234"/>
  <c r="BH66" i="234"/>
  <c r="BG66" i="234"/>
  <c r="BF66" i="234"/>
  <c r="AW66" i="234"/>
  <c r="AV66" i="234"/>
  <c r="AU66" i="234"/>
  <c r="AT66" i="234"/>
  <c r="AS66" i="234"/>
  <c r="AR66" i="234"/>
  <c r="AQ66" i="234"/>
  <c r="AP66" i="234"/>
  <c r="AO66" i="234"/>
  <c r="AN66" i="234"/>
  <c r="AM66" i="234"/>
  <c r="AL66" i="234"/>
  <c r="AK66" i="234"/>
  <c r="AJ66" i="234"/>
  <c r="AI66" i="234"/>
  <c r="AH66" i="234"/>
  <c r="AG66" i="234"/>
  <c r="AF66" i="234"/>
  <c r="AE66" i="234"/>
  <c r="AD66" i="234"/>
  <c r="AC66" i="234"/>
  <c r="AB66" i="234"/>
  <c r="AA66" i="234"/>
  <c r="BW65" i="234"/>
  <c r="BV65" i="234"/>
  <c r="BU65" i="234"/>
  <c r="BT65" i="234"/>
  <c r="BS65" i="234"/>
  <c r="BR65" i="234"/>
  <c r="BQ65" i="234"/>
  <c r="BP65" i="234"/>
  <c r="BO65" i="234"/>
  <c r="BN65" i="234"/>
  <c r="BM65" i="234"/>
  <c r="BL65" i="234"/>
  <c r="BK65" i="234"/>
  <c r="BJ65" i="234"/>
  <c r="BI65" i="234"/>
  <c r="BH65" i="234"/>
  <c r="BG65" i="234"/>
  <c r="BF65" i="234"/>
  <c r="BE65" i="234"/>
  <c r="AW65" i="234"/>
  <c r="AV65" i="234"/>
  <c r="AU65" i="234"/>
  <c r="AT65" i="234"/>
  <c r="AS65" i="234"/>
  <c r="AR65" i="234"/>
  <c r="AQ65" i="234"/>
  <c r="AP65" i="234"/>
  <c r="AO65" i="234"/>
  <c r="AN65" i="234"/>
  <c r="AM65" i="234"/>
  <c r="AL65" i="234"/>
  <c r="AK65" i="234"/>
  <c r="AJ65" i="234"/>
  <c r="AI65" i="234"/>
  <c r="AH65" i="234"/>
  <c r="AG65" i="234"/>
  <c r="AF65" i="234"/>
  <c r="AE65" i="234"/>
  <c r="AD65" i="234"/>
  <c r="AC65" i="234"/>
  <c r="AB65" i="234"/>
  <c r="AA65" i="234"/>
  <c r="BW64" i="234"/>
  <c r="BV64" i="234"/>
  <c r="BU64" i="234"/>
  <c r="BT64" i="234"/>
  <c r="BS64" i="234"/>
  <c r="BR64" i="234"/>
  <c r="BQ64" i="234"/>
  <c r="BP64" i="234"/>
  <c r="BO64" i="234"/>
  <c r="BN64" i="234"/>
  <c r="BM64" i="234"/>
  <c r="BL64" i="234"/>
  <c r="BK64" i="234"/>
  <c r="BJ64" i="234"/>
  <c r="BI64" i="234"/>
  <c r="BH64" i="234"/>
  <c r="BG64" i="234"/>
  <c r="BF64" i="234"/>
  <c r="BE64" i="234"/>
  <c r="BD64" i="234"/>
  <c r="BC64" i="234"/>
  <c r="BB64" i="234"/>
  <c r="BA64" i="234"/>
  <c r="AW64" i="234"/>
  <c r="AV64" i="234"/>
  <c r="AU64" i="234"/>
  <c r="AT64" i="234"/>
  <c r="AS64" i="234"/>
  <c r="AR64" i="234"/>
  <c r="AQ64" i="234"/>
  <c r="AP64" i="234"/>
  <c r="AO64" i="234"/>
  <c r="AN64" i="234"/>
  <c r="AM64" i="234"/>
  <c r="AL64" i="234"/>
  <c r="AK64" i="234"/>
  <c r="AJ64" i="234"/>
  <c r="AI64" i="234"/>
  <c r="AH64" i="234"/>
  <c r="AG64" i="234"/>
  <c r="AF64" i="234"/>
  <c r="AE64" i="234"/>
  <c r="AD64" i="234"/>
  <c r="AC64" i="234"/>
  <c r="AB64" i="234"/>
  <c r="AA64" i="234"/>
  <c r="BH63" i="234"/>
  <c r="BG63" i="234"/>
  <c r="BF63" i="234"/>
  <c r="BE63" i="234"/>
  <c r="BD63" i="234"/>
  <c r="BC63" i="234"/>
  <c r="BB63" i="234"/>
  <c r="BA63" i="234"/>
  <c r="AW63" i="234"/>
  <c r="AV63" i="234"/>
  <c r="AU63" i="234"/>
  <c r="AT63" i="234"/>
  <c r="AS63" i="234"/>
  <c r="AR63" i="234"/>
  <c r="AQ63" i="234"/>
  <c r="AP63" i="234"/>
  <c r="AO63" i="234"/>
  <c r="AN63" i="234"/>
  <c r="AM63" i="234"/>
  <c r="AL63" i="234"/>
  <c r="AK63" i="234"/>
  <c r="AJ63" i="234"/>
  <c r="AI63" i="234"/>
  <c r="AH63" i="234"/>
  <c r="AG63" i="234"/>
  <c r="AF63" i="234"/>
  <c r="AE63" i="234"/>
  <c r="AD63" i="234"/>
  <c r="AC63" i="234"/>
  <c r="AB63" i="234"/>
  <c r="AA63" i="234"/>
  <c r="BV62" i="234"/>
  <c r="BT62" i="234"/>
  <c r="BQ62" i="234"/>
  <c r="BN62" i="234"/>
  <c r="BL62" i="234"/>
  <c r="BI62" i="234"/>
  <c r="BH62" i="234"/>
  <c r="BG62" i="234"/>
  <c r="BF62" i="234"/>
  <c r="BE62" i="234"/>
  <c r="BD62" i="234"/>
  <c r="BC62" i="234"/>
  <c r="BB62" i="234"/>
  <c r="BA62" i="234"/>
  <c r="AW62" i="234"/>
  <c r="AV62" i="234"/>
  <c r="AU62" i="234"/>
  <c r="AT62" i="234"/>
  <c r="AS62" i="234"/>
  <c r="AR62" i="234"/>
  <c r="AQ62" i="234"/>
  <c r="AP62" i="234"/>
  <c r="AO62" i="234"/>
  <c r="AN62" i="234"/>
  <c r="AM62" i="234"/>
  <c r="AL62" i="234"/>
  <c r="AK62" i="234"/>
  <c r="AJ62" i="234"/>
  <c r="AI62" i="234"/>
  <c r="AH62" i="234"/>
  <c r="AG62" i="234"/>
  <c r="AF62" i="234"/>
  <c r="AE62" i="234"/>
  <c r="AD62" i="234"/>
  <c r="AC62" i="234"/>
  <c r="AB62" i="234"/>
  <c r="AA62" i="234"/>
  <c r="BW61" i="234"/>
  <c r="BV61" i="234"/>
  <c r="BU61" i="234"/>
  <c r="BT61" i="234"/>
  <c r="BS61" i="234"/>
  <c r="BR61" i="234"/>
  <c r="BQ61" i="234"/>
  <c r="BP61" i="234"/>
  <c r="BO61" i="234"/>
  <c r="BN61" i="234"/>
  <c r="BM61" i="234"/>
  <c r="BL61" i="234"/>
  <c r="BK61" i="234"/>
  <c r="BJ61" i="234"/>
  <c r="BI61" i="234"/>
  <c r="BH61" i="234"/>
  <c r="BG61" i="234"/>
  <c r="BF61" i="234"/>
  <c r="BE61" i="234"/>
  <c r="BD61" i="234"/>
  <c r="BC61" i="234"/>
  <c r="BB61" i="234"/>
  <c r="BA61" i="234"/>
  <c r="AZ61" i="234"/>
  <c r="AW61" i="234"/>
  <c r="AV61" i="234"/>
  <c r="AU61" i="234"/>
  <c r="AT61" i="234"/>
  <c r="AS61" i="234"/>
  <c r="AR61" i="234"/>
  <c r="AQ61" i="234"/>
  <c r="AP61" i="234"/>
  <c r="AO61" i="234"/>
  <c r="AN61" i="234"/>
  <c r="AM61" i="234"/>
  <c r="AL61" i="234"/>
  <c r="AK61" i="234"/>
  <c r="AJ61" i="234"/>
  <c r="AI61" i="234"/>
  <c r="AH61" i="234"/>
  <c r="AG61" i="234"/>
  <c r="AF61" i="234"/>
  <c r="AE61" i="234"/>
  <c r="AD61" i="234"/>
  <c r="AC61" i="234"/>
  <c r="AB61" i="234"/>
  <c r="AA61" i="234"/>
  <c r="Z61" i="234"/>
  <c r="Z67" i="234" s="1"/>
  <c r="BW60" i="234"/>
  <c r="BV60" i="234"/>
  <c r="BU60" i="234"/>
  <c r="BT60" i="234"/>
  <c r="BS60" i="234"/>
  <c r="BR60" i="234"/>
  <c r="BQ60" i="234"/>
  <c r="BP60" i="234"/>
  <c r="BO60" i="234"/>
  <c r="BN60" i="234"/>
  <c r="BM60" i="234"/>
  <c r="BL60" i="234"/>
  <c r="BK60" i="234"/>
  <c r="BJ60" i="234"/>
  <c r="BI60" i="234"/>
  <c r="BH60" i="234"/>
  <c r="BG60" i="234"/>
  <c r="BF60" i="234"/>
  <c r="BE60" i="234"/>
  <c r="BD60" i="234"/>
  <c r="BC60" i="234"/>
  <c r="BB60" i="234"/>
  <c r="BA60" i="234"/>
  <c r="AZ60" i="234"/>
  <c r="AW60" i="234"/>
  <c r="AV60" i="234"/>
  <c r="AU60" i="234"/>
  <c r="AT60" i="234"/>
  <c r="AS60" i="234"/>
  <c r="AR60" i="234"/>
  <c r="AQ60" i="234"/>
  <c r="AP60" i="234"/>
  <c r="AO60" i="234"/>
  <c r="AN60" i="234"/>
  <c r="AM60" i="234"/>
  <c r="AL60" i="234"/>
  <c r="AK60" i="234"/>
  <c r="AJ60" i="234"/>
  <c r="AI60" i="234"/>
  <c r="AH60" i="234"/>
  <c r="AG60" i="234"/>
  <c r="AF60" i="234"/>
  <c r="AE60" i="234"/>
  <c r="AD60" i="234"/>
  <c r="AC60" i="234"/>
  <c r="AB60" i="234"/>
  <c r="AA60" i="234"/>
  <c r="Z60" i="234"/>
  <c r="Z66" i="234" s="1"/>
  <c r="BW59" i="234"/>
  <c r="BV59" i="234"/>
  <c r="BU59" i="234"/>
  <c r="BT59" i="234"/>
  <c r="BS59" i="234"/>
  <c r="BR59" i="234"/>
  <c r="BQ59" i="234"/>
  <c r="BP59" i="234"/>
  <c r="BO59" i="234"/>
  <c r="BN59" i="234"/>
  <c r="BM59" i="234"/>
  <c r="BL59" i="234"/>
  <c r="BK59" i="234"/>
  <c r="BJ59" i="234"/>
  <c r="BI59" i="234"/>
  <c r="BH59" i="234"/>
  <c r="BG59" i="234"/>
  <c r="BF59" i="234"/>
  <c r="BE59" i="234"/>
  <c r="BD59" i="234"/>
  <c r="BC59" i="234"/>
  <c r="BB59" i="234"/>
  <c r="BA59" i="234"/>
  <c r="AZ59" i="234"/>
  <c r="AW59" i="234"/>
  <c r="AV59" i="234"/>
  <c r="AU59" i="234"/>
  <c r="AT59" i="234"/>
  <c r="AS59" i="234"/>
  <c r="AR59" i="234"/>
  <c r="AQ59" i="234"/>
  <c r="AP59" i="234"/>
  <c r="AO59" i="234"/>
  <c r="AN59" i="234"/>
  <c r="AM59" i="234"/>
  <c r="AL59" i="234"/>
  <c r="AK59" i="234"/>
  <c r="AJ59" i="234"/>
  <c r="AI59" i="234"/>
  <c r="AH59" i="234"/>
  <c r="AG59" i="234"/>
  <c r="AF59" i="234"/>
  <c r="AE59" i="234"/>
  <c r="AD59" i="234"/>
  <c r="AC59" i="234"/>
  <c r="AB59" i="234"/>
  <c r="AA59" i="234"/>
  <c r="Z59" i="234"/>
  <c r="Z65" i="234" s="1"/>
  <c r="BX58" i="234"/>
  <c r="BW58" i="234"/>
  <c r="BV58" i="234"/>
  <c r="BU58" i="234"/>
  <c r="BT58" i="234"/>
  <c r="BS58" i="234"/>
  <c r="BR58" i="234"/>
  <c r="BQ58" i="234"/>
  <c r="BP58" i="234"/>
  <c r="BO58" i="234"/>
  <c r="BN58" i="234"/>
  <c r="BM58" i="234"/>
  <c r="BL58" i="234"/>
  <c r="BK58" i="234"/>
  <c r="BJ58" i="234"/>
  <c r="BI58" i="234"/>
  <c r="BH58" i="234"/>
  <c r="BG58" i="234"/>
  <c r="BF58" i="234"/>
  <c r="BE58" i="234"/>
  <c r="BD58" i="234"/>
  <c r="BC58" i="234"/>
  <c r="BB58" i="234"/>
  <c r="BA58" i="234"/>
  <c r="AZ58" i="234"/>
  <c r="AZ64" i="234" s="1"/>
  <c r="AW58" i="234"/>
  <c r="AV58" i="234"/>
  <c r="AU58" i="234"/>
  <c r="AT58" i="234"/>
  <c r="AS58" i="234"/>
  <c r="AR58" i="234"/>
  <c r="AQ58" i="234"/>
  <c r="AP58" i="234"/>
  <c r="AO58" i="234"/>
  <c r="AN58" i="234"/>
  <c r="AM58" i="234"/>
  <c r="AL58" i="234"/>
  <c r="AK58" i="234"/>
  <c r="AJ58" i="234"/>
  <c r="AI58" i="234"/>
  <c r="AH58" i="234"/>
  <c r="AG58" i="234"/>
  <c r="AF58" i="234"/>
  <c r="AE58" i="234"/>
  <c r="AD58" i="234"/>
  <c r="AC58" i="234"/>
  <c r="AB58" i="234"/>
  <c r="AA58" i="234"/>
  <c r="Z58" i="234"/>
  <c r="Z64" i="234" s="1"/>
  <c r="BW57" i="234"/>
  <c r="BV57" i="234"/>
  <c r="BU57" i="234"/>
  <c r="BT57" i="234"/>
  <c r="BS57" i="234"/>
  <c r="BR57" i="234"/>
  <c r="BQ57" i="234"/>
  <c r="BP57" i="234"/>
  <c r="BO57" i="234"/>
  <c r="BN57" i="234"/>
  <c r="BM57" i="234"/>
  <c r="BL57" i="234"/>
  <c r="BK57" i="234"/>
  <c r="BJ57" i="234"/>
  <c r="BH57" i="234"/>
  <c r="BG57" i="234"/>
  <c r="BF57" i="234"/>
  <c r="BE57" i="234"/>
  <c r="BD57" i="234"/>
  <c r="BC57" i="234"/>
  <c r="BB57" i="234"/>
  <c r="BA57" i="234"/>
  <c r="AZ57" i="234"/>
  <c r="AZ63" i="234" s="1"/>
  <c r="AX57" i="234"/>
  <c r="AW57" i="234"/>
  <c r="AV57" i="234"/>
  <c r="AU57" i="234"/>
  <c r="AT57" i="234"/>
  <c r="AS57" i="234"/>
  <c r="AR57" i="234"/>
  <c r="AQ57" i="234"/>
  <c r="AP57" i="234"/>
  <c r="AO57" i="234"/>
  <c r="AN57" i="234"/>
  <c r="AM57" i="234"/>
  <c r="AL57" i="234"/>
  <c r="AK57" i="234"/>
  <c r="AJ57" i="234"/>
  <c r="AI57" i="234"/>
  <c r="AH57" i="234"/>
  <c r="AG57" i="234"/>
  <c r="AF57" i="234"/>
  <c r="AE57" i="234"/>
  <c r="AD57" i="234"/>
  <c r="AC57" i="234"/>
  <c r="AB57" i="234"/>
  <c r="AA57" i="234"/>
  <c r="Z57" i="234"/>
  <c r="Z63" i="234" s="1"/>
  <c r="BW56" i="234"/>
  <c r="BV56" i="234"/>
  <c r="BU56" i="234"/>
  <c r="BT56" i="234"/>
  <c r="BS56" i="234"/>
  <c r="BR56" i="234"/>
  <c r="BQ56" i="234"/>
  <c r="BP56" i="234"/>
  <c r="BO56" i="234"/>
  <c r="BN56" i="234"/>
  <c r="BM56" i="234"/>
  <c r="BL56" i="234"/>
  <c r="BK56" i="234"/>
  <c r="BJ56" i="234"/>
  <c r="BI56" i="234"/>
  <c r="BH56" i="234"/>
  <c r="BG56" i="234"/>
  <c r="BF56" i="234"/>
  <c r="BE56" i="234"/>
  <c r="BD56" i="234"/>
  <c r="BC56" i="234"/>
  <c r="BB56" i="234"/>
  <c r="BA56" i="234"/>
  <c r="AZ56" i="234"/>
  <c r="AZ62" i="234" s="1"/>
  <c r="AW56" i="234"/>
  <c r="AV56" i="234"/>
  <c r="AU56" i="234"/>
  <c r="AT56" i="234"/>
  <c r="AS56" i="234"/>
  <c r="AR56" i="234"/>
  <c r="AQ56" i="234"/>
  <c r="AP56" i="234"/>
  <c r="AO56" i="234"/>
  <c r="AN56" i="234"/>
  <c r="AM56" i="234"/>
  <c r="AL56" i="234"/>
  <c r="AK56" i="234"/>
  <c r="AJ56" i="234"/>
  <c r="AI56" i="234"/>
  <c r="AH56" i="234"/>
  <c r="AG56" i="234"/>
  <c r="AF56" i="234"/>
  <c r="AE56" i="234"/>
  <c r="AD56" i="234"/>
  <c r="AC56" i="234"/>
  <c r="AB56" i="234"/>
  <c r="AA56" i="234"/>
  <c r="Z56" i="234"/>
  <c r="Z62" i="234" s="1"/>
  <c r="BX55" i="234"/>
  <c r="AY55" i="234"/>
  <c r="AX55" i="234"/>
  <c r="AX87" i="234" s="1"/>
  <c r="AX89" i="234" s="1"/>
  <c r="BX54" i="234"/>
  <c r="BX61" i="234" s="1"/>
  <c r="AX54" i="234"/>
  <c r="AX61" i="234" s="1"/>
  <c r="AE50" i="234"/>
  <c r="AD50" i="234"/>
  <c r="AC50" i="234"/>
  <c r="AB50" i="234"/>
  <c r="AA50" i="234"/>
  <c r="Z50" i="234"/>
  <c r="AE49" i="234"/>
  <c r="AD49" i="234"/>
  <c r="AC49" i="234"/>
  <c r="AB49" i="234"/>
  <c r="AA49" i="234"/>
  <c r="Z49" i="234"/>
  <c r="AE48" i="234"/>
  <c r="AD48" i="234"/>
  <c r="AC48" i="234"/>
  <c r="AB48" i="234"/>
  <c r="AA48" i="234"/>
  <c r="Z48" i="234"/>
  <c r="AE47" i="234"/>
  <c r="AD47" i="234"/>
  <c r="AC47" i="234"/>
  <c r="AB47" i="234"/>
  <c r="AA47" i="234"/>
  <c r="Z47" i="234"/>
  <c r="AE46" i="234"/>
  <c r="AD46" i="234"/>
  <c r="AC46" i="234"/>
  <c r="AB46" i="234"/>
  <c r="AA46" i="234"/>
  <c r="Z46" i="234"/>
  <c r="AL38" i="234"/>
  <c r="AL37" i="234"/>
  <c r="BL36" i="234"/>
  <c r="AL36" i="234"/>
  <c r="BL35" i="234"/>
  <c r="AL35" i="234"/>
  <c r="BL34" i="234"/>
  <c r="AL34" i="234"/>
  <c r="BL33" i="234"/>
  <c r="AL33" i="234"/>
  <c r="BL32" i="234"/>
  <c r="AL32" i="234"/>
  <c r="BL31" i="234"/>
  <c r="BL18" i="234" s="1"/>
  <c r="AL31" i="234"/>
  <c r="BK30" i="234"/>
  <c r="BJ30" i="234"/>
  <c r="BI30" i="234"/>
  <c r="BH30" i="234"/>
  <c r="BG30" i="234"/>
  <c r="BF30" i="234"/>
  <c r="BE30" i="234"/>
  <c r="BD30" i="234"/>
  <c r="BC30" i="234"/>
  <c r="BB30" i="234"/>
  <c r="BA30" i="234"/>
  <c r="AZ30" i="234"/>
  <c r="AK30" i="234"/>
  <c r="AJ30" i="234"/>
  <c r="AI30" i="234"/>
  <c r="AH30" i="234"/>
  <c r="AG30" i="234"/>
  <c r="AF30" i="234"/>
  <c r="AE30" i="234"/>
  <c r="AD30" i="234"/>
  <c r="AC30" i="234"/>
  <c r="AB30" i="234"/>
  <c r="AA30" i="234"/>
  <c r="Y30" i="234"/>
  <c r="X30" i="234"/>
  <c r="W30" i="234"/>
  <c r="V30" i="234"/>
  <c r="U30" i="234"/>
  <c r="T30" i="234"/>
  <c r="S30" i="234"/>
  <c r="R30" i="234"/>
  <c r="Q30" i="234"/>
  <c r="P30" i="234"/>
  <c r="O30" i="234"/>
  <c r="N30" i="234"/>
  <c r="BK29" i="234"/>
  <c r="BJ29" i="234"/>
  <c r="BI29" i="234"/>
  <c r="BH29" i="234"/>
  <c r="BG29" i="234"/>
  <c r="BF29" i="234"/>
  <c r="BE29" i="234"/>
  <c r="BD29" i="234"/>
  <c r="BC29" i="234"/>
  <c r="BB29" i="234"/>
  <c r="BA29" i="234"/>
  <c r="AK29" i="234"/>
  <c r="AJ29" i="234"/>
  <c r="AI29" i="234"/>
  <c r="AH29" i="234"/>
  <c r="AG29" i="234"/>
  <c r="AF29" i="234"/>
  <c r="AE29" i="234"/>
  <c r="AD29" i="234"/>
  <c r="AC29" i="234"/>
  <c r="AB29" i="234"/>
  <c r="AA29" i="234"/>
  <c r="Z29" i="234"/>
  <c r="Y29" i="234"/>
  <c r="X29" i="234"/>
  <c r="W29" i="234"/>
  <c r="V29" i="234"/>
  <c r="U29" i="234"/>
  <c r="T29" i="234"/>
  <c r="S29" i="234"/>
  <c r="R29" i="234"/>
  <c r="Q29" i="234"/>
  <c r="P29" i="234"/>
  <c r="O29" i="234"/>
  <c r="BK28" i="234"/>
  <c r="BJ28" i="234"/>
  <c r="BI28" i="234"/>
  <c r="BH28" i="234"/>
  <c r="BG28" i="234"/>
  <c r="BF28" i="234"/>
  <c r="BE28" i="234"/>
  <c r="BD28" i="234"/>
  <c r="BC28" i="234"/>
  <c r="BB28" i="234"/>
  <c r="BA28" i="234"/>
  <c r="AK28" i="234"/>
  <c r="AJ28" i="234"/>
  <c r="AI28" i="234"/>
  <c r="AH28" i="234"/>
  <c r="AG28" i="234"/>
  <c r="AF28" i="234"/>
  <c r="AE28" i="234"/>
  <c r="AD28" i="234"/>
  <c r="AC28" i="234"/>
  <c r="AB28" i="234"/>
  <c r="AA28" i="234"/>
  <c r="Y28" i="234"/>
  <c r="X28" i="234"/>
  <c r="W28" i="234"/>
  <c r="V28" i="234"/>
  <c r="U28" i="234"/>
  <c r="T28" i="234"/>
  <c r="S28" i="234"/>
  <c r="R28" i="234"/>
  <c r="Q28" i="234"/>
  <c r="P28" i="234"/>
  <c r="O28" i="234"/>
  <c r="N28" i="234"/>
  <c r="BK27" i="234"/>
  <c r="BJ27" i="234"/>
  <c r="BI27" i="234"/>
  <c r="BH27" i="234"/>
  <c r="BG27" i="234"/>
  <c r="BF27" i="234"/>
  <c r="BE27" i="234"/>
  <c r="BD27" i="234"/>
  <c r="BC27" i="234"/>
  <c r="BB27" i="234"/>
  <c r="BA27" i="234"/>
  <c r="AK27" i="234"/>
  <c r="AJ27" i="234"/>
  <c r="AI27" i="234"/>
  <c r="AH27" i="234"/>
  <c r="AG27" i="234"/>
  <c r="AF27" i="234"/>
  <c r="AE27" i="234"/>
  <c r="AD27" i="234"/>
  <c r="AC27" i="234"/>
  <c r="AB27" i="234"/>
  <c r="AA27" i="234"/>
  <c r="Z27" i="234"/>
  <c r="Y27" i="234"/>
  <c r="X27" i="234"/>
  <c r="W27" i="234"/>
  <c r="V27" i="234"/>
  <c r="U27" i="234"/>
  <c r="T27" i="234"/>
  <c r="S27" i="234"/>
  <c r="R27" i="234"/>
  <c r="Q27" i="234"/>
  <c r="P27" i="234"/>
  <c r="O27" i="234"/>
  <c r="M27" i="234"/>
  <c r="L27" i="234"/>
  <c r="K27" i="234"/>
  <c r="J27" i="234"/>
  <c r="I27" i="234"/>
  <c r="H27" i="234"/>
  <c r="G27" i="234"/>
  <c r="F27" i="234"/>
  <c r="E27" i="234"/>
  <c r="D27" i="234"/>
  <c r="C27" i="234"/>
  <c r="B27" i="234"/>
  <c r="BK26" i="234"/>
  <c r="BJ26" i="234"/>
  <c r="BI26" i="234"/>
  <c r="BH26" i="234"/>
  <c r="BG26" i="234"/>
  <c r="BF26" i="234"/>
  <c r="BE26" i="234"/>
  <c r="BD26" i="234"/>
  <c r="BC26" i="234"/>
  <c r="BB26" i="234"/>
  <c r="BA26" i="234"/>
  <c r="AK26" i="234"/>
  <c r="AJ26" i="234"/>
  <c r="AI26" i="234"/>
  <c r="AH26" i="234"/>
  <c r="AG26" i="234"/>
  <c r="AF26" i="234"/>
  <c r="AE26" i="234"/>
  <c r="AD26" i="234"/>
  <c r="AC26" i="234"/>
  <c r="AB26" i="234"/>
  <c r="AA26" i="234"/>
  <c r="Y26" i="234"/>
  <c r="X26" i="234"/>
  <c r="W26" i="234"/>
  <c r="V26" i="234"/>
  <c r="U26" i="234"/>
  <c r="T26" i="234"/>
  <c r="S26" i="234"/>
  <c r="R26" i="234"/>
  <c r="Q26" i="234"/>
  <c r="P26" i="234"/>
  <c r="O26" i="234"/>
  <c r="M26" i="234"/>
  <c r="L26" i="234"/>
  <c r="K26" i="234"/>
  <c r="J26" i="234"/>
  <c r="I26" i="234"/>
  <c r="H26" i="234"/>
  <c r="G26" i="234"/>
  <c r="F26" i="234"/>
  <c r="B26" i="234"/>
  <c r="BK25" i="234"/>
  <c r="BJ25" i="234"/>
  <c r="BI25" i="234"/>
  <c r="BH25" i="234"/>
  <c r="BG25" i="234"/>
  <c r="BF25" i="234"/>
  <c r="BE25" i="234"/>
  <c r="BD25" i="234"/>
  <c r="BC25" i="234"/>
  <c r="BB25" i="234"/>
  <c r="BA25" i="234"/>
  <c r="AK25" i="234"/>
  <c r="AJ25" i="234"/>
  <c r="AI25" i="234"/>
  <c r="AH25" i="234"/>
  <c r="AG25" i="234"/>
  <c r="AF25" i="234"/>
  <c r="AE25" i="234"/>
  <c r="AD25" i="234"/>
  <c r="AC25" i="234"/>
  <c r="AB25" i="234"/>
  <c r="AA25" i="234"/>
  <c r="Y25" i="234"/>
  <c r="X25" i="234"/>
  <c r="W25" i="234"/>
  <c r="V25" i="234"/>
  <c r="U25" i="234"/>
  <c r="T25" i="234"/>
  <c r="S25" i="234"/>
  <c r="R25" i="234"/>
  <c r="Q25" i="234"/>
  <c r="P25" i="234"/>
  <c r="O25" i="234"/>
  <c r="M25" i="234"/>
  <c r="L25" i="234"/>
  <c r="K25" i="234"/>
  <c r="J25" i="234"/>
  <c r="I25" i="234"/>
  <c r="H25" i="234"/>
  <c r="G25" i="234"/>
  <c r="F25" i="234"/>
  <c r="E25" i="234"/>
  <c r="D25" i="234"/>
  <c r="C25" i="234"/>
  <c r="BK24" i="234"/>
  <c r="BJ24" i="234"/>
  <c r="BI24" i="234"/>
  <c r="BH24" i="234"/>
  <c r="BG24" i="234"/>
  <c r="BF24" i="234"/>
  <c r="BE24" i="234"/>
  <c r="BD24" i="234"/>
  <c r="BC24" i="234"/>
  <c r="BB24" i="234"/>
  <c r="BA24" i="234"/>
  <c r="AK24" i="234"/>
  <c r="AJ24" i="234"/>
  <c r="AI24" i="234"/>
  <c r="AH24" i="234"/>
  <c r="AG24" i="234"/>
  <c r="AF24" i="234"/>
  <c r="AE24" i="234"/>
  <c r="AD24" i="234"/>
  <c r="AC24" i="234"/>
  <c r="AB24" i="234"/>
  <c r="AA24" i="234"/>
  <c r="Y24" i="234"/>
  <c r="X24" i="234"/>
  <c r="W24" i="234"/>
  <c r="V24" i="234"/>
  <c r="U24" i="234"/>
  <c r="T24" i="234"/>
  <c r="S24" i="234"/>
  <c r="R24" i="234"/>
  <c r="Q24" i="234"/>
  <c r="P24" i="234"/>
  <c r="O24" i="234"/>
  <c r="M24" i="234"/>
  <c r="L24" i="234"/>
  <c r="K24" i="234"/>
  <c r="J24" i="234"/>
  <c r="I24" i="234"/>
  <c r="H24" i="234"/>
  <c r="G24" i="234"/>
  <c r="F24" i="234"/>
  <c r="E24" i="234"/>
  <c r="D24" i="234"/>
  <c r="C24" i="234"/>
  <c r="BK23" i="234"/>
  <c r="BJ23" i="234"/>
  <c r="BI23" i="234"/>
  <c r="BH23" i="234"/>
  <c r="BG23" i="234"/>
  <c r="BF23" i="234"/>
  <c r="BE23" i="234"/>
  <c r="BD23" i="234"/>
  <c r="BC23" i="234"/>
  <c r="BB23" i="234"/>
  <c r="BA23" i="234"/>
  <c r="AK23" i="234"/>
  <c r="AJ23" i="234"/>
  <c r="AI23" i="234"/>
  <c r="AH23" i="234"/>
  <c r="AG23" i="234"/>
  <c r="AF23" i="234"/>
  <c r="AE23" i="234"/>
  <c r="AD23" i="234"/>
  <c r="AC23" i="234"/>
  <c r="AB23" i="234"/>
  <c r="AA23" i="234"/>
  <c r="Y23" i="234"/>
  <c r="X23" i="234"/>
  <c r="W23" i="234"/>
  <c r="V23" i="234"/>
  <c r="U23" i="234"/>
  <c r="T23" i="234"/>
  <c r="S23" i="234"/>
  <c r="R23" i="234"/>
  <c r="Q23" i="234"/>
  <c r="P23" i="234"/>
  <c r="O23" i="234"/>
  <c r="M23" i="234"/>
  <c r="L23" i="234"/>
  <c r="K23" i="234"/>
  <c r="J23" i="234"/>
  <c r="I23" i="234"/>
  <c r="H23" i="234"/>
  <c r="G23" i="234"/>
  <c r="F23" i="234"/>
  <c r="E23" i="234"/>
  <c r="D23" i="234"/>
  <c r="C23" i="234"/>
  <c r="BK22" i="234"/>
  <c r="BJ22" i="234"/>
  <c r="BI22" i="234"/>
  <c r="BH22" i="234"/>
  <c r="BG22" i="234"/>
  <c r="BF22" i="234"/>
  <c r="BE22" i="234"/>
  <c r="BD22" i="234"/>
  <c r="BC22" i="234"/>
  <c r="BB22" i="234"/>
  <c r="BA22" i="234"/>
  <c r="AZ22" i="234"/>
  <c r="AL22" i="234"/>
  <c r="AK22" i="234"/>
  <c r="AJ22" i="234"/>
  <c r="AI22" i="234"/>
  <c r="AH22" i="234"/>
  <c r="AG22" i="234"/>
  <c r="AF22" i="234"/>
  <c r="AE22" i="234"/>
  <c r="AD22" i="234"/>
  <c r="AC22" i="234"/>
  <c r="AB22" i="234"/>
  <c r="AA22" i="234"/>
  <c r="Z22" i="234"/>
  <c r="Z30" i="234" s="1"/>
  <c r="Y22" i="234"/>
  <c r="X22" i="234"/>
  <c r="W22" i="234"/>
  <c r="V22" i="234"/>
  <c r="U22" i="234"/>
  <c r="T22" i="234"/>
  <c r="S22" i="234"/>
  <c r="R22" i="234"/>
  <c r="Q22" i="234"/>
  <c r="P22" i="234"/>
  <c r="O22" i="234"/>
  <c r="N22" i="234"/>
  <c r="BK21" i="234"/>
  <c r="BJ21" i="234"/>
  <c r="BI21" i="234"/>
  <c r="BH21" i="234"/>
  <c r="BG21" i="234"/>
  <c r="BF21" i="234"/>
  <c r="BE21" i="234"/>
  <c r="BD21" i="234"/>
  <c r="BC21" i="234"/>
  <c r="BB21" i="234"/>
  <c r="BA21" i="234"/>
  <c r="AZ21" i="234"/>
  <c r="AZ29" i="234" s="1"/>
  <c r="AK21" i="234"/>
  <c r="AJ21" i="234"/>
  <c r="AI21" i="234"/>
  <c r="AH21" i="234"/>
  <c r="AG21" i="234"/>
  <c r="AF21" i="234"/>
  <c r="AE21" i="234"/>
  <c r="AD21" i="234"/>
  <c r="AC21" i="234"/>
  <c r="AB21" i="234"/>
  <c r="AA21" i="234"/>
  <c r="Z21" i="234"/>
  <c r="Y21" i="234"/>
  <c r="X21" i="234"/>
  <c r="W21" i="234"/>
  <c r="V21" i="234"/>
  <c r="U21" i="234"/>
  <c r="T21" i="234"/>
  <c r="S21" i="234"/>
  <c r="R21" i="234"/>
  <c r="Q21" i="234"/>
  <c r="P21" i="234"/>
  <c r="O21" i="234"/>
  <c r="N21" i="234"/>
  <c r="N29" i="234" s="1"/>
  <c r="BK20" i="234"/>
  <c r="BJ20" i="234"/>
  <c r="BI20" i="234"/>
  <c r="BH20" i="234"/>
  <c r="BG20" i="234"/>
  <c r="BF20" i="234"/>
  <c r="BE20" i="234"/>
  <c r="BD20" i="234"/>
  <c r="BC20" i="234"/>
  <c r="BB20" i="234"/>
  <c r="BA20" i="234"/>
  <c r="AZ20" i="234"/>
  <c r="AZ28" i="234" s="1"/>
  <c r="AK20" i="234"/>
  <c r="AJ20" i="234"/>
  <c r="AI20" i="234"/>
  <c r="AH20" i="234"/>
  <c r="AG20" i="234"/>
  <c r="AF20" i="234"/>
  <c r="AE20" i="234"/>
  <c r="AD20" i="234"/>
  <c r="AC20" i="234"/>
  <c r="AB20" i="234"/>
  <c r="AA20" i="234"/>
  <c r="Z20" i="234"/>
  <c r="Z28" i="234" s="1"/>
  <c r="Y20" i="234"/>
  <c r="X20" i="234"/>
  <c r="W20" i="234"/>
  <c r="V20" i="234"/>
  <c r="U20" i="234"/>
  <c r="T20" i="234"/>
  <c r="S20" i="234"/>
  <c r="R20" i="234"/>
  <c r="Q20" i="234"/>
  <c r="P20" i="234"/>
  <c r="O20" i="234"/>
  <c r="N20" i="234"/>
  <c r="BK19" i="234"/>
  <c r="BJ19" i="234"/>
  <c r="BI19" i="234"/>
  <c r="BH19" i="234"/>
  <c r="BG19" i="234"/>
  <c r="BF19" i="234"/>
  <c r="BE19" i="234"/>
  <c r="BD19" i="234"/>
  <c r="BC19" i="234"/>
  <c r="BB19" i="234"/>
  <c r="BA19" i="234"/>
  <c r="AZ19" i="234"/>
  <c r="AZ27" i="234" s="1"/>
  <c r="AK19" i="234"/>
  <c r="AJ19" i="234"/>
  <c r="AI19" i="234"/>
  <c r="AH19" i="234"/>
  <c r="AG19" i="234"/>
  <c r="AF19" i="234"/>
  <c r="AE19" i="234"/>
  <c r="AD19" i="234"/>
  <c r="AC19" i="234"/>
  <c r="AB19" i="234"/>
  <c r="AA19" i="234"/>
  <c r="Z19" i="234"/>
  <c r="Y19" i="234"/>
  <c r="X19" i="234"/>
  <c r="W19" i="234"/>
  <c r="V19" i="234"/>
  <c r="U19" i="234"/>
  <c r="T19" i="234"/>
  <c r="S19" i="234"/>
  <c r="R19" i="234"/>
  <c r="Q19" i="234"/>
  <c r="P19" i="234"/>
  <c r="O19" i="234"/>
  <c r="N19" i="234"/>
  <c r="N27" i="234" s="1"/>
  <c r="M19" i="234"/>
  <c r="L19" i="234"/>
  <c r="K19" i="234"/>
  <c r="J19" i="234"/>
  <c r="I19" i="234"/>
  <c r="H19" i="234"/>
  <c r="G19" i="234"/>
  <c r="F19" i="234"/>
  <c r="E19" i="234"/>
  <c r="D19" i="234"/>
  <c r="C19" i="234"/>
  <c r="B19" i="234"/>
  <c r="BK18" i="234"/>
  <c r="BJ18" i="234"/>
  <c r="BI18" i="234"/>
  <c r="BH18" i="234"/>
  <c r="BG18" i="234"/>
  <c r="BF18" i="234"/>
  <c r="BE18" i="234"/>
  <c r="BD18" i="234"/>
  <c r="BC18" i="234"/>
  <c r="BB18" i="234"/>
  <c r="BA18" i="234"/>
  <c r="AZ18" i="234"/>
  <c r="AZ26" i="234" s="1"/>
  <c r="AL18" i="234"/>
  <c r="AK18" i="234"/>
  <c r="AJ18" i="234"/>
  <c r="AI18" i="234"/>
  <c r="AH18" i="234"/>
  <c r="AG18" i="234"/>
  <c r="AF18" i="234"/>
  <c r="AE18" i="234"/>
  <c r="AD18" i="234"/>
  <c r="AC18" i="234"/>
  <c r="AB18" i="234"/>
  <c r="AA18" i="234"/>
  <c r="Z18" i="234"/>
  <c r="Z26" i="234" s="1"/>
  <c r="Y18" i="234"/>
  <c r="X18" i="234"/>
  <c r="W18" i="234"/>
  <c r="V18" i="234"/>
  <c r="U18" i="234"/>
  <c r="T18" i="234"/>
  <c r="S18" i="234"/>
  <c r="R18" i="234"/>
  <c r="Q18" i="234"/>
  <c r="P18" i="234"/>
  <c r="O18" i="234"/>
  <c r="N18" i="234"/>
  <c r="N26" i="234" s="1"/>
  <c r="M18" i="234"/>
  <c r="L18" i="234"/>
  <c r="K18" i="234"/>
  <c r="J18" i="234"/>
  <c r="I18" i="234"/>
  <c r="H18" i="234"/>
  <c r="G18" i="234"/>
  <c r="F18" i="234"/>
  <c r="E18" i="234"/>
  <c r="D18" i="234"/>
  <c r="BK17" i="234"/>
  <c r="BJ17" i="234"/>
  <c r="BI17" i="234"/>
  <c r="BH17" i="234"/>
  <c r="BG17" i="234"/>
  <c r="BF17" i="234"/>
  <c r="BE17" i="234"/>
  <c r="BD17" i="234"/>
  <c r="BC17" i="234"/>
  <c r="BB17" i="234"/>
  <c r="BA17" i="234"/>
  <c r="AZ17" i="234"/>
  <c r="AZ25" i="234" s="1"/>
  <c r="AN17" i="234"/>
  <c r="AL17" i="234"/>
  <c r="AK17" i="234"/>
  <c r="AJ17" i="234"/>
  <c r="AI17" i="234"/>
  <c r="AH17" i="234"/>
  <c r="AG17" i="234"/>
  <c r="AF17" i="234"/>
  <c r="AE17" i="234"/>
  <c r="AD17" i="234"/>
  <c r="AC17" i="234"/>
  <c r="AB17" i="234"/>
  <c r="AA17" i="234"/>
  <c r="Z17" i="234"/>
  <c r="Z25" i="234" s="1"/>
  <c r="Y17" i="234"/>
  <c r="X17" i="234"/>
  <c r="W17" i="234"/>
  <c r="V17" i="234"/>
  <c r="U17" i="234"/>
  <c r="T17" i="234"/>
  <c r="S17" i="234"/>
  <c r="R17" i="234"/>
  <c r="Q17" i="234"/>
  <c r="P17" i="234"/>
  <c r="O17" i="234"/>
  <c r="N17" i="234"/>
  <c r="N25" i="234" s="1"/>
  <c r="M17" i="234"/>
  <c r="L17" i="234"/>
  <c r="K17" i="234"/>
  <c r="J17" i="234"/>
  <c r="I17" i="234"/>
  <c r="H17" i="234"/>
  <c r="G17" i="234"/>
  <c r="F17" i="234"/>
  <c r="E17" i="234"/>
  <c r="D17" i="234"/>
  <c r="C17" i="234"/>
  <c r="B17" i="234"/>
  <c r="B25" i="234" s="1"/>
  <c r="BK16" i="234"/>
  <c r="BJ16" i="234"/>
  <c r="BI16" i="234"/>
  <c r="BH16" i="234"/>
  <c r="BG16" i="234"/>
  <c r="BF16" i="234"/>
  <c r="BE16" i="234"/>
  <c r="BD16" i="234"/>
  <c r="BC16" i="234"/>
  <c r="BB16" i="234"/>
  <c r="BA16" i="234"/>
  <c r="AZ16" i="234"/>
  <c r="AZ24" i="234" s="1"/>
  <c r="AN16" i="234"/>
  <c r="AL16" i="234"/>
  <c r="AK16" i="234"/>
  <c r="AJ16" i="234"/>
  <c r="AI16" i="234"/>
  <c r="AH16" i="234"/>
  <c r="AG16" i="234"/>
  <c r="AF16" i="234"/>
  <c r="AE16" i="234"/>
  <c r="AD16" i="234"/>
  <c r="AC16" i="234"/>
  <c r="AB16" i="234"/>
  <c r="AA16" i="234"/>
  <c r="Z16" i="234"/>
  <c r="Z24" i="234" s="1"/>
  <c r="Y16" i="234"/>
  <c r="X16" i="234"/>
  <c r="W16" i="234"/>
  <c r="V16" i="234"/>
  <c r="U16" i="234"/>
  <c r="T16" i="234"/>
  <c r="S16" i="234"/>
  <c r="R16" i="234"/>
  <c r="Q16" i="234"/>
  <c r="P16" i="234"/>
  <c r="O16" i="234"/>
  <c r="N16" i="234"/>
  <c r="N24" i="234" s="1"/>
  <c r="M16" i="234"/>
  <c r="L16" i="234"/>
  <c r="K16" i="234"/>
  <c r="J16" i="234"/>
  <c r="I16" i="234"/>
  <c r="H16" i="234"/>
  <c r="G16" i="234"/>
  <c r="F16" i="234"/>
  <c r="E16" i="234"/>
  <c r="D16" i="234"/>
  <c r="C16" i="234"/>
  <c r="B16" i="234"/>
  <c r="B24" i="234" s="1"/>
  <c r="BK15" i="234"/>
  <c r="BJ15" i="234"/>
  <c r="BI15" i="234"/>
  <c r="BH15" i="234"/>
  <c r="BG15" i="234"/>
  <c r="BF15" i="234"/>
  <c r="BE15" i="234"/>
  <c r="BD15" i="234"/>
  <c r="BC15" i="234"/>
  <c r="BB15" i="234"/>
  <c r="BA15" i="234"/>
  <c r="AZ15" i="234"/>
  <c r="AZ23" i="234" s="1"/>
  <c r="AN15" i="234"/>
  <c r="AL15" i="234"/>
  <c r="AK15" i="234"/>
  <c r="AJ15" i="234"/>
  <c r="AI15" i="234"/>
  <c r="AH15" i="234"/>
  <c r="AG15" i="234"/>
  <c r="AF15" i="234"/>
  <c r="AE15" i="234"/>
  <c r="AD15" i="234"/>
  <c r="AC15" i="234"/>
  <c r="AB15" i="234"/>
  <c r="AA15" i="234"/>
  <c r="Z15" i="234"/>
  <c r="Z23" i="234" s="1"/>
  <c r="Y15" i="234"/>
  <c r="X15" i="234"/>
  <c r="W15" i="234"/>
  <c r="V15" i="234"/>
  <c r="U15" i="234"/>
  <c r="T15" i="234"/>
  <c r="S15" i="234"/>
  <c r="R15" i="234"/>
  <c r="Q15" i="234"/>
  <c r="P15" i="234"/>
  <c r="O15" i="234"/>
  <c r="N15" i="234"/>
  <c r="N23" i="234" s="1"/>
  <c r="M15" i="234"/>
  <c r="L15" i="234"/>
  <c r="K15" i="234"/>
  <c r="J15" i="234"/>
  <c r="I15" i="234"/>
  <c r="H15" i="234"/>
  <c r="G15" i="234"/>
  <c r="F15" i="234"/>
  <c r="E15" i="234"/>
  <c r="D15" i="234"/>
  <c r="C15" i="234"/>
  <c r="B15" i="234"/>
  <c r="B23" i="234" s="1"/>
  <c r="BK14" i="234"/>
  <c r="BJ14" i="234"/>
  <c r="BI14" i="234"/>
  <c r="BH14" i="234"/>
  <c r="BG14" i="234"/>
  <c r="BF14" i="234"/>
  <c r="BD14" i="234"/>
  <c r="BA14" i="234"/>
  <c r="AL14" i="234"/>
  <c r="AI14" i="234"/>
  <c r="AF14" i="234"/>
  <c r="AD14" i="234"/>
  <c r="V14" i="234"/>
  <c r="N14" i="234"/>
  <c r="H14" i="234"/>
  <c r="G14" i="234"/>
  <c r="F14" i="234"/>
  <c r="E14" i="234"/>
  <c r="D14" i="234"/>
  <c r="C14" i="234"/>
  <c r="B14" i="234"/>
  <c r="BK13" i="234"/>
  <c r="BJ13" i="234"/>
  <c r="BI13" i="234"/>
  <c r="BH13" i="234"/>
  <c r="BG13" i="234"/>
  <c r="BF13" i="234"/>
  <c r="BE13" i="234"/>
  <c r="BD13" i="234"/>
  <c r="BC13" i="234"/>
  <c r="BB13" i="234"/>
  <c r="BA13" i="234"/>
  <c r="AZ13" i="234"/>
  <c r="AK13" i="234"/>
  <c r="AJ13" i="234"/>
  <c r="AI13" i="234"/>
  <c r="AH13" i="234"/>
  <c r="AG13" i="234"/>
  <c r="AF13" i="234"/>
  <c r="AE13" i="234"/>
  <c r="AD13" i="234"/>
  <c r="AC13" i="234"/>
  <c r="AB13" i="234"/>
  <c r="AA13" i="234"/>
  <c r="Z13" i="234"/>
  <c r="Y13" i="234"/>
  <c r="X13" i="234"/>
  <c r="W13" i="234"/>
  <c r="V13" i="234"/>
  <c r="U13" i="234"/>
  <c r="T13" i="234"/>
  <c r="S13" i="234"/>
  <c r="R13" i="234"/>
  <c r="Q13" i="234"/>
  <c r="P13" i="234"/>
  <c r="O13" i="234"/>
  <c r="N13" i="234"/>
  <c r="M13" i="234"/>
  <c r="L13" i="234"/>
  <c r="K13" i="234"/>
  <c r="J13" i="234"/>
  <c r="H13" i="234"/>
  <c r="G13" i="234"/>
  <c r="F13" i="234"/>
  <c r="E13" i="234"/>
  <c r="D13" i="234"/>
  <c r="C13" i="234"/>
  <c r="B13" i="234"/>
  <c r="BE11" i="234"/>
  <c r="BE14" i="234" s="1"/>
  <c r="BD11" i="234"/>
  <c r="BC11" i="234"/>
  <c r="BC14" i="234" s="1"/>
  <c r="BB11" i="234"/>
  <c r="BB14" i="234" s="1"/>
  <c r="BA11" i="234"/>
  <c r="AZ11" i="234"/>
  <c r="AZ14" i="234" s="1"/>
  <c r="AK11" i="234"/>
  <c r="AK14" i="234" s="1"/>
  <c r="AJ11" i="234"/>
  <c r="AJ14" i="234" s="1"/>
  <c r="AI11" i="234"/>
  <c r="AH11" i="234"/>
  <c r="AH14" i="234" s="1"/>
  <c r="AG11" i="234"/>
  <c r="AG14" i="234" s="1"/>
  <c r="AF11" i="234"/>
  <c r="AE11" i="234"/>
  <c r="AE14" i="234" s="1"/>
  <c r="AD11" i="234"/>
  <c r="AC11" i="234"/>
  <c r="AC14" i="234" s="1"/>
  <c r="AB11" i="234"/>
  <c r="AB14" i="234" s="1"/>
  <c r="AA11" i="234"/>
  <c r="AA14" i="234" s="1"/>
  <c r="Z11" i="234"/>
  <c r="Z14" i="234" s="1"/>
  <c r="Y11" i="234"/>
  <c r="Y14" i="234" s="1"/>
  <c r="X11" i="234"/>
  <c r="X14" i="234" s="1"/>
  <c r="W11" i="234"/>
  <c r="W14" i="234" s="1"/>
  <c r="V11" i="234"/>
  <c r="U11" i="234"/>
  <c r="U14" i="234" s="1"/>
  <c r="T11" i="234"/>
  <c r="T14" i="234" s="1"/>
  <c r="S11" i="234"/>
  <c r="S14" i="234" s="1"/>
  <c r="R11" i="234"/>
  <c r="R14" i="234" s="1"/>
  <c r="Q11" i="234"/>
  <c r="Q14" i="234" s="1"/>
  <c r="P11" i="234"/>
  <c r="P14" i="234" s="1"/>
  <c r="O11" i="234"/>
  <c r="O14" i="234" s="1"/>
  <c r="N11" i="234"/>
  <c r="M11" i="234"/>
  <c r="M14" i="234" s="1"/>
  <c r="L11" i="234"/>
  <c r="L14" i="234" s="1"/>
  <c r="K11" i="234"/>
  <c r="K14" i="234" s="1"/>
  <c r="J11" i="234"/>
  <c r="J14" i="234" s="1"/>
  <c r="I11" i="234"/>
  <c r="I14" i="234" s="1"/>
  <c r="BL10" i="234"/>
  <c r="AL10" i="234"/>
  <c r="BL9" i="234"/>
  <c r="AL9" i="234"/>
  <c r="BL8" i="234"/>
  <c r="AL8" i="234"/>
  <c r="BL7" i="234"/>
  <c r="BL13" i="234" s="1"/>
  <c r="AL7" i="234"/>
  <c r="AL13" i="234" s="1"/>
  <c r="BL6" i="234"/>
  <c r="AN6" i="234"/>
  <c r="AL6" i="234"/>
  <c r="BL5" i="234"/>
  <c r="BL16" i="234" s="1"/>
  <c r="AL5" i="234"/>
  <c r="BL4" i="234"/>
  <c r="AM4" i="234"/>
  <c r="AL4" i="234"/>
  <c r="AL19" i="234" s="1"/>
  <c r="BL3" i="234"/>
  <c r="AL3" i="234"/>
  <c r="I3" i="234"/>
  <c r="I13" i="234" s="1"/>
  <c r="BW109" i="231"/>
  <c r="BV109" i="231"/>
  <c r="BU109" i="231"/>
  <c r="BT109" i="231"/>
  <c r="BS109" i="231"/>
  <c r="BR109" i="231"/>
  <c r="BQ109" i="231"/>
  <c r="BP109" i="231"/>
  <c r="BO109" i="231"/>
  <c r="BN109" i="231"/>
  <c r="BM109" i="231"/>
  <c r="BL109" i="231"/>
  <c r="BK109" i="231"/>
  <c r="BJ109" i="231"/>
  <c r="BI109" i="231"/>
  <c r="BH109" i="231"/>
  <c r="BG109" i="231"/>
  <c r="BF109" i="231"/>
  <c r="BE109" i="231"/>
  <c r="BD109" i="231"/>
  <c r="BC109" i="231"/>
  <c r="BB109" i="231"/>
  <c r="BA109" i="231"/>
  <c r="AZ109" i="231"/>
  <c r="BX109" i="231" s="1"/>
  <c r="AW109" i="231"/>
  <c r="AV109" i="231"/>
  <c r="AU109" i="231"/>
  <c r="AT109" i="231"/>
  <c r="AS109" i="231"/>
  <c r="AR109" i="231"/>
  <c r="AQ109" i="231"/>
  <c r="AP109" i="231"/>
  <c r="AO109" i="231"/>
  <c r="AN109" i="231"/>
  <c r="AM109" i="231"/>
  <c r="AL109" i="231"/>
  <c r="AK109" i="231"/>
  <c r="AJ109" i="231"/>
  <c r="AI109" i="231"/>
  <c r="AH109" i="231"/>
  <c r="AG109" i="231"/>
  <c r="AF109" i="231"/>
  <c r="AE109" i="231"/>
  <c r="AD109" i="231"/>
  <c r="AC109" i="231"/>
  <c r="AB109" i="231"/>
  <c r="AA109" i="231"/>
  <c r="Z109" i="231"/>
  <c r="BW108" i="231"/>
  <c r="BV108" i="231"/>
  <c r="BU108" i="231"/>
  <c r="BT108" i="231"/>
  <c r="BS108" i="231"/>
  <c r="BR108" i="231"/>
  <c r="BQ108" i="231"/>
  <c r="BP108" i="231"/>
  <c r="BO108" i="231"/>
  <c r="BN108" i="231"/>
  <c r="BM108" i="231"/>
  <c r="BL108" i="231"/>
  <c r="BK108" i="231"/>
  <c r="BJ108" i="231"/>
  <c r="BI108" i="231"/>
  <c r="BH108" i="231"/>
  <c r="BG108" i="231"/>
  <c r="BF108" i="231"/>
  <c r="BE108" i="231"/>
  <c r="BD108" i="231"/>
  <c r="BC108" i="231"/>
  <c r="BB108" i="231"/>
  <c r="BA108" i="231"/>
  <c r="AZ108" i="231"/>
  <c r="BX108" i="231" s="1"/>
  <c r="AW108" i="231"/>
  <c r="AV108" i="231"/>
  <c r="AU108" i="231"/>
  <c r="AT108" i="231"/>
  <c r="AS108" i="231"/>
  <c r="AR108" i="231"/>
  <c r="AQ108" i="231"/>
  <c r="AP108" i="231"/>
  <c r="AO108" i="231"/>
  <c r="AN108" i="231"/>
  <c r="AM108" i="231"/>
  <c r="AL108" i="231"/>
  <c r="AK108" i="231"/>
  <c r="AJ108" i="231"/>
  <c r="AI108" i="231"/>
  <c r="AH108" i="231"/>
  <c r="AG108" i="231"/>
  <c r="AF108" i="231"/>
  <c r="AE108" i="231"/>
  <c r="AD108" i="231"/>
  <c r="AC108" i="231"/>
  <c r="AB108" i="231"/>
  <c r="AA108" i="231"/>
  <c r="Z108" i="231"/>
  <c r="BW107" i="231"/>
  <c r="BV107" i="231"/>
  <c r="BU107" i="231"/>
  <c r="BT107" i="231"/>
  <c r="BS107" i="231"/>
  <c r="BR107" i="231"/>
  <c r="BQ107" i="231"/>
  <c r="BP107" i="231"/>
  <c r="BO107" i="231"/>
  <c r="BN107" i="231"/>
  <c r="BM107" i="231"/>
  <c r="BL107" i="231"/>
  <c r="BK107" i="231"/>
  <c r="BJ107" i="231"/>
  <c r="BI107" i="231"/>
  <c r="BH107" i="231"/>
  <c r="BG107" i="231"/>
  <c r="BF107" i="231"/>
  <c r="BE107" i="231"/>
  <c r="BD107" i="231"/>
  <c r="BC107" i="231"/>
  <c r="BB107" i="231"/>
  <c r="BA107" i="231"/>
  <c r="AZ107" i="231"/>
  <c r="AW107" i="231"/>
  <c r="AV107" i="231"/>
  <c r="AU107" i="231"/>
  <c r="AT107" i="231"/>
  <c r="AS107" i="231"/>
  <c r="AR107" i="231"/>
  <c r="AQ107" i="231"/>
  <c r="AP107" i="231"/>
  <c r="AO107" i="231"/>
  <c r="AN107" i="231"/>
  <c r="AM107" i="231"/>
  <c r="AL107" i="231"/>
  <c r="AK107" i="231"/>
  <c r="AJ107" i="231"/>
  <c r="AI107" i="231"/>
  <c r="AH107" i="231"/>
  <c r="AG107" i="231"/>
  <c r="AF107" i="231"/>
  <c r="AE107" i="231"/>
  <c r="AD107" i="231"/>
  <c r="AC107" i="231"/>
  <c r="AB107" i="231"/>
  <c r="AA107" i="231"/>
  <c r="Z107" i="231"/>
  <c r="AX107" i="231" s="1"/>
  <c r="AY75" i="231" s="1"/>
  <c r="BW106" i="231"/>
  <c r="BV106" i="231"/>
  <c r="BU106" i="231"/>
  <c r="BT106" i="231"/>
  <c r="BS106" i="231"/>
  <c r="BR106" i="231"/>
  <c r="BQ106" i="231"/>
  <c r="BP106" i="231"/>
  <c r="BO106" i="231"/>
  <c r="BN106" i="231"/>
  <c r="BM106" i="231"/>
  <c r="BL106" i="231"/>
  <c r="BK106" i="231"/>
  <c r="BJ106" i="231"/>
  <c r="BI106" i="231"/>
  <c r="BH106" i="231"/>
  <c r="BG106" i="231"/>
  <c r="BF106" i="231"/>
  <c r="BE106" i="231"/>
  <c r="BD106" i="231"/>
  <c r="BC106" i="231"/>
  <c r="BB106" i="231"/>
  <c r="BA106" i="231"/>
  <c r="AZ106" i="231"/>
  <c r="BX106" i="231" s="1"/>
  <c r="AW106" i="231"/>
  <c r="AV106" i="231"/>
  <c r="AU106" i="231"/>
  <c r="AT106" i="231"/>
  <c r="AS106" i="231"/>
  <c r="AR106" i="231"/>
  <c r="AQ106" i="231"/>
  <c r="AP106" i="231"/>
  <c r="AO106" i="231"/>
  <c r="AN106" i="231"/>
  <c r="AM106" i="231"/>
  <c r="AL106" i="231"/>
  <c r="AK106" i="231"/>
  <c r="AJ106" i="231"/>
  <c r="AI106" i="231"/>
  <c r="AH106" i="231"/>
  <c r="AG106" i="231"/>
  <c r="AF106" i="231"/>
  <c r="AE106" i="231"/>
  <c r="AD106" i="231"/>
  <c r="AC106" i="231"/>
  <c r="AB106" i="231"/>
  <c r="AA106" i="231"/>
  <c r="Z106" i="231"/>
  <c r="AX106" i="231" s="1"/>
  <c r="BW105" i="231"/>
  <c r="BV105" i="231"/>
  <c r="BU105" i="231"/>
  <c r="BT105" i="231"/>
  <c r="BS105" i="231"/>
  <c r="BR105" i="231"/>
  <c r="BQ105" i="231"/>
  <c r="BP105" i="231"/>
  <c r="BO105" i="231"/>
  <c r="BN105" i="231"/>
  <c r="BM105" i="231"/>
  <c r="BL105" i="231"/>
  <c r="BK105" i="231"/>
  <c r="BJ105" i="231"/>
  <c r="BI105" i="231"/>
  <c r="BG105" i="231"/>
  <c r="BF105" i="231"/>
  <c r="BE105" i="231"/>
  <c r="BD105" i="231"/>
  <c r="BC105" i="231"/>
  <c r="BB105" i="231"/>
  <c r="BA105" i="231"/>
  <c r="AZ105" i="231"/>
  <c r="BX105" i="231" s="1"/>
  <c r="AW105" i="231"/>
  <c r="AV105" i="231"/>
  <c r="AU105" i="231"/>
  <c r="AT105" i="231"/>
  <c r="AS105" i="231"/>
  <c r="AR105" i="231"/>
  <c r="AQ105" i="231"/>
  <c r="AP105" i="231"/>
  <c r="AO105" i="231"/>
  <c r="AN105" i="231"/>
  <c r="AM105" i="231"/>
  <c r="AL105" i="231"/>
  <c r="AK105" i="231"/>
  <c r="AJ105" i="231"/>
  <c r="AI105" i="231"/>
  <c r="AH105" i="231"/>
  <c r="AG105" i="231"/>
  <c r="AF105" i="231"/>
  <c r="AE105" i="231"/>
  <c r="AD105" i="231"/>
  <c r="AC105" i="231"/>
  <c r="AB105" i="231"/>
  <c r="AA105" i="231"/>
  <c r="AV95" i="231" s="1"/>
  <c r="Z105" i="231"/>
  <c r="BW104" i="231"/>
  <c r="BV104" i="231"/>
  <c r="BU104" i="231"/>
  <c r="BT104" i="231"/>
  <c r="BS104" i="231"/>
  <c r="BR104" i="231"/>
  <c r="BQ104" i="231"/>
  <c r="BP104" i="231"/>
  <c r="BO104" i="231"/>
  <c r="BN104" i="231"/>
  <c r="BM104" i="231"/>
  <c r="BL104" i="231"/>
  <c r="BK104" i="231"/>
  <c r="BJ104" i="231"/>
  <c r="BI104" i="231"/>
  <c r="BH104" i="231"/>
  <c r="BG104" i="231"/>
  <c r="BF104" i="231"/>
  <c r="BE104" i="231"/>
  <c r="BD104" i="231"/>
  <c r="BC104" i="231"/>
  <c r="BB104" i="231"/>
  <c r="BA104" i="231"/>
  <c r="AZ104" i="231"/>
  <c r="BX104" i="231" s="1"/>
  <c r="BY72" i="231" s="1"/>
  <c r="AW104" i="231"/>
  <c r="AV104" i="231"/>
  <c r="AU104" i="231"/>
  <c r="AT104" i="231"/>
  <c r="AS104" i="231"/>
  <c r="AR104" i="231"/>
  <c r="AQ104" i="231"/>
  <c r="AP104" i="231"/>
  <c r="AO104" i="231"/>
  <c r="AN104" i="231"/>
  <c r="AM104" i="231"/>
  <c r="AL104" i="231"/>
  <c r="AK104" i="231"/>
  <c r="AJ104" i="231"/>
  <c r="AI104" i="231"/>
  <c r="AH104" i="231"/>
  <c r="AG104" i="231"/>
  <c r="AF104" i="231"/>
  <c r="AE104" i="231"/>
  <c r="AD104" i="231"/>
  <c r="AC104" i="231"/>
  <c r="AB104" i="231"/>
  <c r="AA104" i="231"/>
  <c r="Z104" i="231"/>
  <c r="BQ103" i="231"/>
  <c r="BP103" i="231"/>
  <c r="BO103" i="231"/>
  <c r="BN103" i="231"/>
  <c r="BM103" i="231"/>
  <c r="BL103" i="231"/>
  <c r="BK103" i="231"/>
  <c r="BJ103" i="231"/>
  <c r="BI103" i="231"/>
  <c r="BH103" i="231"/>
  <c r="BG103" i="231"/>
  <c r="BF103" i="231"/>
  <c r="BE103" i="231"/>
  <c r="BD103" i="231"/>
  <c r="BC103" i="231"/>
  <c r="BB103" i="231"/>
  <c r="BA103" i="231"/>
  <c r="AZ103" i="231"/>
  <c r="AW103" i="231"/>
  <c r="AV103" i="231"/>
  <c r="AU103" i="231"/>
  <c r="AT103" i="231"/>
  <c r="AS103" i="231"/>
  <c r="AR103" i="231"/>
  <c r="AQ103" i="231"/>
  <c r="AP103" i="231"/>
  <c r="AO103" i="231"/>
  <c r="AN103" i="231"/>
  <c r="AM103" i="231"/>
  <c r="AL103" i="231"/>
  <c r="AK103" i="231"/>
  <c r="AJ103" i="231"/>
  <c r="AI103" i="231"/>
  <c r="AH103" i="231"/>
  <c r="AG103" i="231"/>
  <c r="AF103" i="231"/>
  <c r="AE103" i="231"/>
  <c r="AD103" i="231"/>
  <c r="AC103" i="231"/>
  <c r="AB103" i="231"/>
  <c r="AA103" i="231"/>
  <c r="Z103" i="231"/>
  <c r="BC102" i="231"/>
  <c r="AZ102" i="231"/>
  <c r="AG102" i="231"/>
  <c r="BU101" i="231"/>
  <c r="BR101" i="231"/>
  <c r="BP101" i="231"/>
  <c r="BM101" i="231"/>
  <c r="BJ101" i="231"/>
  <c r="BH101" i="231"/>
  <c r="BE101" i="231"/>
  <c r="BB101" i="231"/>
  <c r="AZ101" i="231"/>
  <c r="AM101" i="231"/>
  <c r="AF101" i="231"/>
  <c r="AC101" i="231"/>
  <c r="BW100" i="231"/>
  <c r="BW101" i="231" s="1"/>
  <c r="BV100" i="231"/>
  <c r="BV101" i="231" s="1"/>
  <c r="BU100" i="231"/>
  <c r="BT100" i="231"/>
  <c r="BT101" i="231" s="1"/>
  <c r="BS100" i="231"/>
  <c r="BS101" i="231" s="1"/>
  <c r="BR100" i="231"/>
  <c r="BQ100" i="231"/>
  <c r="BQ101" i="231" s="1"/>
  <c r="BP100" i="231"/>
  <c r="BO100" i="231"/>
  <c r="BO101" i="231" s="1"/>
  <c r="BN100" i="231"/>
  <c r="BM100" i="231"/>
  <c r="BL100" i="231"/>
  <c r="BL101" i="231" s="1"/>
  <c r="BK100" i="231"/>
  <c r="BK101" i="231" s="1"/>
  <c r="BJ100" i="231"/>
  <c r="BI100" i="231"/>
  <c r="BI101" i="231" s="1"/>
  <c r="BH100" i="231"/>
  <c r="BG100" i="231"/>
  <c r="BG101" i="231" s="1"/>
  <c r="BF100" i="231"/>
  <c r="BE100" i="231"/>
  <c r="BD100" i="231"/>
  <c r="BD101" i="231" s="1"/>
  <c r="BC100" i="231"/>
  <c r="BC101" i="231" s="1"/>
  <c r="BB100" i="231"/>
  <c r="BA100" i="231"/>
  <c r="AZ100" i="231"/>
  <c r="AW100" i="231"/>
  <c r="AU100" i="231"/>
  <c r="AT100" i="231"/>
  <c r="AT101" i="231" s="1"/>
  <c r="AS100" i="231"/>
  <c r="AO100" i="231"/>
  <c r="AN100" i="231"/>
  <c r="AN101" i="231" s="1"/>
  <c r="AM100" i="231"/>
  <c r="AL100" i="231"/>
  <c r="AL101" i="231" s="1"/>
  <c r="AK100" i="231"/>
  <c r="AK101" i="231" s="1"/>
  <c r="AJ100" i="231"/>
  <c r="AJ101" i="231" s="1"/>
  <c r="AI100" i="231"/>
  <c r="AH100" i="231"/>
  <c r="AH101" i="231" s="1"/>
  <c r="AG100" i="231"/>
  <c r="AF100" i="231"/>
  <c r="AE100" i="231"/>
  <c r="AE101" i="231" s="1"/>
  <c r="AD100" i="231"/>
  <c r="AD101" i="231" s="1"/>
  <c r="AC100" i="231"/>
  <c r="AJ102" i="231" s="1"/>
  <c r="AB100" i="231"/>
  <c r="AB101" i="231" s="1"/>
  <c r="AA100" i="231"/>
  <c r="AA101" i="231" s="1"/>
  <c r="Z100" i="231"/>
  <c r="BP98" i="231"/>
  <c r="BK98" i="231"/>
  <c r="AF98" i="231"/>
  <c r="AC98" i="231"/>
  <c r="AV97" i="231"/>
  <c r="AS97" i="231"/>
  <c r="BN96" i="231"/>
  <c r="BK96" i="231"/>
  <c r="AF96" i="231"/>
  <c r="AC96" i="231"/>
  <c r="BN94" i="231"/>
  <c r="BK94" i="231"/>
  <c r="AF94" i="231"/>
  <c r="AC94" i="231"/>
  <c r="BW93" i="231"/>
  <c r="BO93" i="231"/>
  <c r="BG93" i="231"/>
  <c r="AU93" i="231"/>
  <c r="AP93" i="231"/>
  <c r="AH93" i="231"/>
  <c r="Z93" i="231"/>
  <c r="Z99" i="231" s="1"/>
  <c r="BV92" i="231"/>
  <c r="BQ92" i="231"/>
  <c r="BN92" i="231"/>
  <c r="BI92" i="231"/>
  <c r="BF92" i="231"/>
  <c r="BA92" i="231"/>
  <c r="AW92" i="231"/>
  <c r="AR92" i="231"/>
  <c r="AO92" i="231"/>
  <c r="AJ92" i="231"/>
  <c r="AG92" i="231"/>
  <c r="AB92" i="231"/>
  <c r="BS91" i="231"/>
  <c r="BP91" i="231"/>
  <c r="BK91" i="231"/>
  <c r="BH91" i="231"/>
  <c r="BC91" i="231"/>
  <c r="AZ91" i="231"/>
  <c r="AZ97" i="231" s="1"/>
  <c r="AT91" i="231"/>
  <c r="AQ91" i="231"/>
  <c r="AL91" i="231"/>
  <c r="AI91" i="231"/>
  <c r="AD91" i="231"/>
  <c r="AA91" i="231"/>
  <c r="BU90" i="231"/>
  <c r="BT90" i="231"/>
  <c r="BB90" i="231"/>
  <c r="AV90" i="231"/>
  <c r="AE90" i="231"/>
  <c r="AC90" i="231"/>
  <c r="BW89" i="231"/>
  <c r="BV89" i="231"/>
  <c r="BT89" i="231"/>
  <c r="BO89" i="231"/>
  <c r="BN89" i="231"/>
  <c r="BL89" i="231"/>
  <c r="BG89" i="231"/>
  <c r="BF89" i="231"/>
  <c r="BD89" i="231"/>
  <c r="AW89" i="231"/>
  <c r="AU89" i="231"/>
  <c r="AP89" i="231"/>
  <c r="AO89" i="231"/>
  <c r="AM89" i="231"/>
  <c r="AH89" i="231"/>
  <c r="AG89" i="231"/>
  <c r="AE89" i="231"/>
  <c r="Z89" i="231"/>
  <c r="Z95" i="231" s="1"/>
  <c r="BV88" i="231"/>
  <c r="BQ88" i="231"/>
  <c r="BP88" i="231"/>
  <c r="BN88" i="231"/>
  <c r="BI88" i="231"/>
  <c r="BH88" i="231"/>
  <c r="BF88" i="231"/>
  <c r="BA88" i="231"/>
  <c r="AZ88" i="231"/>
  <c r="AZ94" i="231" s="1"/>
  <c r="AW88" i="231"/>
  <c r="AR88" i="231"/>
  <c r="AQ88" i="231"/>
  <c r="AO88" i="231"/>
  <c r="AJ88" i="231"/>
  <c r="AI88" i="231"/>
  <c r="AG88" i="231"/>
  <c r="AB88" i="231"/>
  <c r="AA88" i="231"/>
  <c r="BW87" i="231"/>
  <c r="BV87" i="231"/>
  <c r="BU87" i="231"/>
  <c r="BU89" i="231" s="1"/>
  <c r="BT87" i="231"/>
  <c r="BS87" i="231"/>
  <c r="BS89" i="231" s="1"/>
  <c r="BR87" i="231"/>
  <c r="BR89" i="231" s="1"/>
  <c r="BQ87" i="231"/>
  <c r="BQ89" i="231" s="1"/>
  <c r="BP87" i="231"/>
  <c r="BP89" i="231" s="1"/>
  <c r="BO87" i="231"/>
  <c r="BN87" i="231"/>
  <c r="BM87" i="231"/>
  <c r="BM89" i="231" s="1"/>
  <c r="BL87" i="231"/>
  <c r="BK87" i="231"/>
  <c r="BK89" i="231" s="1"/>
  <c r="BJ87" i="231"/>
  <c r="BJ89" i="231" s="1"/>
  <c r="BI87" i="231"/>
  <c r="BI89" i="231" s="1"/>
  <c r="BH87" i="231"/>
  <c r="BH89" i="231" s="1"/>
  <c r="BG87" i="231"/>
  <c r="BF87" i="231"/>
  <c r="BE87" i="231"/>
  <c r="BE89" i="231" s="1"/>
  <c r="BD87" i="231"/>
  <c r="BC87" i="231"/>
  <c r="BC89" i="231" s="1"/>
  <c r="BB87" i="231"/>
  <c r="BB89" i="231" s="1"/>
  <c r="BA87" i="231"/>
  <c r="BA89" i="231" s="1"/>
  <c r="AZ87" i="231"/>
  <c r="AW87" i="231"/>
  <c r="AV87" i="231"/>
  <c r="AV89" i="231" s="1"/>
  <c r="AU87" i="231"/>
  <c r="AT87" i="231"/>
  <c r="AT89" i="231" s="1"/>
  <c r="AS87" i="231"/>
  <c r="AS89" i="231" s="1"/>
  <c r="AR87" i="231"/>
  <c r="AR89" i="231" s="1"/>
  <c r="AQ87" i="231"/>
  <c r="AP87" i="231"/>
  <c r="AO87" i="231"/>
  <c r="AN87" i="231"/>
  <c r="AN89" i="231" s="1"/>
  <c r="AM87" i="231"/>
  <c r="AL87" i="231"/>
  <c r="AL89" i="231" s="1"/>
  <c r="AK87" i="231"/>
  <c r="AK89" i="231" s="1"/>
  <c r="AJ87" i="231"/>
  <c r="AJ89" i="231" s="1"/>
  <c r="AI87" i="231"/>
  <c r="AH87" i="231"/>
  <c r="AG87" i="231"/>
  <c r="AF87" i="231"/>
  <c r="AF89" i="231" s="1"/>
  <c r="AE87" i="231"/>
  <c r="AD87" i="231"/>
  <c r="AD89" i="231" s="1"/>
  <c r="AC87" i="231"/>
  <c r="AC89" i="231" s="1"/>
  <c r="AB87" i="231"/>
  <c r="AB89" i="231" s="1"/>
  <c r="AA87" i="231"/>
  <c r="Z87" i="231"/>
  <c r="BW86" i="231"/>
  <c r="BW92" i="231" s="1"/>
  <c r="BV86" i="231"/>
  <c r="BV91" i="231" s="1"/>
  <c r="BU86" i="231"/>
  <c r="BT86" i="231"/>
  <c r="BS86" i="231"/>
  <c r="BS90" i="231" s="1"/>
  <c r="BR86" i="231"/>
  <c r="BR90" i="231" s="1"/>
  <c r="BQ86" i="231"/>
  <c r="BQ91" i="231" s="1"/>
  <c r="BP86" i="231"/>
  <c r="BP90" i="231" s="1"/>
  <c r="BO86" i="231"/>
  <c r="BO92" i="231" s="1"/>
  <c r="BN86" i="231"/>
  <c r="BN91" i="231" s="1"/>
  <c r="BM86" i="231"/>
  <c r="BL86" i="231"/>
  <c r="BL93" i="231" s="1"/>
  <c r="BK86" i="231"/>
  <c r="BK90" i="231" s="1"/>
  <c r="BJ86" i="231"/>
  <c r="BI86" i="231"/>
  <c r="BI91" i="231" s="1"/>
  <c r="BH86" i="231"/>
  <c r="BH90" i="231" s="1"/>
  <c r="BG86" i="231"/>
  <c r="BG92" i="231" s="1"/>
  <c r="BF86" i="231"/>
  <c r="BF91" i="231" s="1"/>
  <c r="BE86" i="231"/>
  <c r="BE90" i="231" s="1"/>
  <c r="BD86" i="231"/>
  <c r="BD93" i="231" s="1"/>
  <c r="BC86" i="231"/>
  <c r="BC90" i="231" s="1"/>
  <c r="BB86" i="231"/>
  <c r="BC97" i="231" s="1"/>
  <c r="BA86" i="231"/>
  <c r="BA91" i="231" s="1"/>
  <c r="AZ86" i="231"/>
  <c r="BP99" i="231" s="1"/>
  <c r="AW86" i="231"/>
  <c r="AW91" i="231" s="1"/>
  <c r="AV86" i="231"/>
  <c r="AU86" i="231"/>
  <c r="AU90" i="231" s="1"/>
  <c r="AT86" i="231"/>
  <c r="AT90" i="231" s="1"/>
  <c r="AS86" i="231"/>
  <c r="AR86" i="231"/>
  <c r="AR91" i="231" s="1"/>
  <c r="AQ86" i="231"/>
  <c r="AQ90" i="231" s="1"/>
  <c r="AP86" i="231"/>
  <c r="AP92" i="231" s="1"/>
  <c r="AO86" i="231"/>
  <c r="AO91" i="231" s="1"/>
  <c r="AN86" i="231"/>
  <c r="AM86" i="231"/>
  <c r="AM90" i="231" s="1"/>
  <c r="AL86" i="231"/>
  <c r="AL90" i="231" s="1"/>
  <c r="AK86" i="231"/>
  <c r="AK90" i="231" s="1"/>
  <c r="AJ86" i="231"/>
  <c r="AJ91" i="231" s="1"/>
  <c r="AI86" i="231"/>
  <c r="AI90" i="231" s="1"/>
  <c r="AH86" i="231"/>
  <c r="AH92" i="231" s="1"/>
  <c r="AG86" i="231"/>
  <c r="AG91" i="231" s="1"/>
  <c r="AF86" i="231"/>
  <c r="AE86" i="231"/>
  <c r="AE93" i="231" s="1"/>
  <c r="AD86" i="231"/>
  <c r="AD90" i="231" s="1"/>
  <c r="AC86" i="231"/>
  <c r="AM99" i="231" s="1"/>
  <c r="AB86" i="231"/>
  <c r="AB91" i="231" s="1"/>
  <c r="AA86" i="231"/>
  <c r="Z86" i="231"/>
  <c r="AP99" i="231" s="1"/>
  <c r="BX77" i="231"/>
  <c r="AX77" i="231"/>
  <c r="BX76" i="231"/>
  <c r="AX76" i="231"/>
  <c r="BX75" i="231"/>
  <c r="AX75" i="231"/>
  <c r="BY74" i="231"/>
  <c r="BX74" i="231"/>
  <c r="AX74" i="231"/>
  <c r="AY74" i="231" s="1"/>
  <c r="BX73" i="231"/>
  <c r="BH73" i="231"/>
  <c r="BH105" i="231" s="1"/>
  <c r="AX73" i="231"/>
  <c r="BX72" i="231"/>
  <c r="AX72" i="231"/>
  <c r="BX71" i="231"/>
  <c r="AX71" i="231"/>
  <c r="BW70" i="231"/>
  <c r="BV70" i="231"/>
  <c r="BU70" i="231"/>
  <c r="BT70" i="231"/>
  <c r="BS70" i="231"/>
  <c r="BR70" i="231"/>
  <c r="BQ70" i="231"/>
  <c r="BP70" i="231"/>
  <c r="BO70" i="231"/>
  <c r="BN70" i="231"/>
  <c r="BM70" i="231"/>
  <c r="BL70" i="231"/>
  <c r="BK70" i="231"/>
  <c r="BJ70" i="231"/>
  <c r="BI70" i="231"/>
  <c r="BH70" i="231"/>
  <c r="BG70" i="231"/>
  <c r="BF70" i="231"/>
  <c r="BE70" i="231"/>
  <c r="BD70" i="231"/>
  <c r="BC70" i="231"/>
  <c r="BB70" i="231"/>
  <c r="BA70" i="231"/>
  <c r="AP70" i="231"/>
  <c r="AO70" i="231"/>
  <c r="AN70" i="231"/>
  <c r="AM70" i="231"/>
  <c r="AL70" i="231"/>
  <c r="AK70" i="231"/>
  <c r="AJ70" i="231"/>
  <c r="AI70" i="231"/>
  <c r="AH70" i="231"/>
  <c r="AG70" i="231"/>
  <c r="AF70" i="231"/>
  <c r="AE70" i="231"/>
  <c r="AD70" i="231"/>
  <c r="AC70" i="231"/>
  <c r="AB70" i="231"/>
  <c r="AA70" i="231"/>
  <c r="Z70" i="231"/>
  <c r="BW69" i="231"/>
  <c r="BV69" i="231"/>
  <c r="BU69" i="231"/>
  <c r="BT69" i="231"/>
  <c r="BS69" i="231"/>
  <c r="BR69" i="231"/>
  <c r="BQ69" i="231"/>
  <c r="BP69" i="231"/>
  <c r="BO69" i="231"/>
  <c r="BN69" i="231"/>
  <c r="BM69" i="231"/>
  <c r="BL69" i="231"/>
  <c r="BK69" i="231"/>
  <c r="BJ69" i="231"/>
  <c r="BI69" i="231"/>
  <c r="BH69" i="231"/>
  <c r="BG69" i="231"/>
  <c r="BF69" i="231"/>
  <c r="BE69" i="231"/>
  <c r="BD69" i="231"/>
  <c r="BC69" i="231"/>
  <c r="BB69" i="231"/>
  <c r="BA69" i="231"/>
  <c r="AZ69" i="231"/>
  <c r="AZ70" i="231" s="1"/>
  <c r="AW69" i="231"/>
  <c r="AU69" i="231"/>
  <c r="AT69" i="231"/>
  <c r="AR69" i="231"/>
  <c r="AQ69" i="231"/>
  <c r="AP69" i="231"/>
  <c r="AO69" i="231"/>
  <c r="AN69" i="231"/>
  <c r="AM69" i="231"/>
  <c r="AL69" i="231"/>
  <c r="AK69" i="231"/>
  <c r="AJ69" i="231"/>
  <c r="AH69" i="231"/>
  <c r="AF69" i="231"/>
  <c r="AE69" i="231"/>
  <c r="AD69" i="231"/>
  <c r="AC69" i="231"/>
  <c r="AB69" i="231"/>
  <c r="AA69" i="231"/>
  <c r="Z69" i="231"/>
  <c r="BX68" i="231"/>
  <c r="BX69" i="231" s="1"/>
  <c r="AV68" i="231"/>
  <c r="AR68" i="231"/>
  <c r="AR100" i="231" s="1"/>
  <c r="AR101" i="231" s="1"/>
  <c r="AQ68" i="231"/>
  <c r="AQ100" i="231" s="1"/>
  <c r="AQ101" i="231" s="1"/>
  <c r="AP68" i="231"/>
  <c r="AQ70" i="231" s="1"/>
  <c r="BW67" i="231"/>
  <c r="BV67" i="231"/>
  <c r="BU67" i="231"/>
  <c r="BT67" i="231"/>
  <c r="BS67" i="231"/>
  <c r="BR67" i="231"/>
  <c r="BQ67" i="231"/>
  <c r="BP67" i="231"/>
  <c r="BO67" i="231"/>
  <c r="BN67" i="231"/>
  <c r="BM67" i="231"/>
  <c r="BK67" i="231"/>
  <c r="BJ67" i="231"/>
  <c r="BI67" i="231"/>
  <c r="BH67" i="231"/>
  <c r="BG67" i="231"/>
  <c r="BF67" i="231"/>
  <c r="AW67" i="231"/>
  <c r="AV67" i="231"/>
  <c r="AU67" i="231"/>
  <c r="AT67" i="231"/>
  <c r="AS67" i="231"/>
  <c r="AR67" i="231"/>
  <c r="AQ67" i="231"/>
  <c r="AP67" i="231"/>
  <c r="AO67" i="231"/>
  <c r="AN67" i="231"/>
  <c r="AM67" i="231"/>
  <c r="AL67" i="231"/>
  <c r="AK67" i="231"/>
  <c r="AJ67" i="231"/>
  <c r="AI67" i="231"/>
  <c r="AH67" i="231"/>
  <c r="AG67" i="231"/>
  <c r="AF67" i="231"/>
  <c r="AE67" i="231"/>
  <c r="AD67" i="231"/>
  <c r="AC67" i="231"/>
  <c r="AB67" i="231"/>
  <c r="AA67" i="231"/>
  <c r="BW66" i="231"/>
  <c r="BV66" i="231"/>
  <c r="BU66" i="231"/>
  <c r="BT66" i="231"/>
  <c r="BS66" i="231"/>
  <c r="BR66" i="231"/>
  <c r="BQ66" i="231"/>
  <c r="BP66" i="231"/>
  <c r="BO66" i="231"/>
  <c r="BN66" i="231"/>
  <c r="BM66" i="231"/>
  <c r="BK66" i="231"/>
  <c r="BJ66" i="231"/>
  <c r="BI66" i="231"/>
  <c r="BH66" i="231"/>
  <c r="BG66" i="231"/>
  <c r="BF66" i="231"/>
  <c r="AW66" i="231"/>
  <c r="AV66" i="231"/>
  <c r="AU66" i="231"/>
  <c r="AT66" i="231"/>
  <c r="AS66" i="231"/>
  <c r="AR66" i="231"/>
  <c r="AQ66" i="231"/>
  <c r="AP66" i="231"/>
  <c r="AO66" i="231"/>
  <c r="AN66" i="231"/>
  <c r="AM66" i="231"/>
  <c r="AL66" i="231"/>
  <c r="AK66" i="231"/>
  <c r="AJ66" i="231"/>
  <c r="AI66" i="231"/>
  <c r="AH66" i="231"/>
  <c r="AG66" i="231"/>
  <c r="AF66" i="231"/>
  <c r="AE66" i="231"/>
  <c r="AD66" i="231"/>
  <c r="AC66" i="231"/>
  <c r="AB66" i="231"/>
  <c r="AA66" i="231"/>
  <c r="BW65" i="231"/>
  <c r="BV65" i="231"/>
  <c r="BU65" i="231"/>
  <c r="BT65" i="231"/>
  <c r="BS65" i="231"/>
  <c r="BR65" i="231"/>
  <c r="BQ65" i="231"/>
  <c r="BP65" i="231"/>
  <c r="BO65" i="231"/>
  <c r="BN65" i="231"/>
  <c r="BM65" i="231"/>
  <c r="BL65" i="231"/>
  <c r="BK65" i="231"/>
  <c r="BJ65" i="231"/>
  <c r="BI65" i="231"/>
  <c r="BH65" i="231"/>
  <c r="BG65" i="231"/>
  <c r="BF65" i="231"/>
  <c r="BE65" i="231"/>
  <c r="AW65" i="231"/>
  <c r="AV65" i="231"/>
  <c r="AU65" i="231"/>
  <c r="AT65" i="231"/>
  <c r="AS65" i="231"/>
  <c r="AR65" i="231"/>
  <c r="AQ65" i="231"/>
  <c r="AP65" i="231"/>
  <c r="AO65" i="231"/>
  <c r="AN65" i="231"/>
  <c r="AM65" i="231"/>
  <c r="AL65" i="231"/>
  <c r="AK65" i="231"/>
  <c r="AJ65" i="231"/>
  <c r="AI65" i="231"/>
  <c r="AH65" i="231"/>
  <c r="AG65" i="231"/>
  <c r="AF65" i="231"/>
  <c r="AE65" i="231"/>
  <c r="AD65" i="231"/>
  <c r="AC65" i="231"/>
  <c r="AB65" i="231"/>
  <c r="AA65" i="231"/>
  <c r="BW64" i="231"/>
  <c r="BV64" i="231"/>
  <c r="BU64" i="231"/>
  <c r="BT64" i="231"/>
  <c r="BS64" i="231"/>
  <c r="BR64" i="231"/>
  <c r="BQ64" i="231"/>
  <c r="BP64" i="231"/>
  <c r="BO64" i="231"/>
  <c r="BN64" i="231"/>
  <c r="BM64" i="231"/>
  <c r="BL64" i="231"/>
  <c r="BK64" i="231"/>
  <c r="BJ64" i="231"/>
  <c r="BI64" i="231"/>
  <c r="BH64" i="231"/>
  <c r="BG64" i="231"/>
  <c r="BF64" i="231"/>
  <c r="BE64" i="231"/>
  <c r="BD64" i="231"/>
  <c r="BC64" i="231"/>
  <c r="BB64" i="231"/>
  <c r="BA64" i="231"/>
  <c r="AW64" i="231"/>
  <c r="AV64" i="231"/>
  <c r="AU64" i="231"/>
  <c r="AT64" i="231"/>
  <c r="AS64" i="231"/>
  <c r="AR64" i="231"/>
  <c r="AQ64" i="231"/>
  <c r="AP64" i="231"/>
  <c r="AO64" i="231"/>
  <c r="AN64" i="231"/>
  <c r="AM64" i="231"/>
  <c r="AL64" i="231"/>
  <c r="AK64" i="231"/>
  <c r="AJ64" i="231"/>
  <c r="AI64" i="231"/>
  <c r="AH64" i="231"/>
  <c r="AG64" i="231"/>
  <c r="AF64" i="231"/>
  <c r="AE64" i="231"/>
  <c r="AD64" i="231"/>
  <c r="AC64" i="231"/>
  <c r="AB64" i="231"/>
  <c r="AA64" i="231"/>
  <c r="BW63" i="231"/>
  <c r="BV63" i="231"/>
  <c r="BU63" i="231"/>
  <c r="BT63" i="231"/>
  <c r="BS63" i="231"/>
  <c r="BR63" i="231"/>
  <c r="BQ63" i="231"/>
  <c r="BP63" i="231"/>
  <c r="BO63" i="231"/>
  <c r="BN63" i="231"/>
  <c r="BM63" i="231"/>
  <c r="BL63" i="231"/>
  <c r="BK63" i="231"/>
  <c r="BJ63" i="231"/>
  <c r="BI63" i="231"/>
  <c r="BH63" i="231"/>
  <c r="BG63" i="231"/>
  <c r="BF63" i="231"/>
  <c r="BE63" i="231"/>
  <c r="BD63" i="231"/>
  <c r="BC63" i="231"/>
  <c r="BB63" i="231"/>
  <c r="BA63" i="231"/>
  <c r="AW63" i="231"/>
  <c r="AV63" i="231"/>
  <c r="AU63" i="231"/>
  <c r="AT63" i="231"/>
  <c r="AS63" i="231"/>
  <c r="AR63" i="231"/>
  <c r="AQ63" i="231"/>
  <c r="AP63" i="231"/>
  <c r="AO63" i="231"/>
  <c r="AN63" i="231"/>
  <c r="AM63" i="231"/>
  <c r="AL63" i="231"/>
  <c r="AK63" i="231"/>
  <c r="AJ63" i="231"/>
  <c r="AI63" i="231"/>
  <c r="AH63" i="231"/>
  <c r="AG63" i="231"/>
  <c r="AF63" i="231"/>
  <c r="AE63" i="231"/>
  <c r="AD63" i="231"/>
  <c r="AC63" i="231"/>
  <c r="AB63" i="231"/>
  <c r="AA63" i="231"/>
  <c r="BW62" i="231"/>
  <c r="BV62" i="231"/>
  <c r="BU62" i="231"/>
  <c r="BT62" i="231"/>
  <c r="BS62" i="231"/>
  <c r="BR62" i="231"/>
  <c r="BQ62" i="231"/>
  <c r="BP62" i="231"/>
  <c r="BO62" i="231"/>
  <c r="BN62" i="231"/>
  <c r="BM62" i="231"/>
  <c r="BL62" i="231"/>
  <c r="BK62" i="231"/>
  <c r="BJ62" i="231"/>
  <c r="BI62" i="231"/>
  <c r="BH62" i="231"/>
  <c r="BG62" i="231"/>
  <c r="BF62" i="231"/>
  <c r="BE62" i="231"/>
  <c r="BD62" i="231"/>
  <c r="BC62" i="231"/>
  <c r="BB62" i="231"/>
  <c r="BA62" i="231"/>
  <c r="AW62" i="231"/>
  <c r="AV62" i="231"/>
  <c r="AU62" i="231"/>
  <c r="AT62" i="231"/>
  <c r="AS62" i="231"/>
  <c r="AR62" i="231"/>
  <c r="AQ62" i="231"/>
  <c r="AP62" i="231"/>
  <c r="AO62" i="231"/>
  <c r="AN62" i="231"/>
  <c r="AM62" i="231"/>
  <c r="AL62" i="231"/>
  <c r="AK62" i="231"/>
  <c r="AJ62" i="231"/>
  <c r="AI62" i="231"/>
  <c r="AH62" i="231"/>
  <c r="AG62" i="231"/>
  <c r="AF62" i="231"/>
  <c r="AE62" i="231"/>
  <c r="AD62" i="231"/>
  <c r="AC62" i="231"/>
  <c r="AB62" i="231"/>
  <c r="AA62" i="231"/>
  <c r="BW61" i="231"/>
  <c r="BV61" i="231"/>
  <c r="BU61" i="231"/>
  <c r="BT61" i="231"/>
  <c r="BS61" i="231"/>
  <c r="BR61" i="231"/>
  <c r="BQ61" i="231"/>
  <c r="BP61" i="231"/>
  <c r="BO61" i="231"/>
  <c r="BN61" i="231"/>
  <c r="BM61" i="231"/>
  <c r="BL61" i="231"/>
  <c r="BK61" i="231"/>
  <c r="BJ61" i="231"/>
  <c r="BI61" i="231"/>
  <c r="BH61" i="231"/>
  <c r="BG61" i="231"/>
  <c r="BF61" i="231"/>
  <c r="BE61" i="231"/>
  <c r="BD61" i="231"/>
  <c r="BC61" i="231"/>
  <c r="BB61" i="231"/>
  <c r="BA61" i="231"/>
  <c r="AZ61" i="231"/>
  <c r="AW61" i="231"/>
  <c r="AV61" i="231"/>
  <c r="AU61" i="231"/>
  <c r="AT61" i="231"/>
  <c r="AS61" i="231"/>
  <c r="AR61" i="231"/>
  <c r="AQ61" i="231"/>
  <c r="AP61" i="231"/>
  <c r="AO61" i="231"/>
  <c r="AN61" i="231"/>
  <c r="AM61" i="231"/>
  <c r="AL61" i="231"/>
  <c r="AK61" i="231"/>
  <c r="AJ61" i="231"/>
  <c r="AI61" i="231"/>
  <c r="AH61" i="231"/>
  <c r="AG61" i="231"/>
  <c r="AF61" i="231"/>
  <c r="AE61" i="231"/>
  <c r="AD61" i="231"/>
  <c r="AC61" i="231"/>
  <c r="AB61" i="231"/>
  <c r="AA61" i="231"/>
  <c r="Z61" i="231"/>
  <c r="Z67" i="231" s="1"/>
  <c r="BW60" i="231"/>
  <c r="BV60" i="231"/>
  <c r="BU60" i="231"/>
  <c r="BT60" i="231"/>
  <c r="BS60" i="231"/>
  <c r="BR60" i="231"/>
  <c r="BQ60" i="231"/>
  <c r="BP60" i="231"/>
  <c r="BO60" i="231"/>
  <c r="BN60" i="231"/>
  <c r="BM60" i="231"/>
  <c r="BL60" i="231"/>
  <c r="BK60" i="231"/>
  <c r="BJ60" i="231"/>
  <c r="BI60" i="231"/>
  <c r="BH60" i="231"/>
  <c r="BG60" i="231"/>
  <c r="BF60" i="231"/>
  <c r="BE60" i="231"/>
  <c r="BD60" i="231"/>
  <c r="BC60" i="231"/>
  <c r="BB60" i="231"/>
  <c r="BA60" i="231"/>
  <c r="AZ60" i="231"/>
  <c r="AX60" i="231"/>
  <c r="AW60" i="231"/>
  <c r="AV60" i="231"/>
  <c r="AU60" i="231"/>
  <c r="AT60" i="231"/>
  <c r="AS60" i="231"/>
  <c r="AR60" i="231"/>
  <c r="AQ60" i="231"/>
  <c r="AP60" i="231"/>
  <c r="AO60" i="231"/>
  <c r="AN60" i="231"/>
  <c r="AM60" i="231"/>
  <c r="AL60" i="231"/>
  <c r="AK60" i="231"/>
  <c r="AJ60" i="231"/>
  <c r="AI60" i="231"/>
  <c r="AH60" i="231"/>
  <c r="AG60" i="231"/>
  <c r="AF60" i="231"/>
  <c r="AE60" i="231"/>
  <c r="AD60" i="231"/>
  <c r="AC60" i="231"/>
  <c r="AB60" i="231"/>
  <c r="AA60" i="231"/>
  <c r="Z60" i="231"/>
  <c r="Z66" i="231" s="1"/>
  <c r="BX59" i="231"/>
  <c r="BW59" i="231"/>
  <c r="BV59" i="231"/>
  <c r="BU59" i="231"/>
  <c r="BT59" i="231"/>
  <c r="BS59" i="231"/>
  <c r="BR59" i="231"/>
  <c r="BQ59" i="231"/>
  <c r="BP59" i="231"/>
  <c r="BO59" i="231"/>
  <c r="BN59" i="231"/>
  <c r="BM59" i="231"/>
  <c r="BL59" i="231"/>
  <c r="BK59" i="231"/>
  <c r="BJ59" i="231"/>
  <c r="BI59" i="231"/>
  <c r="BH59" i="231"/>
  <c r="BG59" i="231"/>
  <c r="BF59" i="231"/>
  <c r="BE59" i="231"/>
  <c r="BD59" i="231"/>
  <c r="BC59" i="231"/>
  <c r="BB59" i="231"/>
  <c r="BA59" i="231"/>
  <c r="AZ59" i="231"/>
  <c r="AW59" i="231"/>
  <c r="AV59" i="231"/>
  <c r="AU59" i="231"/>
  <c r="AT59" i="231"/>
  <c r="AS59" i="231"/>
  <c r="AR59" i="231"/>
  <c r="AQ59" i="231"/>
  <c r="AP59" i="231"/>
  <c r="AO59" i="231"/>
  <c r="AN59" i="231"/>
  <c r="AM59" i="231"/>
  <c r="AL59" i="231"/>
  <c r="AK59" i="231"/>
  <c r="AJ59" i="231"/>
  <c r="AI59" i="231"/>
  <c r="AH59" i="231"/>
  <c r="AG59" i="231"/>
  <c r="AF59" i="231"/>
  <c r="AE59" i="231"/>
  <c r="AD59" i="231"/>
  <c r="AC59" i="231"/>
  <c r="AB59" i="231"/>
  <c r="AA59" i="231"/>
  <c r="Z59" i="231"/>
  <c r="Z65" i="231" s="1"/>
  <c r="BW58" i="231"/>
  <c r="BV58" i="231"/>
  <c r="BU58" i="231"/>
  <c r="BT58" i="231"/>
  <c r="BS58" i="231"/>
  <c r="BR58" i="231"/>
  <c r="BQ58" i="231"/>
  <c r="BP58" i="231"/>
  <c r="BO58" i="231"/>
  <c r="BN58" i="231"/>
  <c r="BM58" i="231"/>
  <c r="BL58" i="231"/>
  <c r="BK58" i="231"/>
  <c r="BJ58" i="231"/>
  <c r="BI58" i="231"/>
  <c r="BH58" i="231"/>
  <c r="BG58" i="231"/>
  <c r="BF58" i="231"/>
  <c r="BE58" i="231"/>
  <c r="BD58" i="231"/>
  <c r="BC58" i="231"/>
  <c r="BB58" i="231"/>
  <c r="BA58" i="231"/>
  <c r="AZ58" i="231"/>
  <c r="AZ64" i="231" s="1"/>
  <c r="AW58" i="231"/>
  <c r="AV58" i="231"/>
  <c r="AU58" i="231"/>
  <c r="AT58" i="231"/>
  <c r="AS58" i="231"/>
  <c r="AR58" i="231"/>
  <c r="AQ58" i="231"/>
  <c r="AP58" i="231"/>
  <c r="AO58" i="231"/>
  <c r="AN58" i="231"/>
  <c r="AM58" i="231"/>
  <c r="AL58" i="231"/>
  <c r="AK58" i="231"/>
  <c r="AJ58" i="231"/>
  <c r="AI58" i="231"/>
  <c r="AH58" i="231"/>
  <c r="AG58" i="231"/>
  <c r="AF58" i="231"/>
  <c r="AE58" i="231"/>
  <c r="AD58" i="231"/>
  <c r="AC58" i="231"/>
  <c r="AB58" i="231"/>
  <c r="AA58" i="231"/>
  <c r="Z58" i="231"/>
  <c r="Z64" i="231" s="1"/>
  <c r="BX57" i="231"/>
  <c r="BW57" i="231"/>
  <c r="BV57" i="231"/>
  <c r="BU57" i="231"/>
  <c r="BT57" i="231"/>
  <c r="BS57" i="231"/>
  <c r="BR57" i="231"/>
  <c r="BQ57" i="231"/>
  <c r="BP57" i="231"/>
  <c r="BO57" i="231"/>
  <c r="BN57" i="231"/>
  <c r="BM57" i="231"/>
  <c r="BL57" i="231"/>
  <c r="BK57" i="231"/>
  <c r="BJ57" i="231"/>
  <c r="BI57" i="231"/>
  <c r="BH57" i="231"/>
  <c r="BG57" i="231"/>
  <c r="BF57" i="231"/>
  <c r="BE57" i="231"/>
  <c r="BD57" i="231"/>
  <c r="BC57" i="231"/>
  <c r="BB57" i="231"/>
  <c r="BA57" i="231"/>
  <c r="AZ57" i="231"/>
  <c r="AZ63" i="231" s="1"/>
  <c r="AX57" i="231"/>
  <c r="AW57" i="231"/>
  <c r="AV57" i="231"/>
  <c r="AU57" i="231"/>
  <c r="AT57" i="231"/>
  <c r="AS57" i="231"/>
  <c r="AR57" i="231"/>
  <c r="AQ57" i="231"/>
  <c r="AP57" i="231"/>
  <c r="AO57" i="231"/>
  <c r="AN57" i="231"/>
  <c r="AM57" i="231"/>
  <c r="AL57" i="231"/>
  <c r="AK57" i="231"/>
  <c r="AJ57" i="231"/>
  <c r="AI57" i="231"/>
  <c r="AH57" i="231"/>
  <c r="AG57" i="231"/>
  <c r="AF57" i="231"/>
  <c r="AE57" i="231"/>
  <c r="AD57" i="231"/>
  <c r="AC57" i="231"/>
  <c r="AB57" i="231"/>
  <c r="AA57" i="231"/>
  <c r="Z57" i="231"/>
  <c r="Z63" i="231" s="1"/>
  <c r="BX56" i="231"/>
  <c r="BW56" i="231"/>
  <c r="BV56" i="231"/>
  <c r="BU56" i="231"/>
  <c r="BT56" i="231"/>
  <c r="BS56" i="231"/>
  <c r="BR56" i="231"/>
  <c r="BQ56" i="231"/>
  <c r="BP56" i="231"/>
  <c r="BO56" i="231"/>
  <c r="BN56" i="231"/>
  <c r="BM56" i="231"/>
  <c r="BL56" i="231"/>
  <c r="BK56" i="231"/>
  <c r="BJ56" i="231"/>
  <c r="BI56" i="231"/>
  <c r="BH56" i="231"/>
  <c r="BG56" i="231"/>
  <c r="BF56" i="231"/>
  <c r="BE56" i="231"/>
  <c r="BD56" i="231"/>
  <c r="BC56" i="231"/>
  <c r="BB56" i="231"/>
  <c r="BA56" i="231"/>
  <c r="AZ56" i="231"/>
  <c r="AZ62" i="231" s="1"/>
  <c r="AX56" i="231"/>
  <c r="AW56" i="231"/>
  <c r="AV56" i="231"/>
  <c r="AU56" i="231"/>
  <c r="AT56" i="231"/>
  <c r="AS56" i="231"/>
  <c r="AR56" i="231"/>
  <c r="AQ56" i="231"/>
  <c r="AP56" i="231"/>
  <c r="AO56" i="231"/>
  <c r="AN56" i="231"/>
  <c r="AM56" i="231"/>
  <c r="AL56" i="231"/>
  <c r="AK56" i="231"/>
  <c r="AJ56" i="231"/>
  <c r="AI56" i="231"/>
  <c r="AH56" i="231"/>
  <c r="AG56" i="231"/>
  <c r="AF56" i="231"/>
  <c r="AE56" i="231"/>
  <c r="AD56" i="231"/>
  <c r="AC56" i="231"/>
  <c r="AB56" i="231"/>
  <c r="AA56" i="231"/>
  <c r="Z56" i="231"/>
  <c r="Z62" i="231" s="1"/>
  <c r="BX55" i="231"/>
  <c r="AX55" i="231"/>
  <c r="AX87" i="231" s="1"/>
  <c r="BX54" i="231"/>
  <c r="BX58" i="231" s="1"/>
  <c r="AX54" i="231"/>
  <c r="AE50" i="231"/>
  <c r="AD50" i="231"/>
  <c r="AC50" i="231"/>
  <c r="AB50" i="231"/>
  <c r="AA50" i="231"/>
  <c r="Z50" i="231"/>
  <c r="AE49" i="231"/>
  <c r="AD49" i="231"/>
  <c r="AC49" i="231"/>
  <c r="AB49" i="231"/>
  <c r="AA49" i="231"/>
  <c r="Z49" i="231"/>
  <c r="AE48" i="231"/>
  <c r="AD48" i="231"/>
  <c r="AC48" i="231"/>
  <c r="AB48" i="231"/>
  <c r="AA48" i="231"/>
  <c r="Z48" i="231"/>
  <c r="AE47" i="231"/>
  <c r="AD47" i="231"/>
  <c r="AC47" i="231"/>
  <c r="AB47" i="231"/>
  <c r="AA47" i="231"/>
  <c r="Z47" i="231"/>
  <c r="AE46" i="231"/>
  <c r="AD46" i="231"/>
  <c r="AC46" i="231"/>
  <c r="AB46" i="231"/>
  <c r="AA46" i="231"/>
  <c r="Z46" i="231"/>
  <c r="AL38" i="231"/>
  <c r="AL37" i="231"/>
  <c r="BL36" i="231"/>
  <c r="AL36" i="231"/>
  <c r="BL35" i="231"/>
  <c r="AL35" i="231"/>
  <c r="BL34" i="231"/>
  <c r="AL34" i="231"/>
  <c r="BL33" i="231"/>
  <c r="AL33" i="231"/>
  <c r="BL32" i="231"/>
  <c r="AL32" i="231"/>
  <c r="BL31" i="231"/>
  <c r="AL31" i="231"/>
  <c r="BK30" i="231"/>
  <c r="BJ30" i="231"/>
  <c r="BI30" i="231"/>
  <c r="BH30" i="231"/>
  <c r="BG30" i="231"/>
  <c r="BF30" i="231"/>
  <c r="BE30" i="231"/>
  <c r="BD30" i="231"/>
  <c r="BC30" i="231"/>
  <c r="BB30" i="231"/>
  <c r="BA30" i="231"/>
  <c r="AZ30" i="231"/>
  <c r="AK30" i="231"/>
  <c r="AJ30" i="231"/>
  <c r="AI30" i="231"/>
  <c r="AH30" i="231"/>
  <c r="AG30" i="231"/>
  <c r="AF30" i="231"/>
  <c r="AE30" i="231"/>
  <c r="AD30" i="231"/>
  <c r="AC30" i="231"/>
  <c r="AB30" i="231"/>
  <c r="AA30" i="231"/>
  <c r="Y30" i="231"/>
  <c r="X30" i="231"/>
  <c r="W30" i="231"/>
  <c r="V30" i="231"/>
  <c r="U30" i="231"/>
  <c r="T30" i="231"/>
  <c r="S30" i="231"/>
  <c r="R30" i="231"/>
  <c r="Q30" i="231"/>
  <c r="P30" i="231"/>
  <c r="O30" i="231"/>
  <c r="N30" i="231"/>
  <c r="BK29" i="231"/>
  <c r="BJ29" i="231"/>
  <c r="BI29" i="231"/>
  <c r="BH29" i="231"/>
  <c r="BG29" i="231"/>
  <c r="BF29" i="231"/>
  <c r="BE29" i="231"/>
  <c r="BD29" i="231"/>
  <c r="BC29" i="231"/>
  <c r="BB29" i="231"/>
  <c r="BA29" i="231"/>
  <c r="AK29" i="231"/>
  <c r="AJ29" i="231"/>
  <c r="AI29" i="231"/>
  <c r="AH29" i="231"/>
  <c r="AG29" i="231"/>
  <c r="AF29" i="231"/>
  <c r="AE29" i="231"/>
  <c r="AD29" i="231"/>
  <c r="AC29" i="231"/>
  <c r="AB29" i="231"/>
  <c r="AA29" i="231"/>
  <c r="Z29" i="231"/>
  <c r="Y29" i="231"/>
  <c r="X29" i="231"/>
  <c r="W29" i="231"/>
  <c r="V29" i="231"/>
  <c r="U29" i="231"/>
  <c r="T29" i="231"/>
  <c r="S29" i="231"/>
  <c r="R29" i="231"/>
  <c r="Q29" i="231"/>
  <c r="P29" i="231"/>
  <c r="O29" i="231"/>
  <c r="BK28" i="231"/>
  <c r="BJ28" i="231"/>
  <c r="BI28" i="231"/>
  <c r="BH28" i="231"/>
  <c r="BG28" i="231"/>
  <c r="BF28" i="231"/>
  <c r="BE28" i="231"/>
  <c r="BD28" i="231"/>
  <c r="BC28" i="231"/>
  <c r="BB28" i="231"/>
  <c r="BA28" i="231"/>
  <c r="AZ28" i="231"/>
  <c r="AK28" i="231"/>
  <c r="AJ28" i="231"/>
  <c r="AI28" i="231"/>
  <c r="AH28" i="231"/>
  <c r="AG28" i="231"/>
  <c r="AF28" i="231"/>
  <c r="AE28" i="231"/>
  <c r="AD28" i="231"/>
  <c r="AC28" i="231"/>
  <c r="AB28" i="231"/>
  <c r="AA28" i="231"/>
  <c r="Y28" i="231"/>
  <c r="X28" i="231"/>
  <c r="W28" i="231"/>
  <c r="V28" i="231"/>
  <c r="U28" i="231"/>
  <c r="T28" i="231"/>
  <c r="S28" i="231"/>
  <c r="R28" i="231"/>
  <c r="Q28" i="231"/>
  <c r="P28" i="231"/>
  <c r="O28" i="231"/>
  <c r="N28" i="231"/>
  <c r="BK27" i="231"/>
  <c r="BJ27" i="231"/>
  <c r="BI27" i="231"/>
  <c r="BH27" i="231"/>
  <c r="BG27" i="231"/>
  <c r="BF27" i="231"/>
  <c r="BE27" i="231"/>
  <c r="BD27" i="231"/>
  <c r="BC27" i="231"/>
  <c r="BB27" i="231"/>
  <c r="BA27" i="231"/>
  <c r="AK27" i="231"/>
  <c r="AJ27" i="231"/>
  <c r="AI27" i="231"/>
  <c r="AH27" i="231"/>
  <c r="AG27" i="231"/>
  <c r="AF27" i="231"/>
  <c r="AE27" i="231"/>
  <c r="AD27" i="231"/>
  <c r="AC27" i="231"/>
  <c r="AB27" i="231"/>
  <c r="AA27" i="231"/>
  <c r="Z27" i="231"/>
  <c r="Y27" i="231"/>
  <c r="X27" i="231"/>
  <c r="W27" i="231"/>
  <c r="V27" i="231"/>
  <c r="U27" i="231"/>
  <c r="T27" i="231"/>
  <c r="S27" i="231"/>
  <c r="R27" i="231"/>
  <c r="Q27" i="231"/>
  <c r="P27" i="231"/>
  <c r="O27" i="231"/>
  <c r="M27" i="231"/>
  <c r="L27" i="231"/>
  <c r="K27" i="231"/>
  <c r="J27" i="231"/>
  <c r="I27" i="231"/>
  <c r="H27" i="231"/>
  <c r="G27" i="231"/>
  <c r="F27" i="231"/>
  <c r="E27" i="231"/>
  <c r="D27" i="231"/>
  <c r="C27" i="231"/>
  <c r="B27" i="231"/>
  <c r="BK26" i="231"/>
  <c r="BJ26" i="231"/>
  <c r="BI26" i="231"/>
  <c r="BH26" i="231"/>
  <c r="BG26" i="231"/>
  <c r="BF26" i="231"/>
  <c r="BE26" i="231"/>
  <c r="BD26" i="231"/>
  <c r="BC26" i="231"/>
  <c r="BB26" i="231"/>
  <c r="BA26" i="231"/>
  <c r="AK26" i="231"/>
  <c r="AJ26" i="231"/>
  <c r="AI26" i="231"/>
  <c r="AH26" i="231"/>
  <c r="AG26" i="231"/>
  <c r="AF26" i="231"/>
  <c r="AE26" i="231"/>
  <c r="AD26" i="231"/>
  <c r="AC26" i="231"/>
  <c r="AB26" i="231"/>
  <c r="AA26" i="231"/>
  <c r="Z26" i="231"/>
  <c r="Y26" i="231"/>
  <c r="X26" i="231"/>
  <c r="W26" i="231"/>
  <c r="V26" i="231"/>
  <c r="U26" i="231"/>
  <c r="T26" i="231"/>
  <c r="S26" i="231"/>
  <c r="R26" i="231"/>
  <c r="Q26" i="231"/>
  <c r="P26" i="231"/>
  <c r="O26" i="231"/>
  <c r="M26" i="231"/>
  <c r="L26" i="231"/>
  <c r="K26" i="231"/>
  <c r="J26" i="231"/>
  <c r="I26" i="231"/>
  <c r="H26" i="231"/>
  <c r="G26" i="231"/>
  <c r="F26" i="231"/>
  <c r="B26" i="231"/>
  <c r="BK25" i="231"/>
  <c r="BJ25" i="231"/>
  <c r="BI25" i="231"/>
  <c r="BH25" i="231"/>
  <c r="BG25" i="231"/>
  <c r="BF25" i="231"/>
  <c r="BE25" i="231"/>
  <c r="BD25" i="231"/>
  <c r="BC25" i="231"/>
  <c r="BB25" i="231"/>
  <c r="BA25" i="231"/>
  <c r="AK25" i="231"/>
  <c r="AJ25" i="231"/>
  <c r="AI25" i="231"/>
  <c r="AH25" i="231"/>
  <c r="AG25" i="231"/>
  <c r="AF25" i="231"/>
  <c r="AE25" i="231"/>
  <c r="AD25" i="231"/>
  <c r="AC25" i="231"/>
  <c r="AB25" i="231"/>
  <c r="AA25" i="231"/>
  <c r="Y25" i="231"/>
  <c r="X25" i="231"/>
  <c r="W25" i="231"/>
  <c r="V25" i="231"/>
  <c r="U25" i="231"/>
  <c r="T25" i="231"/>
  <c r="S25" i="231"/>
  <c r="R25" i="231"/>
  <c r="Q25" i="231"/>
  <c r="P25" i="231"/>
  <c r="O25" i="231"/>
  <c r="M25" i="231"/>
  <c r="L25" i="231"/>
  <c r="K25" i="231"/>
  <c r="J25" i="231"/>
  <c r="I25" i="231"/>
  <c r="H25" i="231"/>
  <c r="G25" i="231"/>
  <c r="F25" i="231"/>
  <c r="E25" i="231"/>
  <c r="D25" i="231"/>
  <c r="C25" i="231"/>
  <c r="BK24" i="231"/>
  <c r="BJ24" i="231"/>
  <c r="BI24" i="231"/>
  <c r="BH24" i="231"/>
  <c r="BG24" i="231"/>
  <c r="BF24" i="231"/>
  <c r="BE24" i="231"/>
  <c r="BD24" i="231"/>
  <c r="BC24" i="231"/>
  <c r="BB24" i="231"/>
  <c r="BA24" i="231"/>
  <c r="AK24" i="231"/>
  <c r="AJ24" i="231"/>
  <c r="AI24" i="231"/>
  <c r="AH24" i="231"/>
  <c r="AG24" i="231"/>
  <c r="AF24" i="231"/>
  <c r="AE24" i="231"/>
  <c r="AD24" i="231"/>
  <c r="AC24" i="231"/>
  <c r="AB24" i="231"/>
  <c r="AA24" i="231"/>
  <c r="Y24" i="231"/>
  <c r="X24" i="231"/>
  <c r="W24" i="231"/>
  <c r="V24" i="231"/>
  <c r="U24" i="231"/>
  <c r="T24" i="231"/>
  <c r="S24" i="231"/>
  <c r="R24" i="231"/>
  <c r="Q24" i="231"/>
  <c r="P24" i="231"/>
  <c r="O24" i="231"/>
  <c r="N24" i="231"/>
  <c r="M24" i="231"/>
  <c r="L24" i="231"/>
  <c r="K24" i="231"/>
  <c r="J24" i="231"/>
  <c r="I24" i="231"/>
  <c r="H24" i="231"/>
  <c r="G24" i="231"/>
  <c r="F24" i="231"/>
  <c r="E24" i="231"/>
  <c r="D24" i="231"/>
  <c r="C24" i="231"/>
  <c r="BK23" i="231"/>
  <c r="BJ23" i="231"/>
  <c r="BI23" i="231"/>
  <c r="BH23" i="231"/>
  <c r="BG23" i="231"/>
  <c r="BF23" i="231"/>
  <c r="BE23" i="231"/>
  <c r="BD23" i="231"/>
  <c r="BC23" i="231"/>
  <c r="BB23" i="231"/>
  <c r="BA23" i="231"/>
  <c r="AZ23" i="231"/>
  <c r="AK23" i="231"/>
  <c r="AJ23" i="231"/>
  <c r="AI23" i="231"/>
  <c r="AH23" i="231"/>
  <c r="AG23" i="231"/>
  <c r="AF23" i="231"/>
  <c r="AE23" i="231"/>
  <c r="AD23" i="231"/>
  <c r="AC23" i="231"/>
  <c r="AB23" i="231"/>
  <c r="AA23" i="231"/>
  <c r="Y23" i="231"/>
  <c r="X23" i="231"/>
  <c r="W23" i="231"/>
  <c r="V23" i="231"/>
  <c r="U23" i="231"/>
  <c r="T23" i="231"/>
  <c r="S23" i="231"/>
  <c r="R23" i="231"/>
  <c r="Q23" i="231"/>
  <c r="P23" i="231"/>
  <c r="O23" i="231"/>
  <c r="N23" i="231"/>
  <c r="M23" i="231"/>
  <c r="L23" i="231"/>
  <c r="K23" i="231"/>
  <c r="J23" i="231"/>
  <c r="I23" i="231"/>
  <c r="H23" i="231"/>
  <c r="G23" i="231"/>
  <c r="F23" i="231"/>
  <c r="E23" i="231"/>
  <c r="D23" i="231"/>
  <c r="C23" i="231"/>
  <c r="BK22" i="231"/>
  <c r="BJ22" i="231"/>
  <c r="BI22" i="231"/>
  <c r="BH22" i="231"/>
  <c r="BG22" i="231"/>
  <c r="BF22" i="231"/>
  <c r="BE22" i="231"/>
  <c r="BD22" i="231"/>
  <c r="BC22" i="231"/>
  <c r="BB22" i="231"/>
  <c r="BA22" i="231"/>
  <c r="AZ22" i="231"/>
  <c r="AK22" i="231"/>
  <c r="AJ22" i="231"/>
  <c r="AI22" i="231"/>
  <c r="AH22" i="231"/>
  <c r="AG22" i="231"/>
  <c r="AF22" i="231"/>
  <c r="AE22" i="231"/>
  <c r="AD22" i="231"/>
  <c r="AC22" i="231"/>
  <c r="AB22" i="231"/>
  <c r="AA22" i="231"/>
  <c r="Z22" i="231"/>
  <c r="Z30" i="231" s="1"/>
  <c r="Y22" i="231"/>
  <c r="X22" i="231"/>
  <c r="W22" i="231"/>
  <c r="V22" i="231"/>
  <c r="U22" i="231"/>
  <c r="T22" i="231"/>
  <c r="S22" i="231"/>
  <c r="R22" i="231"/>
  <c r="Q22" i="231"/>
  <c r="P22" i="231"/>
  <c r="O22" i="231"/>
  <c r="N22" i="231"/>
  <c r="BK21" i="231"/>
  <c r="BJ21" i="231"/>
  <c r="BI21" i="231"/>
  <c r="BH21" i="231"/>
  <c r="BG21" i="231"/>
  <c r="BF21" i="231"/>
  <c r="BE21" i="231"/>
  <c r="BD21" i="231"/>
  <c r="BC21" i="231"/>
  <c r="BB21" i="231"/>
  <c r="BA21" i="231"/>
  <c r="AZ21" i="231"/>
  <c r="AZ29" i="231" s="1"/>
  <c r="AL21" i="231"/>
  <c r="AK21" i="231"/>
  <c r="AJ21" i="231"/>
  <c r="AI21" i="231"/>
  <c r="AH21" i="231"/>
  <c r="AG21" i="231"/>
  <c r="AF21" i="231"/>
  <c r="AE21" i="231"/>
  <c r="AD21" i="231"/>
  <c r="AC21" i="231"/>
  <c r="AB21" i="231"/>
  <c r="AA21" i="231"/>
  <c r="Z21" i="231"/>
  <c r="Y21" i="231"/>
  <c r="X21" i="231"/>
  <c r="W21" i="231"/>
  <c r="V21" i="231"/>
  <c r="U21" i="231"/>
  <c r="T21" i="231"/>
  <c r="S21" i="231"/>
  <c r="R21" i="231"/>
  <c r="Q21" i="231"/>
  <c r="P21" i="231"/>
  <c r="O21" i="231"/>
  <c r="N21" i="231"/>
  <c r="N29" i="231" s="1"/>
  <c r="BK20" i="231"/>
  <c r="BJ20" i="231"/>
  <c r="BI20" i="231"/>
  <c r="BH20" i="231"/>
  <c r="BG20" i="231"/>
  <c r="BF20" i="231"/>
  <c r="BE20" i="231"/>
  <c r="BD20" i="231"/>
  <c r="BC20" i="231"/>
  <c r="BB20" i="231"/>
  <c r="BA20" i="231"/>
  <c r="AZ20" i="231"/>
  <c r="AK20" i="231"/>
  <c r="AJ20" i="231"/>
  <c r="AI20" i="231"/>
  <c r="AH20" i="231"/>
  <c r="AG20" i="231"/>
  <c r="AF20" i="231"/>
  <c r="AE20" i="231"/>
  <c r="AD20" i="231"/>
  <c r="AC20" i="231"/>
  <c r="AB20" i="231"/>
  <c r="AA20" i="231"/>
  <c r="Z20" i="231"/>
  <c r="Z28" i="231" s="1"/>
  <c r="Y20" i="231"/>
  <c r="X20" i="231"/>
  <c r="W20" i="231"/>
  <c r="V20" i="231"/>
  <c r="U20" i="231"/>
  <c r="T20" i="231"/>
  <c r="S20" i="231"/>
  <c r="R20" i="231"/>
  <c r="Q20" i="231"/>
  <c r="P20" i="231"/>
  <c r="O20" i="231"/>
  <c r="N20" i="231"/>
  <c r="BK19" i="231"/>
  <c r="BJ19" i="231"/>
  <c r="BI19" i="231"/>
  <c r="BH19" i="231"/>
  <c r="BG19" i="231"/>
  <c r="BF19" i="231"/>
  <c r="BE19" i="231"/>
  <c r="BD19" i="231"/>
  <c r="BC19" i="231"/>
  <c r="BB19" i="231"/>
  <c r="BA19" i="231"/>
  <c r="AZ19" i="231"/>
  <c r="AZ27" i="231" s="1"/>
  <c r="AK19" i="231"/>
  <c r="AJ19" i="231"/>
  <c r="AI19" i="231"/>
  <c r="AH19" i="231"/>
  <c r="AG19" i="231"/>
  <c r="AF19" i="231"/>
  <c r="AE19" i="231"/>
  <c r="AD19" i="231"/>
  <c r="AC19" i="231"/>
  <c r="AB19" i="231"/>
  <c r="AA19" i="231"/>
  <c r="Z19" i="231"/>
  <c r="Y19" i="231"/>
  <c r="X19" i="231"/>
  <c r="W19" i="231"/>
  <c r="V19" i="231"/>
  <c r="U19" i="231"/>
  <c r="T19" i="231"/>
  <c r="S19" i="231"/>
  <c r="R19" i="231"/>
  <c r="Q19" i="231"/>
  <c r="P19" i="231"/>
  <c r="O19" i="231"/>
  <c r="N19" i="231"/>
  <c r="N27" i="231" s="1"/>
  <c r="M19" i="231"/>
  <c r="L19" i="231"/>
  <c r="K19" i="231"/>
  <c r="J19" i="231"/>
  <c r="I19" i="231"/>
  <c r="H19" i="231"/>
  <c r="G19" i="231"/>
  <c r="F19" i="231"/>
  <c r="E19" i="231"/>
  <c r="D19" i="231"/>
  <c r="C19" i="231"/>
  <c r="B19" i="231"/>
  <c r="BL18" i="231"/>
  <c r="BK18" i="231"/>
  <c r="BJ18" i="231"/>
  <c r="BI18" i="231"/>
  <c r="BH18" i="231"/>
  <c r="BG18" i="231"/>
  <c r="BF18" i="231"/>
  <c r="BE18" i="231"/>
  <c r="BD18" i="231"/>
  <c r="BC18" i="231"/>
  <c r="BB18" i="231"/>
  <c r="BA18" i="231"/>
  <c r="AZ18" i="231"/>
  <c r="AZ26" i="231" s="1"/>
  <c r="AL18" i="231"/>
  <c r="AK18" i="231"/>
  <c r="AJ18" i="231"/>
  <c r="AI18" i="231"/>
  <c r="AH18" i="231"/>
  <c r="AG18" i="231"/>
  <c r="AF18" i="231"/>
  <c r="AE18" i="231"/>
  <c r="AD18" i="231"/>
  <c r="AC18" i="231"/>
  <c r="AB18" i="231"/>
  <c r="AA18" i="231"/>
  <c r="Z18" i="231"/>
  <c r="Y18" i="231"/>
  <c r="X18" i="231"/>
  <c r="W18" i="231"/>
  <c r="V18" i="231"/>
  <c r="U18" i="231"/>
  <c r="T18" i="231"/>
  <c r="S18" i="231"/>
  <c r="R18" i="231"/>
  <c r="Q18" i="231"/>
  <c r="P18" i="231"/>
  <c r="O18" i="231"/>
  <c r="N18" i="231"/>
  <c r="N26" i="231" s="1"/>
  <c r="M18" i="231"/>
  <c r="L18" i="231"/>
  <c r="K18" i="231"/>
  <c r="J18" i="231"/>
  <c r="I18" i="231"/>
  <c r="H18" i="231"/>
  <c r="G18" i="231"/>
  <c r="F18" i="231"/>
  <c r="E18" i="231"/>
  <c r="D18" i="231"/>
  <c r="BK17" i="231"/>
  <c r="BJ17" i="231"/>
  <c r="BI17" i="231"/>
  <c r="BH17" i="231"/>
  <c r="BG17" i="231"/>
  <c r="BF17" i="231"/>
  <c r="BE17" i="231"/>
  <c r="BD17" i="231"/>
  <c r="BC17" i="231"/>
  <c r="BB17" i="231"/>
  <c r="BA17" i="231"/>
  <c r="AZ17" i="231"/>
  <c r="AZ25" i="231" s="1"/>
  <c r="AN17" i="231"/>
  <c r="AL17" i="231"/>
  <c r="AK17" i="231"/>
  <c r="AJ17" i="231"/>
  <c r="AI17" i="231"/>
  <c r="AH17" i="231"/>
  <c r="AG17" i="231"/>
  <c r="AF17" i="231"/>
  <c r="AE17" i="231"/>
  <c r="AD17" i="231"/>
  <c r="AC17" i="231"/>
  <c r="AB17" i="231"/>
  <c r="AA17" i="231"/>
  <c r="Z17" i="231"/>
  <c r="Z25" i="231" s="1"/>
  <c r="Y17" i="231"/>
  <c r="X17" i="231"/>
  <c r="W17" i="231"/>
  <c r="V17" i="231"/>
  <c r="U17" i="231"/>
  <c r="T17" i="231"/>
  <c r="S17" i="231"/>
  <c r="R17" i="231"/>
  <c r="Q17" i="231"/>
  <c r="P17" i="231"/>
  <c r="O17" i="231"/>
  <c r="N17" i="231"/>
  <c r="N25" i="231" s="1"/>
  <c r="M17" i="231"/>
  <c r="L17" i="231"/>
  <c r="K17" i="231"/>
  <c r="J17" i="231"/>
  <c r="I17" i="231"/>
  <c r="H17" i="231"/>
  <c r="G17" i="231"/>
  <c r="F17" i="231"/>
  <c r="E17" i="231"/>
  <c r="D17" i="231"/>
  <c r="C17" i="231"/>
  <c r="B17" i="231"/>
  <c r="B25" i="231" s="1"/>
  <c r="BK16" i="231"/>
  <c r="BJ16" i="231"/>
  <c r="BI16" i="231"/>
  <c r="BH16" i="231"/>
  <c r="BG16" i="231"/>
  <c r="BF16" i="231"/>
  <c r="BE16" i="231"/>
  <c r="BD16" i="231"/>
  <c r="BC16" i="231"/>
  <c r="BB16" i="231"/>
  <c r="BA16" i="231"/>
  <c r="AZ16" i="231"/>
  <c r="AZ24" i="231" s="1"/>
  <c r="AN16" i="231"/>
  <c r="AK16" i="231"/>
  <c r="AJ16" i="231"/>
  <c r="AI16" i="231"/>
  <c r="AH16" i="231"/>
  <c r="AG16" i="231"/>
  <c r="AF16" i="231"/>
  <c r="AE16" i="231"/>
  <c r="AD16" i="231"/>
  <c r="AC16" i="231"/>
  <c r="AB16" i="231"/>
  <c r="AA16" i="231"/>
  <c r="Z16" i="231"/>
  <c r="Z24" i="231" s="1"/>
  <c r="Y16" i="231"/>
  <c r="X16" i="231"/>
  <c r="W16" i="231"/>
  <c r="V16" i="231"/>
  <c r="U16" i="231"/>
  <c r="T16" i="231"/>
  <c r="S16" i="231"/>
  <c r="R16" i="231"/>
  <c r="Q16" i="231"/>
  <c r="P16" i="231"/>
  <c r="O16" i="231"/>
  <c r="N16" i="231"/>
  <c r="M16" i="231"/>
  <c r="L16" i="231"/>
  <c r="K16" i="231"/>
  <c r="J16" i="231"/>
  <c r="I16" i="231"/>
  <c r="H16" i="231"/>
  <c r="G16" i="231"/>
  <c r="F16" i="231"/>
  <c r="E16" i="231"/>
  <c r="D16" i="231"/>
  <c r="C16" i="231"/>
  <c r="B16" i="231"/>
  <c r="B24" i="231" s="1"/>
  <c r="BK15" i="231"/>
  <c r="BJ15" i="231"/>
  <c r="BI15" i="231"/>
  <c r="BH15" i="231"/>
  <c r="BG15" i="231"/>
  <c r="BF15" i="231"/>
  <c r="BE15" i="231"/>
  <c r="BD15" i="231"/>
  <c r="BC15" i="231"/>
  <c r="BB15" i="231"/>
  <c r="BA15" i="231"/>
  <c r="AZ15" i="231"/>
  <c r="AN15" i="231"/>
  <c r="AL15" i="231"/>
  <c r="AK15" i="231"/>
  <c r="AJ15" i="231"/>
  <c r="AI15" i="231"/>
  <c r="AH15" i="231"/>
  <c r="AG15" i="231"/>
  <c r="AF15" i="231"/>
  <c r="AE15" i="231"/>
  <c r="AD15" i="231"/>
  <c r="AC15" i="231"/>
  <c r="AB15" i="231"/>
  <c r="AA15" i="231"/>
  <c r="Z15" i="231"/>
  <c r="Z23" i="231" s="1"/>
  <c r="Y15" i="231"/>
  <c r="X15" i="231"/>
  <c r="W15" i="231"/>
  <c r="V15" i="231"/>
  <c r="U15" i="231"/>
  <c r="T15" i="231"/>
  <c r="S15" i="231"/>
  <c r="R15" i="231"/>
  <c r="Q15" i="231"/>
  <c r="P15" i="231"/>
  <c r="O15" i="231"/>
  <c r="N15" i="231"/>
  <c r="M15" i="231"/>
  <c r="L15" i="231"/>
  <c r="K15" i="231"/>
  <c r="J15" i="231"/>
  <c r="I15" i="231"/>
  <c r="H15" i="231"/>
  <c r="G15" i="231"/>
  <c r="F15" i="231"/>
  <c r="E15" i="231"/>
  <c r="D15" i="231"/>
  <c r="C15" i="231"/>
  <c r="B15" i="231"/>
  <c r="B23" i="231" s="1"/>
  <c r="BK14" i="231"/>
  <c r="BJ14" i="231"/>
  <c r="BI14" i="231"/>
  <c r="BH14" i="231"/>
  <c r="BG14" i="231"/>
  <c r="BF14" i="231"/>
  <c r="BB14" i="231"/>
  <c r="BA14" i="231"/>
  <c r="AL14" i="231"/>
  <c r="AK14" i="231"/>
  <c r="AJ14" i="231"/>
  <c r="AF14" i="231"/>
  <c r="AD14" i="231"/>
  <c r="AC14" i="231"/>
  <c r="AB14" i="231"/>
  <c r="X14" i="231"/>
  <c r="V14" i="231"/>
  <c r="U14" i="231"/>
  <c r="T14" i="231"/>
  <c r="P14" i="231"/>
  <c r="N14" i="231"/>
  <c r="M14" i="231"/>
  <c r="L14" i="231"/>
  <c r="H14" i="231"/>
  <c r="G14" i="231"/>
  <c r="F14" i="231"/>
  <c r="E14" i="231"/>
  <c r="D14" i="231"/>
  <c r="C14" i="231"/>
  <c r="B14" i="231"/>
  <c r="BK13" i="231"/>
  <c r="BJ13" i="231"/>
  <c r="BI13" i="231"/>
  <c r="BH13" i="231"/>
  <c r="BG13" i="231"/>
  <c r="BF13" i="231"/>
  <c r="BE13" i="231"/>
  <c r="BD13" i="231"/>
  <c r="BC13" i="231"/>
  <c r="BB13" i="231"/>
  <c r="BA13" i="231"/>
  <c r="AZ13" i="231"/>
  <c r="AK13" i="231"/>
  <c r="AJ13" i="231"/>
  <c r="AI13" i="231"/>
  <c r="AH13" i="231"/>
  <c r="AG13" i="231"/>
  <c r="AF13" i="231"/>
  <c r="AE13" i="231"/>
  <c r="AD13" i="231"/>
  <c r="AC13" i="231"/>
  <c r="AB13" i="231"/>
  <c r="AA13" i="231"/>
  <c r="Z13" i="231"/>
  <c r="Y13" i="231"/>
  <c r="X13" i="231"/>
  <c r="W13" i="231"/>
  <c r="V13" i="231"/>
  <c r="U13" i="231"/>
  <c r="T13" i="231"/>
  <c r="S13" i="231"/>
  <c r="R13" i="231"/>
  <c r="Q13" i="231"/>
  <c r="P13" i="231"/>
  <c r="O13" i="231"/>
  <c r="N13" i="231"/>
  <c r="M13" i="231"/>
  <c r="L13" i="231"/>
  <c r="K13" i="231"/>
  <c r="J13" i="231"/>
  <c r="H13" i="231"/>
  <c r="G13" i="231"/>
  <c r="F13" i="231"/>
  <c r="E13" i="231"/>
  <c r="D13" i="231"/>
  <c r="C13" i="231"/>
  <c r="B13" i="231"/>
  <c r="BE11" i="231"/>
  <c r="BE14" i="231" s="1"/>
  <c r="BD11" i="231"/>
  <c r="BD14" i="231" s="1"/>
  <c r="BC11" i="231"/>
  <c r="BC14" i="231" s="1"/>
  <c r="BB11" i="231"/>
  <c r="BA11" i="231"/>
  <c r="AZ11" i="231"/>
  <c r="AZ14" i="231" s="1"/>
  <c r="AK11" i="231"/>
  <c r="AJ11" i="231"/>
  <c r="AI11" i="231"/>
  <c r="AI14" i="231" s="1"/>
  <c r="AH11" i="231"/>
  <c r="AH14" i="231" s="1"/>
  <c r="AG11" i="231"/>
  <c r="AG14" i="231" s="1"/>
  <c r="AF11" i="231"/>
  <c r="AE11" i="231"/>
  <c r="AE14" i="231" s="1"/>
  <c r="AD11" i="231"/>
  <c r="AC11" i="231"/>
  <c r="AB11" i="231"/>
  <c r="AA11" i="231"/>
  <c r="AA14" i="231" s="1"/>
  <c r="Z11" i="231"/>
  <c r="Z14" i="231" s="1"/>
  <c r="Y11" i="231"/>
  <c r="Y14" i="231" s="1"/>
  <c r="X11" i="231"/>
  <c r="W11" i="231"/>
  <c r="W14" i="231" s="1"/>
  <c r="V11" i="231"/>
  <c r="U11" i="231"/>
  <c r="T11" i="231"/>
  <c r="S11" i="231"/>
  <c r="S14" i="231" s="1"/>
  <c r="R11" i="231"/>
  <c r="R14" i="231" s="1"/>
  <c r="Q11" i="231"/>
  <c r="Q14" i="231" s="1"/>
  <c r="P11" i="231"/>
  <c r="O11" i="231"/>
  <c r="O14" i="231" s="1"/>
  <c r="N11" i="231"/>
  <c r="M11" i="231"/>
  <c r="L11" i="231"/>
  <c r="K11" i="231"/>
  <c r="K14" i="231" s="1"/>
  <c r="J11" i="231"/>
  <c r="J14" i="231" s="1"/>
  <c r="I11" i="231"/>
  <c r="I14" i="231" s="1"/>
  <c r="BL10" i="231"/>
  <c r="AL10" i="231"/>
  <c r="BL9" i="231"/>
  <c r="AL9" i="231"/>
  <c r="BL8" i="231"/>
  <c r="AL8" i="231"/>
  <c r="BL7" i="231"/>
  <c r="AL7" i="231"/>
  <c r="AL13" i="231" s="1"/>
  <c r="BL6" i="231"/>
  <c r="AN6" i="231"/>
  <c r="AL6" i="231"/>
  <c r="BL5" i="231"/>
  <c r="BL16" i="231" s="1"/>
  <c r="AL5" i="231"/>
  <c r="AL16" i="231" s="1"/>
  <c r="BL4" i="231"/>
  <c r="BL19" i="231" s="1"/>
  <c r="AM4" i="231"/>
  <c r="AL4" i="231"/>
  <c r="AL22" i="231" s="1"/>
  <c r="BL3" i="231"/>
  <c r="AL3" i="231"/>
  <c r="I3" i="231"/>
  <c r="I13" i="231" s="1"/>
  <c r="BW109" i="229"/>
  <c r="BV109" i="229"/>
  <c r="BU109" i="229"/>
  <c r="BT109" i="229"/>
  <c r="BS109" i="229"/>
  <c r="BR109" i="229"/>
  <c r="BQ109" i="229"/>
  <c r="BP109" i="229"/>
  <c r="BO109" i="229"/>
  <c r="BN109" i="229"/>
  <c r="BM109" i="229"/>
  <c r="BL109" i="229"/>
  <c r="BK109" i="229"/>
  <c r="BJ109" i="229"/>
  <c r="BI109" i="229"/>
  <c r="BH109" i="229"/>
  <c r="BG109" i="229"/>
  <c r="BF109" i="229"/>
  <c r="BE109" i="229"/>
  <c r="BD109" i="229"/>
  <c r="BC109" i="229"/>
  <c r="BB109" i="229"/>
  <c r="BA109" i="229"/>
  <c r="AZ109" i="229"/>
  <c r="BX109" i="229" s="1"/>
  <c r="AW109" i="229"/>
  <c r="AV109" i="229"/>
  <c r="AU109" i="229"/>
  <c r="AT109" i="229"/>
  <c r="AS109" i="229"/>
  <c r="AR109" i="229"/>
  <c r="AQ109" i="229"/>
  <c r="AP109" i="229"/>
  <c r="AO109" i="229"/>
  <c r="AN109" i="229"/>
  <c r="AM109" i="229"/>
  <c r="AL109" i="229"/>
  <c r="AK109" i="229"/>
  <c r="AJ109" i="229"/>
  <c r="AI109" i="229"/>
  <c r="AH109" i="229"/>
  <c r="AG109" i="229"/>
  <c r="AF109" i="229"/>
  <c r="AE109" i="229"/>
  <c r="AD109" i="229"/>
  <c r="AC109" i="229"/>
  <c r="AB109" i="229"/>
  <c r="AA109" i="229"/>
  <c r="AB99" i="229" s="1"/>
  <c r="Z109" i="229"/>
  <c r="BW108" i="229"/>
  <c r="BV108" i="229"/>
  <c r="BU108" i="229"/>
  <c r="BT108" i="229"/>
  <c r="BS108" i="229"/>
  <c r="BR108" i="229"/>
  <c r="BQ108" i="229"/>
  <c r="BP108" i="229"/>
  <c r="BO108" i="229"/>
  <c r="BN108" i="229"/>
  <c r="BM108" i="229"/>
  <c r="BL108" i="229"/>
  <c r="BK108" i="229"/>
  <c r="BJ108" i="229"/>
  <c r="BI108" i="229"/>
  <c r="BH108" i="229"/>
  <c r="BG108" i="229"/>
  <c r="BF108" i="229"/>
  <c r="BE108" i="229"/>
  <c r="BD108" i="229"/>
  <c r="BC108" i="229"/>
  <c r="BB108" i="229"/>
  <c r="BA108" i="229"/>
  <c r="AZ108" i="229"/>
  <c r="BX108" i="229" s="1"/>
  <c r="AW108" i="229"/>
  <c r="AV108" i="229"/>
  <c r="AU108" i="229"/>
  <c r="AT108" i="229"/>
  <c r="AS108" i="229"/>
  <c r="AR108" i="229"/>
  <c r="AQ108" i="229"/>
  <c r="AP108" i="229"/>
  <c r="AO108" i="229"/>
  <c r="AN108" i="229"/>
  <c r="AM108" i="229"/>
  <c r="AL108" i="229"/>
  <c r="AK108" i="229"/>
  <c r="AK92" i="229" s="1"/>
  <c r="AJ108" i="229"/>
  <c r="AI108" i="229"/>
  <c r="AH108" i="229"/>
  <c r="AG108" i="229"/>
  <c r="AF108" i="229"/>
  <c r="AE108" i="229"/>
  <c r="AD108" i="229"/>
  <c r="AC108" i="229"/>
  <c r="AB108" i="229"/>
  <c r="AA108" i="229"/>
  <c r="Z108" i="229"/>
  <c r="AX108" i="229" s="1"/>
  <c r="AY76" i="229" s="1"/>
  <c r="BW107" i="229"/>
  <c r="BV107" i="229"/>
  <c r="BU107" i="229"/>
  <c r="BT107" i="229"/>
  <c r="BS107" i="229"/>
  <c r="BR107" i="229"/>
  <c r="BQ107" i="229"/>
  <c r="BP107" i="229"/>
  <c r="BO107" i="229"/>
  <c r="BN107" i="229"/>
  <c r="BM107" i="229"/>
  <c r="BL107" i="229"/>
  <c r="BK107" i="229"/>
  <c r="BJ107" i="229"/>
  <c r="BI107" i="229"/>
  <c r="BH107" i="229"/>
  <c r="BG107" i="229"/>
  <c r="BF107" i="229"/>
  <c r="BE107" i="229"/>
  <c r="BD107" i="229"/>
  <c r="BC107" i="229"/>
  <c r="BB107" i="229"/>
  <c r="BA107" i="229"/>
  <c r="AZ107" i="229"/>
  <c r="BX107" i="229" s="1"/>
  <c r="AW107" i="229"/>
  <c r="AV107" i="229"/>
  <c r="AU107" i="229"/>
  <c r="AT107" i="229"/>
  <c r="AS107" i="229"/>
  <c r="AS91" i="229" s="1"/>
  <c r="AR107" i="229"/>
  <c r="AQ107" i="229"/>
  <c r="AP107" i="229"/>
  <c r="AO107" i="229"/>
  <c r="AN107" i="229"/>
  <c r="AM107" i="229"/>
  <c r="AL107" i="229"/>
  <c r="AK107" i="229"/>
  <c r="AK91" i="229" s="1"/>
  <c r="AJ107" i="229"/>
  <c r="AI107" i="229"/>
  <c r="AH107" i="229"/>
  <c r="AG107" i="229"/>
  <c r="AF107" i="229"/>
  <c r="AE107" i="229"/>
  <c r="AE91" i="229" s="1"/>
  <c r="AD107" i="229"/>
  <c r="AC107" i="229"/>
  <c r="AC91" i="229" s="1"/>
  <c r="AB107" i="229"/>
  <c r="AA107" i="229"/>
  <c r="Z107" i="229"/>
  <c r="BW106" i="229"/>
  <c r="BV106" i="229"/>
  <c r="BU106" i="229"/>
  <c r="BT106" i="229"/>
  <c r="BS106" i="229"/>
  <c r="BR106" i="229"/>
  <c r="BQ106" i="229"/>
  <c r="BP106" i="229"/>
  <c r="BO106" i="229"/>
  <c r="BN106" i="229"/>
  <c r="BM106" i="229"/>
  <c r="BL106" i="229"/>
  <c r="BK106" i="229"/>
  <c r="BJ106" i="229"/>
  <c r="BI106" i="229"/>
  <c r="BG106" i="229"/>
  <c r="BF106" i="229"/>
  <c r="BE106" i="229"/>
  <c r="BD106" i="229"/>
  <c r="BC106" i="229"/>
  <c r="BB106" i="229"/>
  <c r="BA106" i="229"/>
  <c r="AZ106" i="229"/>
  <c r="AW106" i="229"/>
  <c r="AV106" i="229"/>
  <c r="AU106" i="229"/>
  <c r="AT106" i="229"/>
  <c r="AS106" i="229"/>
  <c r="AR106" i="229"/>
  <c r="AQ106" i="229"/>
  <c r="AP106" i="229"/>
  <c r="AO106" i="229"/>
  <c r="AN106" i="229"/>
  <c r="AM106" i="229"/>
  <c r="AL106" i="229"/>
  <c r="AK106" i="229"/>
  <c r="AJ106" i="229"/>
  <c r="AI106" i="229"/>
  <c r="AH106" i="229"/>
  <c r="AG106" i="229"/>
  <c r="AF106" i="229"/>
  <c r="AE106" i="229"/>
  <c r="AD106" i="229"/>
  <c r="AC106" i="229"/>
  <c r="AB106" i="229"/>
  <c r="AA106" i="229"/>
  <c r="Z106" i="229"/>
  <c r="BW105" i="229"/>
  <c r="BV105" i="229"/>
  <c r="BU105" i="229"/>
  <c r="BT105" i="229"/>
  <c r="BS105" i="229"/>
  <c r="BR105" i="229"/>
  <c r="BQ105" i="229"/>
  <c r="BP105" i="229"/>
  <c r="BO105" i="229"/>
  <c r="BN105" i="229"/>
  <c r="BM105" i="229"/>
  <c r="BL105" i="229"/>
  <c r="BK105" i="229"/>
  <c r="BJ105" i="229"/>
  <c r="BI105" i="229"/>
  <c r="BG105" i="229"/>
  <c r="BF105" i="229"/>
  <c r="BE105" i="229"/>
  <c r="BE89" i="229" s="1"/>
  <c r="BD105" i="229"/>
  <c r="BC105" i="229"/>
  <c r="BB105" i="229"/>
  <c r="BA105" i="229"/>
  <c r="AZ105" i="229"/>
  <c r="AW105" i="229"/>
  <c r="AV105" i="229"/>
  <c r="AV89" i="229" s="1"/>
  <c r="AU105" i="229"/>
  <c r="AT105" i="229"/>
  <c r="AS105" i="229"/>
  <c r="AR105" i="229"/>
  <c r="AQ105" i="229"/>
  <c r="AP105" i="229"/>
  <c r="AO105" i="229"/>
  <c r="AN105" i="229"/>
  <c r="AN89" i="229" s="1"/>
  <c r="AM105" i="229"/>
  <c r="AL105" i="229"/>
  <c r="AK105" i="229"/>
  <c r="AJ105" i="229"/>
  <c r="AI105" i="229"/>
  <c r="AH105" i="229"/>
  <c r="AG105" i="229"/>
  <c r="AF105" i="229"/>
  <c r="AF89" i="229" s="1"/>
  <c r="AE105" i="229"/>
  <c r="AD105" i="229"/>
  <c r="AC105" i="229"/>
  <c r="AB105" i="229"/>
  <c r="AA105" i="229"/>
  <c r="Z105" i="229"/>
  <c r="BW104" i="229"/>
  <c r="BV104" i="229"/>
  <c r="BU104" i="229"/>
  <c r="BT104" i="229"/>
  <c r="BS104" i="229"/>
  <c r="BR104" i="229"/>
  <c r="BQ104" i="229"/>
  <c r="BP104" i="229"/>
  <c r="BO104" i="229"/>
  <c r="BN104" i="229"/>
  <c r="BM104" i="229"/>
  <c r="BL104" i="229"/>
  <c r="BK104" i="229"/>
  <c r="BJ104" i="229"/>
  <c r="BI104" i="229"/>
  <c r="BH104" i="229"/>
  <c r="BG104" i="229"/>
  <c r="BF104" i="229"/>
  <c r="BE104" i="229"/>
  <c r="BD104" i="229"/>
  <c r="BC104" i="229"/>
  <c r="BB104" i="229"/>
  <c r="BA104" i="229"/>
  <c r="AZ104" i="229"/>
  <c r="BX104" i="229" s="1"/>
  <c r="AW104" i="229"/>
  <c r="AV104" i="229"/>
  <c r="AU104" i="229"/>
  <c r="AT104" i="229"/>
  <c r="AS104" i="229"/>
  <c r="AR104" i="229"/>
  <c r="AQ104" i="229"/>
  <c r="AP104" i="229"/>
  <c r="AO104" i="229"/>
  <c r="AN104" i="229"/>
  <c r="AM104" i="229"/>
  <c r="AL104" i="229"/>
  <c r="AK104" i="229"/>
  <c r="AJ104" i="229"/>
  <c r="AI104" i="229"/>
  <c r="AH104" i="229"/>
  <c r="AG104" i="229"/>
  <c r="AF104" i="229"/>
  <c r="AE104" i="229"/>
  <c r="AD104" i="229"/>
  <c r="AC104" i="229"/>
  <c r="AB104" i="229"/>
  <c r="AA104" i="229"/>
  <c r="Z104" i="229"/>
  <c r="AX104" i="229" s="1"/>
  <c r="BQ103" i="229"/>
  <c r="BP103" i="229"/>
  <c r="BO103" i="229"/>
  <c r="BN103" i="229"/>
  <c r="BM103" i="229"/>
  <c r="BL103" i="229"/>
  <c r="BK103" i="229"/>
  <c r="BK101" i="229" s="1"/>
  <c r="BJ103" i="229"/>
  <c r="BI103" i="229"/>
  <c r="BH103" i="229"/>
  <c r="BG103" i="229"/>
  <c r="BF103" i="229"/>
  <c r="BE103" i="229"/>
  <c r="BD103" i="229"/>
  <c r="BC103" i="229"/>
  <c r="BC101" i="229" s="1"/>
  <c r="BB103" i="229"/>
  <c r="BX103" i="229" s="1"/>
  <c r="BA103" i="229"/>
  <c r="AZ103" i="229"/>
  <c r="AW103" i="229"/>
  <c r="AV103" i="229"/>
  <c r="AU103" i="229"/>
  <c r="AT103" i="229"/>
  <c r="AT101" i="229" s="1"/>
  <c r="AS103" i="229"/>
  <c r="AR103" i="229"/>
  <c r="AQ103" i="229"/>
  <c r="AP103" i="229"/>
  <c r="AO103" i="229"/>
  <c r="AN103" i="229"/>
  <c r="AM103" i="229"/>
  <c r="AL103" i="229"/>
  <c r="AK103" i="229"/>
  <c r="AJ103" i="229"/>
  <c r="AI103" i="229"/>
  <c r="AH103" i="229"/>
  <c r="AG103" i="229"/>
  <c r="AF103" i="229"/>
  <c r="AE103" i="229"/>
  <c r="AD103" i="229"/>
  <c r="AC103" i="229"/>
  <c r="AB103" i="229"/>
  <c r="AA103" i="229"/>
  <c r="Z103" i="229"/>
  <c r="BE102" i="229"/>
  <c r="AG102" i="229"/>
  <c r="BW101" i="229"/>
  <c r="BS101" i="229"/>
  <c r="BR101" i="229"/>
  <c r="BP101" i="229"/>
  <c r="BO101" i="229"/>
  <c r="BJ101" i="229"/>
  <c r="BH101" i="229"/>
  <c r="BG101" i="229"/>
  <c r="BB101" i="229"/>
  <c r="AZ101" i="229"/>
  <c r="AZ102" i="229" s="1"/>
  <c r="AF101" i="229"/>
  <c r="AE101" i="229"/>
  <c r="AA101" i="229"/>
  <c r="Z101" i="229"/>
  <c r="Z102" i="229" s="1"/>
  <c r="BW100" i="229"/>
  <c r="BV100" i="229"/>
  <c r="BV101" i="229" s="1"/>
  <c r="BU100" i="229"/>
  <c r="BU101" i="229" s="1"/>
  <c r="BT100" i="229"/>
  <c r="BT101" i="229" s="1"/>
  <c r="BS100" i="229"/>
  <c r="BR100" i="229"/>
  <c r="BQ100" i="229"/>
  <c r="BQ101" i="229" s="1"/>
  <c r="BP100" i="229"/>
  <c r="BO100" i="229"/>
  <c r="BN100" i="229"/>
  <c r="BN101" i="229" s="1"/>
  <c r="BM100" i="229"/>
  <c r="BM101" i="229" s="1"/>
  <c r="BL100" i="229"/>
  <c r="BK100" i="229"/>
  <c r="BJ100" i="229"/>
  <c r="BI100" i="229"/>
  <c r="BI101" i="229" s="1"/>
  <c r="BH100" i="229"/>
  <c r="BG100" i="229"/>
  <c r="BF100" i="229"/>
  <c r="BF101" i="229" s="1"/>
  <c r="BE100" i="229"/>
  <c r="BE101" i="229" s="1"/>
  <c r="BD100" i="229"/>
  <c r="BC100" i="229"/>
  <c r="BB100" i="229"/>
  <c r="BA100" i="229"/>
  <c r="AZ100" i="229"/>
  <c r="BS102" i="229" s="1"/>
  <c r="AW100" i="229"/>
  <c r="AW101" i="229" s="1"/>
  <c r="AU100" i="229"/>
  <c r="AU101" i="229" s="1"/>
  <c r="AT100" i="229"/>
  <c r="AS100" i="229"/>
  <c r="AO100" i="229"/>
  <c r="AO101" i="229" s="1"/>
  <c r="AN100" i="229"/>
  <c r="AN101" i="229" s="1"/>
  <c r="AM100" i="229"/>
  <c r="AM101" i="229" s="1"/>
  <c r="AL100" i="229"/>
  <c r="AK100" i="229"/>
  <c r="AK101" i="229" s="1"/>
  <c r="AJ100" i="229"/>
  <c r="AJ101" i="229" s="1"/>
  <c r="AI100" i="229"/>
  <c r="AH100" i="229"/>
  <c r="AH101" i="229" s="1"/>
  <c r="AG100" i="229"/>
  <c r="AF100" i="229"/>
  <c r="AE100" i="229"/>
  <c r="AD100" i="229"/>
  <c r="AC100" i="229"/>
  <c r="AC101" i="229" s="1"/>
  <c r="AB100" i="229"/>
  <c r="AB101" i="229" s="1"/>
  <c r="AA100" i="229"/>
  <c r="Z100" i="229"/>
  <c r="AO102" i="229" s="1"/>
  <c r="BB99" i="229"/>
  <c r="AZ99" i="229"/>
  <c r="AJ98" i="229"/>
  <c r="AB98" i="229"/>
  <c r="AO97" i="229"/>
  <c r="AH97" i="229"/>
  <c r="AB96" i="229"/>
  <c r="AA95" i="229"/>
  <c r="AT94" i="229"/>
  <c r="AO94" i="229"/>
  <c r="BW93" i="229"/>
  <c r="BU93" i="229"/>
  <c r="BR93" i="229"/>
  <c r="BQ93" i="229"/>
  <c r="BP93" i="229"/>
  <c r="BO93" i="229"/>
  <c r="BJ93" i="229"/>
  <c r="BI93" i="229"/>
  <c r="BH93" i="229"/>
  <c r="BG93" i="229"/>
  <c r="BB93" i="229"/>
  <c r="BA93" i="229"/>
  <c r="AZ93" i="229"/>
  <c r="AV93" i="229"/>
  <c r="AS93" i="229"/>
  <c r="AR93" i="229"/>
  <c r="AQ93" i="229"/>
  <c r="AP93" i="229"/>
  <c r="AK93" i="229"/>
  <c r="AJ93" i="229"/>
  <c r="AI93" i="229"/>
  <c r="AH93" i="229"/>
  <c r="AC93" i="229"/>
  <c r="AB93" i="229"/>
  <c r="AA93" i="229"/>
  <c r="Z93" i="229"/>
  <c r="Z99" i="229" s="1"/>
  <c r="BW92" i="229"/>
  <c r="BR92" i="229"/>
  <c r="BQ92" i="229"/>
  <c r="BO92" i="229"/>
  <c r="BJ92" i="229"/>
  <c r="BI92" i="229"/>
  <c r="BG92" i="229"/>
  <c r="BB92" i="229"/>
  <c r="BA92" i="229"/>
  <c r="AS92" i="229"/>
  <c r="AR92" i="229"/>
  <c r="AP92" i="229"/>
  <c r="AJ92" i="229"/>
  <c r="AH92" i="229"/>
  <c r="AC92" i="229"/>
  <c r="AB92" i="229"/>
  <c r="Z92" i="229"/>
  <c r="Z98" i="229" s="1"/>
  <c r="BT91" i="229"/>
  <c r="BR91" i="229"/>
  <c r="BQ91" i="229"/>
  <c r="BL91" i="229"/>
  <c r="BJ91" i="229"/>
  <c r="BI91" i="229"/>
  <c r="BD91" i="229"/>
  <c r="BB91" i="229"/>
  <c r="BA91" i="229"/>
  <c r="AU91" i="229"/>
  <c r="AR91" i="229"/>
  <c r="AM91" i="229"/>
  <c r="AJ91" i="229"/>
  <c r="AB91" i="229"/>
  <c r="BU90" i="229"/>
  <c r="AW90" i="229"/>
  <c r="AV90" i="229"/>
  <c r="AO90" i="229"/>
  <c r="AG90" i="229"/>
  <c r="AD90" i="229"/>
  <c r="BW89" i="229"/>
  <c r="BU89" i="229"/>
  <c r="BR89" i="229"/>
  <c r="BP89" i="229"/>
  <c r="BO89" i="229"/>
  <c r="BM89" i="229"/>
  <c r="BJ89" i="229"/>
  <c r="BG89" i="229"/>
  <c r="BB89" i="229"/>
  <c r="AZ89" i="229"/>
  <c r="AZ95" i="229" s="1"/>
  <c r="AS89" i="229"/>
  <c r="AQ89" i="229"/>
  <c r="AP89" i="229"/>
  <c r="AK89" i="229"/>
  <c r="AI89" i="229"/>
  <c r="AH89" i="229"/>
  <c r="AC89" i="229"/>
  <c r="AA89" i="229"/>
  <c r="Z89" i="229"/>
  <c r="Z95" i="229" s="1"/>
  <c r="BW88" i="229"/>
  <c r="BT88" i="229"/>
  <c r="BR88" i="229"/>
  <c r="BQ88" i="229"/>
  <c r="BO88" i="229"/>
  <c r="BL88" i="229"/>
  <c r="BJ88" i="229"/>
  <c r="BI88" i="229"/>
  <c r="BG88" i="229"/>
  <c r="BD88" i="229"/>
  <c r="BB88" i="229"/>
  <c r="BA88" i="229"/>
  <c r="AU88" i="229"/>
  <c r="AS88" i="229"/>
  <c r="AR88" i="229"/>
  <c r="AP88" i="229"/>
  <c r="AM88" i="229"/>
  <c r="AK88" i="229"/>
  <c r="AJ88" i="229"/>
  <c r="AH88" i="229"/>
  <c r="AE88" i="229"/>
  <c r="AC88" i="229"/>
  <c r="AB88" i="229"/>
  <c r="Z88" i="229"/>
  <c r="Z94" i="229" s="1"/>
  <c r="BW87" i="229"/>
  <c r="BV87" i="229"/>
  <c r="BU87" i="229"/>
  <c r="BT87" i="229"/>
  <c r="BT89" i="229" s="1"/>
  <c r="BS87" i="229"/>
  <c r="BS89" i="229" s="1"/>
  <c r="BR87" i="229"/>
  <c r="BQ87" i="229"/>
  <c r="BQ89" i="229" s="1"/>
  <c r="BP87" i="229"/>
  <c r="BO87" i="229"/>
  <c r="BN87" i="229"/>
  <c r="BM87" i="229"/>
  <c r="BL87" i="229"/>
  <c r="BL89" i="229" s="1"/>
  <c r="BK87" i="229"/>
  <c r="BK89" i="229" s="1"/>
  <c r="BJ87" i="229"/>
  <c r="BI87" i="229"/>
  <c r="BI89" i="229" s="1"/>
  <c r="BH87" i="229"/>
  <c r="BG87" i="229"/>
  <c r="BF87" i="229"/>
  <c r="BE87" i="229"/>
  <c r="BD87" i="229"/>
  <c r="BD89" i="229" s="1"/>
  <c r="BC87" i="229"/>
  <c r="BC89" i="229" s="1"/>
  <c r="BB87" i="229"/>
  <c r="BA87" i="229"/>
  <c r="AZ87" i="229"/>
  <c r="AW87" i="229"/>
  <c r="AW89" i="229" s="1"/>
  <c r="AV87" i="229"/>
  <c r="AU87" i="229"/>
  <c r="AU89" i="229" s="1"/>
  <c r="AT87" i="229"/>
  <c r="AT89" i="229" s="1"/>
  <c r="AS87" i="229"/>
  <c r="AR87" i="229"/>
  <c r="AR89" i="229" s="1"/>
  <c r="AQ87" i="229"/>
  <c r="AP87" i="229"/>
  <c r="AO87" i="229"/>
  <c r="AO89" i="229" s="1"/>
  <c r="AN87" i="229"/>
  <c r="AM87" i="229"/>
  <c r="AM89" i="229" s="1"/>
  <c r="AL87" i="229"/>
  <c r="AL89" i="229" s="1"/>
  <c r="AK87" i="229"/>
  <c r="AJ87" i="229"/>
  <c r="AJ89" i="229" s="1"/>
  <c r="AI87" i="229"/>
  <c r="AH87" i="229"/>
  <c r="AG87" i="229"/>
  <c r="AG89" i="229" s="1"/>
  <c r="AF87" i="229"/>
  <c r="AE87" i="229"/>
  <c r="AE89" i="229" s="1"/>
  <c r="AD87" i="229"/>
  <c r="AD89" i="229" s="1"/>
  <c r="AC87" i="229"/>
  <c r="AB87" i="229"/>
  <c r="AA87" i="229"/>
  <c r="Z87" i="229"/>
  <c r="BW86" i="229"/>
  <c r="BW91" i="229" s="1"/>
  <c r="BV86" i="229"/>
  <c r="BV90" i="229" s="1"/>
  <c r="BU86" i="229"/>
  <c r="BT86" i="229"/>
  <c r="BT93" i="229" s="1"/>
  <c r="BS86" i="229"/>
  <c r="BS90" i="229" s="1"/>
  <c r="BR86" i="229"/>
  <c r="BR90" i="229" s="1"/>
  <c r="BQ86" i="229"/>
  <c r="BQ90" i="229" s="1"/>
  <c r="BP86" i="229"/>
  <c r="BP91" i="229" s="1"/>
  <c r="BO86" i="229"/>
  <c r="BO91" i="229" s="1"/>
  <c r="BN86" i="229"/>
  <c r="BN90" i="229" s="1"/>
  <c r="BM86" i="229"/>
  <c r="BL86" i="229"/>
  <c r="BL93" i="229" s="1"/>
  <c r="BK86" i="229"/>
  <c r="BJ86" i="229"/>
  <c r="BJ90" i="229" s="1"/>
  <c r="BI86" i="229"/>
  <c r="BI90" i="229" s="1"/>
  <c r="BH86" i="229"/>
  <c r="BH91" i="229" s="1"/>
  <c r="BG86" i="229"/>
  <c r="BG91" i="229" s="1"/>
  <c r="BF86" i="229"/>
  <c r="BE86" i="229"/>
  <c r="BD86" i="229"/>
  <c r="BD93" i="229" s="1"/>
  <c r="BC86" i="229"/>
  <c r="BN94" i="229" s="1"/>
  <c r="BB86" i="229"/>
  <c r="BB90" i="229" s="1"/>
  <c r="BA86" i="229"/>
  <c r="BA90" i="229" s="1"/>
  <c r="AZ86" i="229"/>
  <c r="AW86" i="229"/>
  <c r="AV86" i="229"/>
  <c r="AU86" i="229"/>
  <c r="AU93" i="229" s="1"/>
  <c r="AT86" i="229"/>
  <c r="AT90" i="229" s="1"/>
  <c r="AS86" i="229"/>
  <c r="AS90" i="229" s="1"/>
  <c r="AR86" i="229"/>
  <c r="AR90" i="229" s="1"/>
  <c r="AQ86" i="229"/>
  <c r="AQ91" i="229" s="1"/>
  <c r="AP86" i="229"/>
  <c r="AP91" i="229" s="1"/>
  <c r="AO86" i="229"/>
  <c r="AN86" i="229"/>
  <c r="AM86" i="229"/>
  <c r="AM93" i="229" s="1"/>
  <c r="AL86" i="229"/>
  <c r="AL91" i="229" s="1"/>
  <c r="AK86" i="229"/>
  <c r="AK90" i="229" s="1"/>
  <c r="AJ86" i="229"/>
  <c r="AJ90" i="229" s="1"/>
  <c r="AI86" i="229"/>
  <c r="AI91" i="229" s="1"/>
  <c r="AH86" i="229"/>
  <c r="AH91" i="229" s="1"/>
  <c r="AG86" i="229"/>
  <c r="AF86" i="229"/>
  <c r="AF90" i="229" s="1"/>
  <c r="AE86" i="229"/>
  <c r="AE93" i="229" s="1"/>
  <c r="AD86" i="229"/>
  <c r="AR99" i="229" s="1"/>
  <c r="AC86" i="229"/>
  <c r="AC90" i="229" s="1"/>
  <c r="AB86" i="229"/>
  <c r="AB90" i="229" s="1"/>
  <c r="AA86" i="229"/>
  <c r="AA91" i="229" s="1"/>
  <c r="Z86" i="229"/>
  <c r="BX77" i="229"/>
  <c r="AX77" i="229"/>
  <c r="BX76" i="229"/>
  <c r="AX76" i="229"/>
  <c r="BX75" i="229"/>
  <c r="AX75" i="229"/>
  <c r="BH74" i="229"/>
  <c r="AX74" i="229"/>
  <c r="BH73" i="229"/>
  <c r="AX73" i="229"/>
  <c r="BY72" i="229"/>
  <c r="BX72" i="229"/>
  <c r="BH72" i="229"/>
  <c r="AX72" i="229"/>
  <c r="BX71" i="229"/>
  <c r="BY71" i="229" s="1"/>
  <c r="AX71" i="229"/>
  <c r="BW70" i="229"/>
  <c r="BV70" i="229"/>
  <c r="BU70" i="229"/>
  <c r="BT70" i="229"/>
  <c r="BS70" i="229"/>
  <c r="BR70" i="229"/>
  <c r="BQ70" i="229"/>
  <c r="BP70" i="229"/>
  <c r="BO70" i="229"/>
  <c r="BN70" i="229"/>
  <c r="BM70" i="229"/>
  <c r="BL70" i="229"/>
  <c r="BK70" i="229"/>
  <c r="BJ70" i="229"/>
  <c r="BI70" i="229"/>
  <c r="BH70" i="229"/>
  <c r="BG70" i="229"/>
  <c r="BF70" i="229"/>
  <c r="BE70" i="229"/>
  <c r="BD70" i="229"/>
  <c r="BC70" i="229"/>
  <c r="BB70" i="229"/>
  <c r="BA70" i="229"/>
  <c r="AZ70" i="229"/>
  <c r="AS70" i="229"/>
  <c r="AO70" i="229"/>
  <c r="AN70" i="229"/>
  <c r="AM70" i="229"/>
  <c r="AL70" i="229"/>
  <c r="AK70" i="229"/>
  <c r="AJ70" i="229"/>
  <c r="AI70" i="229"/>
  <c r="AH70" i="229"/>
  <c r="AG70" i="229"/>
  <c r="AF70" i="229"/>
  <c r="AE70" i="229"/>
  <c r="AD70" i="229"/>
  <c r="AC70" i="229"/>
  <c r="AB70" i="229"/>
  <c r="AA70" i="229"/>
  <c r="BW69" i="229"/>
  <c r="BV69" i="229"/>
  <c r="BU69" i="229"/>
  <c r="BT69" i="229"/>
  <c r="BS69" i="229"/>
  <c r="BR69" i="229"/>
  <c r="BQ69" i="229"/>
  <c r="BP69" i="229"/>
  <c r="BO69" i="229"/>
  <c r="BN69" i="229"/>
  <c r="BM69" i="229"/>
  <c r="BL69" i="229"/>
  <c r="BK69" i="229"/>
  <c r="BJ69" i="229"/>
  <c r="BI69" i="229"/>
  <c r="BH69" i="229"/>
  <c r="BG69" i="229"/>
  <c r="BF69" i="229"/>
  <c r="BE69" i="229"/>
  <c r="BD69" i="229"/>
  <c r="BC69" i="229"/>
  <c r="BB69" i="229"/>
  <c r="BA69" i="229"/>
  <c r="AZ69" i="229"/>
  <c r="AW69" i="229"/>
  <c r="AV69" i="229"/>
  <c r="AU69" i="229"/>
  <c r="AT69" i="229"/>
  <c r="AR69" i="229"/>
  <c r="AO69" i="229"/>
  <c r="AN69" i="229"/>
  <c r="AM69" i="229"/>
  <c r="AL69" i="229"/>
  <c r="AK69" i="229"/>
  <c r="AJ69" i="229"/>
  <c r="AH69" i="229"/>
  <c r="AF69" i="229"/>
  <c r="AE69" i="229"/>
  <c r="AD69" i="229"/>
  <c r="AC69" i="229"/>
  <c r="AB69" i="229"/>
  <c r="AA69" i="229"/>
  <c r="Z69" i="229"/>
  <c r="Z70" i="229" s="1"/>
  <c r="BX68" i="229"/>
  <c r="BX69" i="229" s="1"/>
  <c r="AV68" i="229"/>
  <c r="AV100" i="229" s="1"/>
  <c r="AV101" i="229" s="1"/>
  <c r="AR68" i="229"/>
  <c r="AR100" i="229" s="1"/>
  <c r="AR101" i="229" s="1"/>
  <c r="AQ68" i="229"/>
  <c r="AP68" i="229"/>
  <c r="BW67" i="229"/>
  <c r="BV67" i="229"/>
  <c r="BU67" i="229"/>
  <c r="BT67" i="229"/>
  <c r="BS67" i="229"/>
  <c r="BR67" i="229"/>
  <c r="BQ67" i="229"/>
  <c r="BP67" i="229"/>
  <c r="BO67" i="229"/>
  <c r="BN67" i="229"/>
  <c r="BM67" i="229"/>
  <c r="BK67" i="229"/>
  <c r="BJ67" i="229"/>
  <c r="BI67" i="229"/>
  <c r="BH67" i="229"/>
  <c r="BG67" i="229"/>
  <c r="BF67" i="229"/>
  <c r="AW67" i="229"/>
  <c r="AV67" i="229"/>
  <c r="AU67" i="229"/>
  <c r="AT67" i="229"/>
  <c r="AS67" i="229"/>
  <c r="AR67" i="229"/>
  <c r="AQ67" i="229"/>
  <c r="AP67" i="229"/>
  <c r="AO67" i="229"/>
  <c r="AN67" i="229"/>
  <c r="AM67" i="229"/>
  <c r="AL67" i="229"/>
  <c r="AK67" i="229"/>
  <c r="AJ67" i="229"/>
  <c r="AI67" i="229"/>
  <c r="AH67" i="229"/>
  <c r="AG67" i="229"/>
  <c r="AF67" i="229"/>
  <c r="AE67" i="229"/>
  <c r="AD67" i="229"/>
  <c r="AC67" i="229"/>
  <c r="AB67" i="229"/>
  <c r="AA67" i="229"/>
  <c r="BW66" i="229"/>
  <c r="BV66" i="229"/>
  <c r="BU66" i="229"/>
  <c r="BT66" i="229"/>
  <c r="BS66" i="229"/>
  <c r="BR66" i="229"/>
  <c r="BQ66" i="229"/>
  <c r="BP66" i="229"/>
  <c r="BO66" i="229"/>
  <c r="BN66" i="229"/>
  <c r="BM66" i="229"/>
  <c r="BK66" i="229"/>
  <c r="BJ66" i="229"/>
  <c r="BI66" i="229"/>
  <c r="BH66" i="229"/>
  <c r="BG66" i="229"/>
  <c r="BF66" i="229"/>
  <c r="AW66" i="229"/>
  <c r="AV66" i="229"/>
  <c r="AU66" i="229"/>
  <c r="AT66" i="229"/>
  <c r="AS66" i="229"/>
  <c r="AR66" i="229"/>
  <c r="AQ66" i="229"/>
  <c r="AP66" i="229"/>
  <c r="AO66" i="229"/>
  <c r="AN66" i="229"/>
  <c r="AM66" i="229"/>
  <c r="AL66" i="229"/>
  <c r="AK66" i="229"/>
  <c r="AJ66" i="229"/>
  <c r="AI66" i="229"/>
  <c r="AH66" i="229"/>
  <c r="AG66" i="229"/>
  <c r="AF66" i="229"/>
  <c r="AE66" i="229"/>
  <c r="AD66" i="229"/>
  <c r="AC66" i="229"/>
  <c r="AB66" i="229"/>
  <c r="AA66" i="229"/>
  <c r="Z66" i="229"/>
  <c r="BW65" i="229"/>
  <c r="BV65" i="229"/>
  <c r="BU65" i="229"/>
  <c r="BT65" i="229"/>
  <c r="BS65" i="229"/>
  <c r="BR65" i="229"/>
  <c r="BQ65" i="229"/>
  <c r="BP65" i="229"/>
  <c r="BO65" i="229"/>
  <c r="BN65" i="229"/>
  <c r="BM65" i="229"/>
  <c r="BL65" i="229"/>
  <c r="BK65" i="229"/>
  <c r="BJ65" i="229"/>
  <c r="BI65" i="229"/>
  <c r="BH65" i="229"/>
  <c r="BG65" i="229"/>
  <c r="BF65" i="229"/>
  <c r="BE65" i="229"/>
  <c r="AW65" i="229"/>
  <c r="AV65" i="229"/>
  <c r="AU65" i="229"/>
  <c r="AT65" i="229"/>
  <c r="AS65" i="229"/>
  <c r="AR65" i="229"/>
  <c r="AQ65" i="229"/>
  <c r="AP65" i="229"/>
  <c r="AO65" i="229"/>
  <c r="AN65" i="229"/>
  <c r="AM65" i="229"/>
  <c r="AL65" i="229"/>
  <c r="AK65" i="229"/>
  <c r="AJ65" i="229"/>
  <c r="AI65" i="229"/>
  <c r="AH65" i="229"/>
  <c r="AG65" i="229"/>
  <c r="AF65" i="229"/>
  <c r="AE65" i="229"/>
  <c r="AD65" i="229"/>
  <c r="AC65" i="229"/>
  <c r="AB65" i="229"/>
  <c r="AA65" i="229"/>
  <c r="Z65" i="229"/>
  <c r="BV64" i="229"/>
  <c r="BQ64" i="229"/>
  <c r="BP64" i="229"/>
  <c r="BN64" i="229"/>
  <c r="BI64" i="229"/>
  <c r="BH64" i="229"/>
  <c r="BG64" i="229"/>
  <c r="BF64" i="229"/>
  <c r="BE64" i="229"/>
  <c r="BD64" i="229"/>
  <c r="BC64" i="229"/>
  <c r="BB64" i="229"/>
  <c r="BA64" i="229"/>
  <c r="AW64" i="229"/>
  <c r="AV64" i="229"/>
  <c r="AU64" i="229"/>
  <c r="AT64" i="229"/>
  <c r="AS64" i="229"/>
  <c r="AR64" i="229"/>
  <c r="AQ64" i="229"/>
  <c r="AP64" i="229"/>
  <c r="AO64" i="229"/>
  <c r="AN64" i="229"/>
  <c r="AM64" i="229"/>
  <c r="AL64" i="229"/>
  <c r="AK64" i="229"/>
  <c r="AJ64" i="229"/>
  <c r="AI64" i="229"/>
  <c r="AH64" i="229"/>
  <c r="AG64" i="229"/>
  <c r="AF64" i="229"/>
  <c r="AE64" i="229"/>
  <c r="AD64" i="229"/>
  <c r="AC64" i="229"/>
  <c r="AB64" i="229"/>
  <c r="AA64" i="229"/>
  <c r="BV63" i="229"/>
  <c r="BP63" i="229"/>
  <c r="BN63" i="229"/>
  <c r="BI63" i="229"/>
  <c r="BH63" i="229"/>
  <c r="BG63" i="229"/>
  <c r="BF63" i="229"/>
  <c r="BE63" i="229"/>
  <c r="BD63" i="229"/>
  <c r="BC63" i="229"/>
  <c r="BB63" i="229"/>
  <c r="BA63" i="229"/>
  <c r="AZ63" i="229"/>
  <c r="AW63" i="229"/>
  <c r="AV63" i="229"/>
  <c r="AU63" i="229"/>
  <c r="AT63" i="229"/>
  <c r="AS63" i="229"/>
  <c r="AR63" i="229"/>
  <c r="AQ63" i="229"/>
  <c r="AP63" i="229"/>
  <c r="AO63" i="229"/>
  <c r="AN63" i="229"/>
  <c r="AM63" i="229"/>
  <c r="AL63" i="229"/>
  <c r="AK63" i="229"/>
  <c r="AJ63" i="229"/>
  <c r="AI63" i="229"/>
  <c r="AH63" i="229"/>
  <c r="AG63" i="229"/>
  <c r="AF63" i="229"/>
  <c r="AE63" i="229"/>
  <c r="AD63" i="229"/>
  <c r="AC63" i="229"/>
  <c r="AB63" i="229"/>
  <c r="AA63" i="229"/>
  <c r="Z63" i="229"/>
  <c r="BW62" i="229"/>
  <c r="BV62" i="229"/>
  <c r="BU62" i="229"/>
  <c r="BT62" i="229"/>
  <c r="BS62" i="229"/>
  <c r="BR62" i="229"/>
  <c r="BQ62" i="229"/>
  <c r="BP62" i="229"/>
  <c r="BO62" i="229"/>
  <c r="BN62" i="229"/>
  <c r="BM62" i="229"/>
  <c r="BL62" i="229"/>
  <c r="BK62" i="229"/>
  <c r="BJ62" i="229"/>
  <c r="BI62" i="229"/>
  <c r="BH62" i="229"/>
  <c r="BG62" i="229"/>
  <c r="BF62" i="229"/>
  <c r="BE62" i="229"/>
  <c r="BD62" i="229"/>
  <c r="BC62" i="229"/>
  <c r="BB62" i="229"/>
  <c r="BA62" i="229"/>
  <c r="AZ62" i="229"/>
  <c r="AW62" i="229"/>
  <c r="AV62" i="229"/>
  <c r="AU62" i="229"/>
  <c r="AT62" i="229"/>
  <c r="AS62" i="229"/>
  <c r="AR62" i="229"/>
  <c r="AQ62" i="229"/>
  <c r="AP62" i="229"/>
  <c r="AO62" i="229"/>
  <c r="AN62" i="229"/>
  <c r="AM62" i="229"/>
  <c r="AL62" i="229"/>
  <c r="AK62" i="229"/>
  <c r="AJ62" i="229"/>
  <c r="AI62" i="229"/>
  <c r="AH62" i="229"/>
  <c r="AG62" i="229"/>
  <c r="AF62" i="229"/>
  <c r="AE62" i="229"/>
  <c r="AD62" i="229"/>
  <c r="AC62" i="229"/>
  <c r="AB62" i="229"/>
  <c r="AA62" i="229"/>
  <c r="Z62" i="229"/>
  <c r="BW61" i="229"/>
  <c r="BV61" i="229"/>
  <c r="BU61" i="229"/>
  <c r="BT61" i="229"/>
  <c r="BS61" i="229"/>
  <c r="BR61" i="229"/>
  <c r="BQ61" i="229"/>
  <c r="BP61" i="229"/>
  <c r="BO61" i="229"/>
  <c r="BN61" i="229"/>
  <c r="BM61" i="229"/>
  <c r="BL61" i="229"/>
  <c r="BK61" i="229"/>
  <c r="BJ61" i="229"/>
  <c r="BI61" i="229"/>
  <c r="BH61" i="229"/>
  <c r="BG61" i="229"/>
  <c r="BF61" i="229"/>
  <c r="BE61" i="229"/>
  <c r="BD61" i="229"/>
  <c r="BC61" i="229"/>
  <c r="BB61" i="229"/>
  <c r="BA61" i="229"/>
  <c r="AZ61" i="229"/>
  <c r="AX61" i="229"/>
  <c r="AW61" i="229"/>
  <c r="AV61" i="229"/>
  <c r="AU61" i="229"/>
  <c r="AT61" i="229"/>
  <c r="AS61" i="229"/>
  <c r="AR61" i="229"/>
  <c r="AQ61" i="229"/>
  <c r="AP61" i="229"/>
  <c r="AO61" i="229"/>
  <c r="AN61" i="229"/>
  <c r="AM61" i="229"/>
  <c r="AL61" i="229"/>
  <c r="AK61" i="229"/>
  <c r="AJ61" i="229"/>
  <c r="AI61" i="229"/>
  <c r="AH61" i="229"/>
  <c r="AG61" i="229"/>
  <c r="AF61" i="229"/>
  <c r="AE61" i="229"/>
  <c r="AD61" i="229"/>
  <c r="AC61" i="229"/>
  <c r="AB61" i="229"/>
  <c r="AA61" i="229"/>
  <c r="Z61" i="229"/>
  <c r="Z67" i="229" s="1"/>
  <c r="BW60" i="229"/>
  <c r="BV60" i="229"/>
  <c r="BU60" i="229"/>
  <c r="BT60" i="229"/>
  <c r="BS60" i="229"/>
  <c r="BR60" i="229"/>
  <c r="BQ60" i="229"/>
  <c r="BP60" i="229"/>
  <c r="BO60" i="229"/>
  <c r="BN60" i="229"/>
  <c r="BM60" i="229"/>
  <c r="BL60" i="229"/>
  <c r="BK60" i="229"/>
  <c r="BJ60" i="229"/>
  <c r="BI60" i="229"/>
  <c r="BH60" i="229"/>
  <c r="BG60" i="229"/>
  <c r="BF60" i="229"/>
  <c r="BE60" i="229"/>
  <c r="BD60" i="229"/>
  <c r="BC60" i="229"/>
  <c r="BB60" i="229"/>
  <c r="BA60" i="229"/>
  <c r="AZ60" i="229"/>
  <c r="AW60" i="229"/>
  <c r="AV60" i="229"/>
  <c r="AU60" i="229"/>
  <c r="AT60" i="229"/>
  <c r="AS60" i="229"/>
  <c r="AR60" i="229"/>
  <c r="AQ60" i="229"/>
  <c r="AP60" i="229"/>
  <c r="AO60" i="229"/>
  <c r="AN60" i="229"/>
  <c r="AM60" i="229"/>
  <c r="AL60" i="229"/>
  <c r="AK60" i="229"/>
  <c r="AJ60" i="229"/>
  <c r="AI60" i="229"/>
  <c r="AH60" i="229"/>
  <c r="AG60" i="229"/>
  <c r="AF60" i="229"/>
  <c r="AE60" i="229"/>
  <c r="AD60" i="229"/>
  <c r="AC60" i="229"/>
  <c r="AB60" i="229"/>
  <c r="AA60" i="229"/>
  <c r="Z60" i="229"/>
  <c r="BW59" i="229"/>
  <c r="BV59" i="229"/>
  <c r="BU59" i="229"/>
  <c r="BT59" i="229"/>
  <c r="BS59" i="229"/>
  <c r="BR59" i="229"/>
  <c r="BQ59" i="229"/>
  <c r="BP59" i="229"/>
  <c r="BO59" i="229"/>
  <c r="BN59" i="229"/>
  <c r="BM59" i="229"/>
  <c r="BL59" i="229"/>
  <c r="BK59" i="229"/>
  <c r="BJ59" i="229"/>
  <c r="BI59" i="229"/>
  <c r="BH59" i="229"/>
  <c r="BG59" i="229"/>
  <c r="BF59" i="229"/>
  <c r="BE59" i="229"/>
  <c r="BD59" i="229"/>
  <c r="BC59" i="229"/>
  <c r="BB59" i="229"/>
  <c r="BA59" i="229"/>
  <c r="AZ59" i="229"/>
  <c r="AW59" i="229"/>
  <c r="AV59" i="229"/>
  <c r="AU59" i="229"/>
  <c r="AT59" i="229"/>
  <c r="AS59" i="229"/>
  <c r="AR59" i="229"/>
  <c r="AQ59" i="229"/>
  <c r="AP59" i="229"/>
  <c r="AO59" i="229"/>
  <c r="AN59" i="229"/>
  <c r="AM59" i="229"/>
  <c r="AL59" i="229"/>
  <c r="AK59" i="229"/>
  <c r="AJ59" i="229"/>
  <c r="AI59" i="229"/>
  <c r="AH59" i="229"/>
  <c r="AG59" i="229"/>
  <c r="AF59" i="229"/>
  <c r="AE59" i="229"/>
  <c r="AD59" i="229"/>
  <c r="AC59" i="229"/>
  <c r="AB59" i="229"/>
  <c r="AA59" i="229"/>
  <c r="Z59" i="229"/>
  <c r="BW58" i="229"/>
  <c r="BV58" i="229"/>
  <c r="BU58" i="229"/>
  <c r="BT58" i="229"/>
  <c r="BS58" i="229"/>
  <c r="BR58" i="229"/>
  <c r="BQ58" i="229"/>
  <c r="BP58" i="229"/>
  <c r="BO58" i="229"/>
  <c r="BN58" i="229"/>
  <c r="BM58" i="229"/>
  <c r="BL58" i="229"/>
  <c r="BK58" i="229"/>
  <c r="BJ58" i="229"/>
  <c r="BI58" i="229"/>
  <c r="BH58" i="229"/>
  <c r="BG58" i="229"/>
  <c r="BF58" i="229"/>
  <c r="BE58" i="229"/>
  <c r="BD58" i="229"/>
  <c r="BC58" i="229"/>
  <c r="BB58" i="229"/>
  <c r="BA58" i="229"/>
  <c r="AZ58" i="229"/>
  <c r="AZ64" i="229" s="1"/>
  <c r="AX58" i="229"/>
  <c r="AW58" i="229"/>
  <c r="AV58" i="229"/>
  <c r="AU58" i="229"/>
  <c r="AT58" i="229"/>
  <c r="AS58" i="229"/>
  <c r="AR58" i="229"/>
  <c r="AQ58" i="229"/>
  <c r="AP58" i="229"/>
  <c r="AO58" i="229"/>
  <c r="AN58" i="229"/>
  <c r="AM58" i="229"/>
  <c r="AL58" i="229"/>
  <c r="AK58" i="229"/>
  <c r="AJ58" i="229"/>
  <c r="AI58" i="229"/>
  <c r="AH58" i="229"/>
  <c r="AG58" i="229"/>
  <c r="AF58" i="229"/>
  <c r="AE58" i="229"/>
  <c r="AD58" i="229"/>
  <c r="AC58" i="229"/>
  <c r="AB58" i="229"/>
  <c r="AA58" i="229"/>
  <c r="Z58" i="229"/>
  <c r="Z64" i="229" s="1"/>
  <c r="BW57" i="229"/>
  <c r="BV57" i="229"/>
  <c r="BU57" i="229"/>
  <c r="BT57" i="229"/>
  <c r="BS57" i="229"/>
  <c r="BR57" i="229"/>
  <c r="BQ57" i="229"/>
  <c r="BP57" i="229"/>
  <c r="BO57" i="229"/>
  <c r="BN57" i="229"/>
  <c r="BM57" i="229"/>
  <c r="BL57" i="229"/>
  <c r="BK57" i="229"/>
  <c r="BJ57" i="229"/>
  <c r="BI57" i="229"/>
  <c r="BG57" i="229"/>
  <c r="BF57" i="229"/>
  <c r="BE57" i="229"/>
  <c r="BD57" i="229"/>
  <c r="BC57" i="229"/>
  <c r="BB57" i="229"/>
  <c r="BA57" i="229"/>
  <c r="AZ57" i="229"/>
  <c r="AW57" i="229"/>
  <c r="AV57" i="229"/>
  <c r="AU57" i="229"/>
  <c r="AT57" i="229"/>
  <c r="AS57" i="229"/>
  <c r="AR57" i="229"/>
  <c r="AQ57" i="229"/>
  <c r="AP57" i="229"/>
  <c r="AO57" i="229"/>
  <c r="AN57" i="229"/>
  <c r="AM57" i="229"/>
  <c r="AL57" i="229"/>
  <c r="AK57" i="229"/>
  <c r="AJ57" i="229"/>
  <c r="AI57" i="229"/>
  <c r="AH57" i="229"/>
  <c r="AG57" i="229"/>
  <c r="AF57" i="229"/>
  <c r="AE57" i="229"/>
  <c r="AD57" i="229"/>
  <c r="AC57" i="229"/>
  <c r="AB57" i="229"/>
  <c r="AA57" i="229"/>
  <c r="Z57" i="229"/>
  <c r="BW56" i="229"/>
  <c r="BV56" i="229"/>
  <c r="BU56" i="229"/>
  <c r="BT56" i="229"/>
  <c r="BS56" i="229"/>
  <c r="BR56" i="229"/>
  <c r="BQ56" i="229"/>
  <c r="BP56" i="229"/>
  <c r="BO56" i="229"/>
  <c r="BN56" i="229"/>
  <c r="BM56" i="229"/>
  <c r="BL56" i="229"/>
  <c r="BK56" i="229"/>
  <c r="BJ56" i="229"/>
  <c r="BI56" i="229"/>
  <c r="BH56" i="229"/>
  <c r="BG56" i="229"/>
  <c r="BF56" i="229"/>
  <c r="BE56" i="229"/>
  <c r="BD56" i="229"/>
  <c r="BC56" i="229"/>
  <c r="BB56" i="229"/>
  <c r="BA56" i="229"/>
  <c r="AZ56" i="229"/>
  <c r="AW56" i="229"/>
  <c r="AV56" i="229"/>
  <c r="AU56" i="229"/>
  <c r="AT56" i="229"/>
  <c r="AS56" i="229"/>
  <c r="AR56" i="229"/>
  <c r="AQ56" i="229"/>
  <c r="AP56" i="229"/>
  <c r="AO56" i="229"/>
  <c r="AN56" i="229"/>
  <c r="AM56" i="229"/>
  <c r="AL56" i="229"/>
  <c r="AK56" i="229"/>
  <c r="AJ56" i="229"/>
  <c r="AI56" i="229"/>
  <c r="AH56" i="229"/>
  <c r="AG56" i="229"/>
  <c r="AF56" i="229"/>
  <c r="AE56" i="229"/>
  <c r="AD56" i="229"/>
  <c r="AC56" i="229"/>
  <c r="AB56" i="229"/>
  <c r="AA56" i="229"/>
  <c r="Z56" i="229"/>
  <c r="BX55" i="229"/>
  <c r="AX55" i="229"/>
  <c r="AX87" i="229" s="1"/>
  <c r="BX54" i="229"/>
  <c r="AX54" i="229"/>
  <c r="AE50" i="229"/>
  <c r="AD50" i="229"/>
  <c r="AC50" i="229"/>
  <c r="AB50" i="229"/>
  <c r="AA50" i="229"/>
  <c r="Z50" i="229"/>
  <c r="AE49" i="229"/>
  <c r="AD49" i="229"/>
  <c r="AC49" i="229"/>
  <c r="AB49" i="229"/>
  <c r="AA49" i="229"/>
  <c r="Z49" i="229"/>
  <c r="AE48" i="229"/>
  <c r="AD48" i="229"/>
  <c r="AC48" i="229"/>
  <c r="AB48" i="229"/>
  <c r="AA48" i="229"/>
  <c r="Z48" i="229"/>
  <c r="AE47" i="229"/>
  <c r="AD47" i="229"/>
  <c r="AC47" i="229"/>
  <c r="AB47" i="229"/>
  <c r="AA47" i="229"/>
  <c r="Z47" i="229"/>
  <c r="AE46" i="229"/>
  <c r="AD46" i="229"/>
  <c r="AC46" i="229"/>
  <c r="AB46" i="229"/>
  <c r="AA46" i="229"/>
  <c r="Z46" i="229"/>
  <c r="AL38" i="229"/>
  <c r="AL37" i="229"/>
  <c r="BL36" i="229"/>
  <c r="AL36" i="229"/>
  <c r="BL35" i="229"/>
  <c r="AL35" i="229"/>
  <c r="BL34" i="229"/>
  <c r="AL34" i="229"/>
  <c r="BL33" i="229"/>
  <c r="AL33" i="229"/>
  <c r="BL32" i="229"/>
  <c r="AL32" i="229"/>
  <c r="BL31" i="229"/>
  <c r="AL31" i="229"/>
  <c r="AL18" i="229" s="1"/>
  <c r="BK30" i="229"/>
  <c r="BJ30" i="229"/>
  <c r="BI30" i="229"/>
  <c r="BH30" i="229"/>
  <c r="BG30" i="229"/>
  <c r="BF30" i="229"/>
  <c r="BE30" i="229"/>
  <c r="BD30" i="229"/>
  <c r="BC30" i="229"/>
  <c r="BB30" i="229"/>
  <c r="BA30" i="229"/>
  <c r="AK30" i="229"/>
  <c r="AJ30" i="229"/>
  <c r="AI30" i="229"/>
  <c r="AH30" i="229"/>
  <c r="AG30" i="229"/>
  <c r="AF30" i="229"/>
  <c r="AE30" i="229"/>
  <c r="AD30" i="229"/>
  <c r="AC30" i="229"/>
  <c r="AB30" i="229"/>
  <c r="AA30" i="229"/>
  <c r="Z30" i="229"/>
  <c r="Y30" i="229"/>
  <c r="X30" i="229"/>
  <c r="W30" i="229"/>
  <c r="V30" i="229"/>
  <c r="U30" i="229"/>
  <c r="T30" i="229"/>
  <c r="S30" i="229"/>
  <c r="R30" i="229"/>
  <c r="Q30" i="229"/>
  <c r="P30" i="229"/>
  <c r="O30" i="229"/>
  <c r="N30" i="229"/>
  <c r="BK29" i="229"/>
  <c r="BJ29" i="229"/>
  <c r="BI29" i="229"/>
  <c r="BH29" i="229"/>
  <c r="BG29" i="229"/>
  <c r="BF29" i="229"/>
  <c r="BE29" i="229"/>
  <c r="BD29" i="229"/>
  <c r="BC29" i="229"/>
  <c r="BB29" i="229"/>
  <c r="BA29" i="229"/>
  <c r="AK29" i="229"/>
  <c r="AJ29" i="229"/>
  <c r="AI29" i="229"/>
  <c r="AH29" i="229"/>
  <c r="AG29" i="229"/>
  <c r="AF29" i="229"/>
  <c r="AE29" i="229"/>
  <c r="AD29" i="229"/>
  <c r="AC29" i="229"/>
  <c r="AB29" i="229"/>
  <c r="AA29" i="229"/>
  <c r="Y29" i="229"/>
  <c r="X29" i="229"/>
  <c r="W29" i="229"/>
  <c r="V29" i="229"/>
  <c r="U29" i="229"/>
  <c r="T29" i="229"/>
  <c r="S29" i="229"/>
  <c r="R29" i="229"/>
  <c r="Q29" i="229"/>
  <c r="P29" i="229"/>
  <c r="O29" i="229"/>
  <c r="N29" i="229"/>
  <c r="BK28" i="229"/>
  <c r="BJ28" i="229"/>
  <c r="BI28" i="229"/>
  <c r="BH28" i="229"/>
  <c r="BG28" i="229"/>
  <c r="BF28" i="229"/>
  <c r="BE28" i="229"/>
  <c r="BD28" i="229"/>
  <c r="BC28" i="229"/>
  <c r="BB28" i="229"/>
  <c r="BA28" i="229"/>
  <c r="AK28" i="229"/>
  <c r="AJ28" i="229"/>
  <c r="AI28" i="229"/>
  <c r="AH28" i="229"/>
  <c r="AG28" i="229"/>
  <c r="AF28" i="229"/>
  <c r="AE28" i="229"/>
  <c r="AD28" i="229"/>
  <c r="AC28" i="229"/>
  <c r="AB28" i="229"/>
  <c r="AA28" i="229"/>
  <c r="Y28" i="229"/>
  <c r="X28" i="229"/>
  <c r="W28" i="229"/>
  <c r="V28" i="229"/>
  <c r="U28" i="229"/>
  <c r="T28" i="229"/>
  <c r="S28" i="229"/>
  <c r="R28" i="229"/>
  <c r="Q28" i="229"/>
  <c r="P28" i="229"/>
  <c r="O28" i="229"/>
  <c r="N28" i="229"/>
  <c r="BK27" i="229"/>
  <c r="BJ27" i="229"/>
  <c r="BI27" i="229"/>
  <c r="BH27" i="229"/>
  <c r="BG27" i="229"/>
  <c r="BF27" i="229"/>
  <c r="BE27" i="229"/>
  <c r="BD27" i="229"/>
  <c r="BC27" i="229"/>
  <c r="BB27" i="229"/>
  <c r="BA27" i="229"/>
  <c r="AZ27" i="229"/>
  <c r="AK27" i="229"/>
  <c r="AJ27" i="229"/>
  <c r="AI27" i="229"/>
  <c r="AH27" i="229"/>
  <c r="AG27" i="229"/>
  <c r="AF27" i="229"/>
  <c r="AE27" i="229"/>
  <c r="AD27" i="229"/>
  <c r="AC27" i="229"/>
  <c r="AB27" i="229"/>
  <c r="AA27" i="229"/>
  <c r="Z27" i="229"/>
  <c r="Y27" i="229"/>
  <c r="X27" i="229"/>
  <c r="W27" i="229"/>
  <c r="V27" i="229"/>
  <c r="U27" i="229"/>
  <c r="T27" i="229"/>
  <c r="S27" i="229"/>
  <c r="R27" i="229"/>
  <c r="Q27" i="229"/>
  <c r="P27" i="229"/>
  <c r="O27" i="229"/>
  <c r="N27" i="229"/>
  <c r="M27" i="229"/>
  <c r="L27" i="229"/>
  <c r="K27" i="229"/>
  <c r="J27" i="229"/>
  <c r="I27" i="229"/>
  <c r="H27" i="229"/>
  <c r="G27" i="229"/>
  <c r="F27" i="229"/>
  <c r="E27" i="229"/>
  <c r="D27" i="229"/>
  <c r="C27" i="229"/>
  <c r="B27" i="229"/>
  <c r="BK26" i="229"/>
  <c r="BJ26" i="229"/>
  <c r="BI26" i="229"/>
  <c r="BH26" i="229"/>
  <c r="BG26" i="229"/>
  <c r="BF26" i="229"/>
  <c r="BE26" i="229"/>
  <c r="BD26" i="229"/>
  <c r="BC26" i="229"/>
  <c r="BB26" i="229"/>
  <c r="BA26" i="229"/>
  <c r="AZ26" i="229"/>
  <c r="AK26" i="229"/>
  <c r="AJ26" i="229"/>
  <c r="AI26" i="229"/>
  <c r="AH26" i="229"/>
  <c r="AG26" i="229"/>
  <c r="AF26" i="229"/>
  <c r="AE26" i="229"/>
  <c r="AD26" i="229"/>
  <c r="AC26" i="229"/>
  <c r="AB26" i="229"/>
  <c r="AA26" i="229"/>
  <c r="Y26" i="229"/>
  <c r="X26" i="229"/>
  <c r="W26" i="229"/>
  <c r="V26" i="229"/>
  <c r="U26" i="229"/>
  <c r="T26" i="229"/>
  <c r="S26" i="229"/>
  <c r="R26" i="229"/>
  <c r="Q26" i="229"/>
  <c r="P26" i="229"/>
  <c r="O26" i="229"/>
  <c r="N26" i="229"/>
  <c r="M26" i="229"/>
  <c r="L26" i="229"/>
  <c r="K26" i="229"/>
  <c r="J26" i="229"/>
  <c r="I26" i="229"/>
  <c r="H26" i="229"/>
  <c r="G26" i="229"/>
  <c r="F26" i="229"/>
  <c r="B26" i="229"/>
  <c r="BK25" i="229"/>
  <c r="BJ25" i="229"/>
  <c r="BI25" i="229"/>
  <c r="BH25" i="229"/>
  <c r="BG25" i="229"/>
  <c r="BF25" i="229"/>
  <c r="BE25" i="229"/>
  <c r="BD25" i="229"/>
  <c r="BC25" i="229"/>
  <c r="BB25" i="229"/>
  <c r="BA25" i="229"/>
  <c r="AK25" i="229"/>
  <c r="AJ25" i="229"/>
  <c r="AI25" i="229"/>
  <c r="AH25" i="229"/>
  <c r="AG25" i="229"/>
  <c r="AF25" i="229"/>
  <c r="AE25" i="229"/>
  <c r="AD25" i="229"/>
  <c r="AC25" i="229"/>
  <c r="AB25" i="229"/>
  <c r="AA25" i="229"/>
  <c r="Y25" i="229"/>
  <c r="X25" i="229"/>
  <c r="W25" i="229"/>
  <c r="V25" i="229"/>
  <c r="U25" i="229"/>
  <c r="T25" i="229"/>
  <c r="S25" i="229"/>
  <c r="R25" i="229"/>
  <c r="Q25" i="229"/>
  <c r="P25" i="229"/>
  <c r="O25" i="229"/>
  <c r="M25" i="229"/>
  <c r="L25" i="229"/>
  <c r="K25" i="229"/>
  <c r="J25" i="229"/>
  <c r="I25" i="229"/>
  <c r="H25" i="229"/>
  <c r="G25" i="229"/>
  <c r="F25" i="229"/>
  <c r="E25" i="229"/>
  <c r="D25" i="229"/>
  <c r="C25" i="229"/>
  <c r="BK24" i="229"/>
  <c r="BJ24" i="229"/>
  <c r="BI24" i="229"/>
  <c r="BH24" i="229"/>
  <c r="BG24" i="229"/>
  <c r="BF24" i="229"/>
  <c r="BE24" i="229"/>
  <c r="BD24" i="229"/>
  <c r="BC24" i="229"/>
  <c r="BB24" i="229"/>
  <c r="BA24" i="229"/>
  <c r="AK24" i="229"/>
  <c r="AJ24" i="229"/>
  <c r="AI24" i="229"/>
  <c r="AH24" i="229"/>
  <c r="AG24" i="229"/>
  <c r="AF24" i="229"/>
  <c r="AE24" i="229"/>
  <c r="AD24" i="229"/>
  <c r="AC24" i="229"/>
  <c r="AB24" i="229"/>
  <c r="AA24" i="229"/>
  <c r="Y24" i="229"/>
  <c r="X24" i="229"/>
  <c r="W24" i="229"/>
  <c r="V24" i="229"/>
  <c r="U24" i="229"/>
  <c r="T24" i="229"/>
  <c r="S24" i="229"/>
  <c r="R24" i="229"/>
  <c r="Q24" i="229"/>
  <c r="P24" i="229"/>
  <c r="O24" i="229"/>
  <c r="M24" i="229"/>
  <c r="L24" i="229"/>
  <c r="K24" i="229"/>
  <c r="J24" i="229"/>
  <c r="I24" i="229"/>
  <c r="H24" i="229"/>
  <c r="G24" i="229"/>
  <c r="F24" i="229"/>
  <c r="E24" i="229"/>
  <c r="D24" i="229"/>
  <c r="C24" i="229"/>
  <c r="BK23" i="229"/>
  <c r="BJ23" i="229"/>
  <c r="BI23" i="229"/>
  <c r="BH23" i="229"/>
  <c r="BG23" i="229"/>
  <c r="BF23" i="229"/>
  <c r="BE23" i="229"/>
  <c r="BD23" i="229"/>
  <c r="BC23" i="229"/>
  <c r="BB23" i="229"/>
  <c r="BA23" i="229"/>
  <c r="AK23" i="229"/>
  <c r="AJ23" i="229"/>
  <c r="AI23" i="229"/>
  <c r="AH23" i="229"/>
  <c r="AG23" i="229"/>
  <c r="AF23" i="229"/>
  <c r="AE23" i="229"/>
  <c r="AD23" i="229"/>
  <c r="AC23" i="229"/>
  <c r="AB23" i="229"/>
  <c r="AA23" i="229"/>
  <c r="Y23" i="229"/>
  <c r="X23" i="229"/>
  <c r="W23" i="229"/>
  <c r="V23" i="229"/>
  <c r="U23" i="229"/>
  <c r="T23" i="229"/>
  <c r="S23" i="229"/>
  <c r="R23" i="229"/>
  <c r="Q23" i="229"/>
  <c r="P23" i="229"/>
  <c r="O23" i="229"/>
  <c r="M23" i="229"/>
  <c r="L23" i="229"/>
  <c r="K23" i="229"/>
  <c r="J23" i="229"/>
  <c r="I23" i="229"/>
  <c r="H23" i="229"/>
  <c r="G23" i="229"/>
  <c r="F23" i="229"/>
  <c r="E23" i="229"/>
  <c r="D23" i="229"/>
  <c r="C23" i="229"/>
  <c r="BK22" i="229"/>
  <c r="BJ22" i="229"/>
  <c r="BI22" i="229"/>
  <c r="BH22" i="229"/>
  <c r="BG22" i="229"/>
  <c r="BF22" i="229"/>
  <c r="BE22" i="229"/>
  <c r="BD22" i="229"/>
  <c r="BC22" i="229"/>
  <c r="BB22" i="229"/>
  <c r="BA22" i="229"/>
  <c r="AZ22" i="229"/>
  <c r="AZ30" i="229" s="1"/>
  <c r="AK22" i="229"/>
  <c r="AJ22" i="229"/>
  <c r="AI22" i="229"/>
  <c r="AH22" i="229"/>
  <c r="AG22" i="229"/>
  <c r="AF22" i="229"/>
  <c r="AE22" i="229"/>
  <c r="AD22" i="229"/>
  <c r="AC22" i="229"/>
  <c r="AB22" i="229"/>
  <c r="AA22" i="229"/>
  <c r="Z22" i="229"/>
  <c r="Y22" i="229"/>
  <c r="X22" i="229"/>
  <c r="W22" i="229"/>
  <c r="V22" i="229"/>
  <c r="U22" i="229"/>
  <c r="T22" i="229"/>
  <c r="S22" i="229"/>
  <c r="R22" i="229"/>
  <c r="Q22" i="229"/>
  <c r="P22" i="229"/>
  <c r="O22" i="229"/>
  <c r="N22" i="229"/>
  <c r="BK21" i="229"/>
  <c r="BJ21" i="229"/>
  <c r="BI21" i="229"/>
  <c r="BH21" i="229"/>
  <c r="BG21" i="229"/>
  <c r="BF21" i="229"/>
  <c r="BE21" i="229"/>
  <c r="BD21" i="229"/>
  <c r="BC21" i="229"/>
  <c r="BB21" i="229"/>
  <c r="BA21" i="229"/>
  <c r="AZ21" i="229"/>
  <c r="AZ29" i="229" s="1"/>
  <c r="AK21" i="229"/>
  <c r="AJ21" i="229"/>
  <c r="AI21" i="229"/>
  <c r="AH21" i="229"/>
  <c r="AG21" i="229"/>
  <c r="AF21" i="229"/>
  <c r="AE21" i="229"/>
  <c r="AD21" i="229"/>
  <c r="AC21" i="229"/>
  <c r="AB21" i="229"/>
  <c r="AA21" i="229"/>
  <c r="Z21" i="229"/>
  <c r="Z29" i="229" s="1"/>
  <c r="Y21" i="229"/>
  <c r="X21" i="229"/>
  <c r="W21" i="229"/>
  <c r="V21" i="229"/>
  <c r="U21" i="229"/>
  <c r="T21" i="229"/>
  <c r="S21" i="229"/>
  <c r="R21" i="229"/>
  <c r="Q21" i="229"/>
  <c r="P21" i="229"/>
  <c r="O21" i="229"/>
  <c r="N21" i="229"/>
  <c r="BL20" i="229"/>
  <c r="BK20" i="229"/>
  <c r="BJ20" i="229"/>
  <c r="BI20" i="229"/>
  <c r="BH20" i="229"/>
  <c r="BG20" i="229"/>
  <c r="BF20" i="229"/>
  <c r="BE20" i="229"/>
  <c r="BD20" i="229"/>
  <c r="BC20" i="229"/>
  <c r="BB20" i="229"/>
  <c r="BA20" i="229"/>
  <c r="AZ20" i="229"/>
  <c r="AZ28" i="229" s="1"/>
  <c r="AK20" i="229"/>
  <c r="AJ20" i="229"/>
  <c r="AI20" i="229"/>
  <c r="AH20" i="229"/>
  <c r="AG20" i="229"/>
  <c r="AF20" i="229"/>
  <c r="AE20" i="229"/>
  <c r="AD20" i="229"/>
  <c r="AC20" i="229"/>
  <c r="AB20" i="229"/>
  <c r="AA20" i="229"/>
  <c r="Z20" i="229"/>
  <c r="Z28" i="229" s="1"/>
  <c r="Y20" i="229"/>
  <c r="X20" i="229"/>
  <c r="W20" i="229"/>
  <c r="V20" i="229"/>
  <c r="U20" i="229"/>
  <c r="T20" i="229"/>
  <c r="S20" i="229"/>
  <c r="R20" i="229"/>
  <c r="Q20" i="229"/>
  <c r="P20" i="229"/>
  <c r="O20" i="229"/>
  <c r="N20" i="229"/>
  <c r="BK19" i="229"/>
  <c r="BJ19" i="229"/>
  <c r="BI19" i="229"/>
  <c r="BH19" i="229"/>
  <c r="BG19" i="229"/>
  <c r="BF19" i="229"/>
  <c r="BE19" i="229"/>
  <c r="BD19" i="229"/>
  <c r="BC19" i="229"/>
  <c r="BB19" i="229"/>
  <c r="BA19" i="229"/>
  <c r="AZ19" i="229"/>
  <c r="AK19" i="229"/>
  <c r="AJ19" i="229"/>
  <c r="AI19" i="229"/>
  <c r="AH19" i="229"/>
  <c r="AG19" i="229"/>
  <c r="AF19" i="229"/>
  <c r="AE19" i="229"/>
  <c r="AD19" i="229"/>
  <c r="AC19" i="229"/>
  <c r="AB19" i="229"/>
  <c r="AA19" i="229"/>
  <c r="Z19" i="229"/>
  <c r="Y19" i="229"/>
  <c r="X19" i="229"/>
  <c r="W19" i="229"/>
  <c r="V19" i="229"/>
  <c r="U19" i="229"/>
  <c r="T19" i="229"/>
  <c r="S19" i="229"/>
  <c r="R19" i="229"/>
  <c r="Q19" i="229"/>
  <c r="P19" i="229"/>
  <c r="O19" i="229"/>
  <c r="N19" i="229"/>
  <c r="M19" i="229"/>
  <c r="L19" i="229"/>
  <c r="K19" i="229"/>
  <c r="J19" i="229"/>
  <c r="I19" i="229"/>
  <c r="H19" i="229"/>
  <c r="G19" i="229"/>
  <c r="F19" i="229"/>
  <c r="E19" i="229"/>
  <c r="D19" i="229"/>
  <c r="C19" i="229"/>
  <c r="B19" i="229"/>
  <c r="BL18" i="229"/>
  <c r="BK18" i="229"/>
  <c r="BJ18" i="229"/>
  <c r="BI18" i="229"/>
  <c r="BH18" i="229"/>
  <c r="BG18" i="229"/>
  <c r="BF18" i="229"/>
  <c r="BE18" i="229"/>
  <c r="BD18" i="229"/>
  <c r="BC18" i="229"/>
  <c r="BB18" i="229"/>
  <c r="BA18" i="229"/>
  <c r="AZ18" i="229"/>
  <c r="AK18" i="229"/>
  <c r="AJ18" i="229"/>
  <c r="AI18" i="229"/>
  <c r="AH18" i="229"/>
  <c r="AG18" i="229"/>
  <c r="AF18" i="229"/>
  <c r="AE18" i="229"/>
  <c r="AD18" i="229"/>
  <c r="AC18" i="229"/>
  <c r="AB18" i="229"/>
  <c r="AA18" i="229"/>
  <c r="Z18" i="229"/>
  <c r="Z26" i="229" s="1"/>
  <c r="Y18" i="229"/>
  <c r="X18" i="229"/>
  <c r="W18" i="229"/>
  <c r="V18" i="229"/>
  <c r="U18" i="229"/>
  <c r="T18" i="229"/>
  <c r="S18" i="229"/>
  <c r="R18" i="229"/>
  <c r="Q18" i="229"/>
  <c r="P18" i="229"/>
  <c r="O18" i="229"/>
  <c r="N18" i="229"/>
  <c r="M18" i="229"/>
  <c r="L18" i="229"/>
  <c r="K18" i="229"/>
  <c r="J18" i="229"/>
  <c r="I18" i="229"/>
  <c r="H18" i="229"/>
  <c r="G18" i="229"/>
  <c r="F18" i="229"/>
  <c r="E18" i="229"/>
  <c r="D18" i="229"/>
  <c r="BK17" i="229"/>
  <c r="BJ17" i="229"/>
  <c r="BI17" i="229"/>
  <c r="BH17" i="229"/>
  <c r="BG17" i="229"/>
  <c r="BF17" i="229"/>
  <c r="BE17" i="229"/>
  <c r="BD17" i="229"/>
  <c r="BC17" i="229"/>
  <c r="BB17" i="229"/>
  <c r="BA17" i="229"/>
  <c r="AZ17" i="229"/>
  <c r="AZ25" i="229" s="1"/>
  <c r="AN17" i="229"/>
  <c r="AK17" i="229"/>
  <c r="AJ17" i="229"/>
  <c r="AI17" i="229"/>
  <c r="AH17" i="229"/>
  <c r="AG17" i="229"/>
  <c r="AF17" i="229"/>
  <c r="AE17" i="229"/>
  <c r="AD17" i="229"/>
  <c r="AC17" i="229"/>
  <c r="AB17" i="229"/>
  <c r="AA17" i="229"/>
  <c r="Z17" i="229"/>
  <c r="Z25" i="229" s="1"/>
  <c r="Y17" i="229"/>
  <c r="X17" i="229"/>
  <c r="W17" i="229"/>
  <c r="V17" i="229"/>
  <c r="U17" i="229"/>
  <c r="T17" i="229"/>
  <c r="S17" i="229"/>
  <c r="R17" i="229"/>
  <c r="Q17" i="229"/>
  <c r="P17" i="229"/>
  <c r="O17" i="229"/>
  <c r="N17" i="229"/>
  <c r="N25" i="229" s="1"/>
  <c r="M17" i="229"/>
  <c r="L17" i="229"/>
  <c r="K17" i="229"/>
  <c r="J17" i="229"/>
  <c r="I17" i="229"/>
  <c r="H17" i="229"/>
  <c r="G17" i="229"/>
  <c r="F17" i="229"/>
  <c r="E17" i="229"/>
  <c r="D17" i="229"/>
  <c r="C17" i="229"/>
  <c r="B17" i="229"/>
  <c r="B25" i="229" s="1"/>
  <c r="BK16" i="229"/>
  <c r="BJ16" i="229"/>
  <c r="BI16" i="229"/>
  <c r="BH16" i="229"/>
  <c r="BG16" i="229"/>
  <c r="BF16" i="229"/>
  <c r="BE16" i="229"/>
  <c r="BD16" i="229"/>
  <c r="BC16" i="229"/>
  <c r="BB16" i="229"/>
  <c r="BA16" i="229"/>
  <c r="AZ16" i="229"/>
  <c r="AZ24" i="229" s="1"/>
  <c r="AN16" i="229"/>
  <c r="AK16" i="229"/>
  <c r="AJ16" i="229"/>
  <c r="AI16" i="229"/>
  <c r="AH16" i="229"/>
  <c r="AG16" i="229"/>
  <c r="AF16" i="229"/>
  <c r="AE16" i="229"/>
  <c r="AD16" i="229"/>
  <c r="AC16" i="229"/>
  <c r="AB16" i="229"/>
  <c r="AA16" i="229"/>
  <c r="Z16" i="229"/>
  <c r="Z24" i="229" s="1"/>
  <c r="Y16" i="229"/>
  <c r="X16" i="229"/>
  <c r="W16" i="229"/>
  <c r="V16" i="229"/>
  <c r="U16" i="229"/>
  <c r="T16" i="229"/>
  <c r="S16" i="229"/>
  <c r="R16" i="229"/>
  <c r="Q16" i="229"/>
  <c r="P16" i="229"/>
  <c r="O16" i="229"/>
  <c r="N16" i="229"/>
  <c r="N24" i="229" s="1"/>
  <c r="M16" i="229"/>
  <c r="L16" i="229"/>
  <c r="K16" i="229"/>
  <c r="J16" i="229"/>
  <c r="I16" i="229"/>
  <c r="H16" i="229"/>
  <c r="G16" i="229"/>
  <c r="F16" i="229"/>
  <c r="E16" i="229"/>
  <c r="D16" i="229"/>
  <c r="C16" i="229"/>
  <c r="B16" i="229"/>
  <c r="B24" i="229" s="1"/>
  <c r="BL15" i="229"/>
  <c r="BK15" i="229"/>
  <c r="BJ15" i="229"/>
  <c r="BI15" i="229"/>
  <c r="BH15" i="229"/>
  <c r="BG15" i="229"/>
  <c r="BF15" i="229"/>
  <c r="BE15" i="229"/>
  <c r="BD15" i="229"/>
  <c r="BC15" i="229"/>
  <c r="BB15" i="229"/>
  <c r="BA15" i="229"/>
  <c r="AZ15" i="229"/>
  <c r="AZ23" i="229" s="1"/>
  <c r="AN15" i="229"/>
  <c r="AL15" i="229"/>
  <c r="AK15" i="229"/>
  <c r="AJ15" i="229"/>
  <c r="AI15" i="229"/>
  <c r="AH15" i="229"/>
  <c r="AG15" i="229"/>
  <c r="AF15" i="229"/>
  <c r="AE15" i="229"/>
  <c r="AD15" i="229"/>
  <c r="AC15" i="229"/>
  <c r="AB15" i="229"/>
  <c r="AA15" i="229"/>
  <c r="Z15" i="229"/>
  <c r="Z23" i="229" s="1"/>
  <c r="Y15" i="229"/>
  <c r="X15" i="229"/>
  <c r="W15" i="229"/>
  <c r="V15" i="229"/>
  <c r="U15" i="229"/>
  <c r="T15" i="229"/>
  <c r="S15" i="229"/>
  <c r="R15" i="229"/>
  <c r="Q15" i="229"/>
  <c r="P15" i="229"/>
  <c r="O15" i="229"/>
  <c r="N15" i="229"/>
  <c r="N23" i="229" s="1"/>
  <c r="M15" i="229"/>
  <c r="L15" i="229"/>
  <c r="K15" i="229"/>
  <c r="J15" i="229"/>
  <c r="I15" i="229"/>
  <c r="H15" i="229"/>
  <c r="G15" i="229"/>
  <c r="F15" i="229"/>
  <c r="E15" i="229"/>
  <c r="D15" i="229"/>
  <c r="C15" i="229"/>
  <c r="B15" i="229"/>
  <c r="B23" i="229" s="1"/>
  <c r="BK14" i="229"/>
  <c r="BJ14" i="229"/>
  <c r="BI14" i="229"/>
  <c r="BH14" i="229"/>
  <c r="BG14" i="229"/>
  <c r="BF14" i="229"/>
  <c r="AI14" i="229"/>
  <c r="AD14" i="229"/>
  <c r="AC14" i="229"/>
  <c r="AA14" i="229"/>
  <c r="U14" i="229"/>
  <c r="T14" i="229"/>
  <c r="S14" i="229"/>
  <c r="L14" i="229"/>
  <c r="K14" i="229"/>
  <c r="H14" i="229"/>
  <c r="G14" i="229"/>
  <c r="F14" i="229"/>
  <c r="E14" i="229"/>
  <c r="D14" i="229"/>
  <c r="C14" i="229"/>
  <c r="B14" i="229"/>
  <c r="BK13" i="229"/>
  <c r="BJ13" i="229"/>
  <c r="BI13" i="229"/>
  <c r="BH13" i="229"/>
  <c r="BG13" i="229"/>
  <c r="BF13" i="229"/>
  <c r="BE13" i="229"/>
  <c r="BD13" i="229"/>
  <c r="BC13" i="229"/>
  <c r="BB13" i="229"/>
  <c r="BA13" i="229"/>
  <c r="AZ13" i="229"/>
  <c r="AK13" i="229"/>
  <c r="AJ13" i="229"/>
  <c r="AI13" i="229"/>
  <c r="AH13" i="229"/>
  <c r="AG13" i="229"/>
  <c r="AF13" i="229"/>
  <c r="AE13" i="229"/>
  <c r="AD13" i="229"/>
  <c r="AC13" i="229"/>
  <c r="AB13" i="229"/>
  <c r="AA13" i="229"/>
  <c r="Z13" i="229"/>
  <c r="Y13" i="229"/>
  <c r="X13" i="229"/>
  <c r="W13" i="229"/>
  <c r="V13" i="229"/>
  <c r="U13" i="229"/>
  <c r="T13" i="229"/>
  <c r="S13" i="229"/>
  <c r="R13" i="229"/>
  <c r="Q13" i="229"/>
  <c r="P13" i="229"/>
  <c r="O13" i="229"/>
  <c r="N13" i="229"/>
  <c r="M13" i="229"/>
  <c r="L13" i="229"/>
  <c r="K13" i="229"/>
  <c r="J13" i="229"/>
  <c r="H13" i="229"/>
  <c r="G13" i="229"/>
  <c r="F13" i="229"/>
  <c r="E13" i="229"/>
  <c r="D13" i="229"/>
  <c r="C13" i="229"/>
  <c r="B13" i="229"/>
  <c r="BE11" i="229"/>
  <c r="BE14" i="229" s="1"/>
  <c r="BD11" i="229"/>
  <c r="BD14" i="229" s="1"/>
  <c r="BC11" i="229"/>
  <c r="BC14" i="229" s="1"/>
  <c r="BB11" i="229"/>
  <c r="BB14" i="229" s="1"/>
  <c r="BA11" i="229"/>
  <c r="BA14" i="229" s="1"/>
  <c r="AZ11" i="229"/>
  <c r="AZ14" i="229" s="1"/>
  <c r="AK11" i="229"/>
  <c r="AK14" i="229" s="1"/>
  <c r="AJ11" i="229"/>
  <c r="AJ14" i="229" s="1"/>
  <c r="AI11" i="229"/>
  <c r="AH11" i="229"/>
  <c r="AH14" i="229" s="1"/>
  <c r="AG11" i="229"/>
  <c r="AG14" i="229" s="1"/>
  <c r="AF11" i="229"/>
  <c r="AF14" i="229" s="1"/>
  <c r="AE11" i="229"/>
  <c r="AE14" i="229" s="1"/>
  <c r="AD11" i="229"/>
  <c r="AC11" i="229"/>
  <c r="AB11" i="229"/>
  <c r="AB14" i="229" s="1"/>
  <c r="AA11" i="229"/>
  <c r="Z11" i="229"/>
  <c r="Z14" i="229" s="1"/>
  <c r="Y11" i="229"/>
  <c r="Y14" i="229" s="1"/>
  <c r="X11" i="229"/>
  <c r="X14" i="229" s="1"/>
  <c r="W11" i="229"/>
  <c r="W14" i="229" s="1"/>
  <c r="V11" i="229"/>
  <c r="V14" i="229" s="1"/>
  <c r="U11" i="229"/>
  <c r="T11" i="229"/>
  <c r="S11" i="229"/>
  <c r="R11" i="229"/>
  <c r="R14" i="229" s="1"/>
  <c r="Q11" i="229"/>
  <c r="Q14" i="229" s="1"/>
  <c r="P11" i="229"/>
  <c r="P14" i="229" s="1"/>
  <c r="O11" i="229"/>
  <c r="O14" i="229" s="1"/>
  <c r="N11" i="229"/>
  <c r="N14" i="229" s="1"/>
  <c r="M11" i="229"/>
  <c r="M14" i="229" s="1"/>
  <c r="L11" i="229"/>
  <c r="K11" i="229"/>
  <c r="J11" i="229"/>
  <c r="J14" i="229" s="1"/>
  <c r="I11" i="229"/>
  <c r="I14" i="229" s="1"/>
  <c r="BL10" i="229"/>
  <c r="AL10" i="229"/>
  <c r="BL9" i="229"/>
  <c r="AL9" i="229"/>
  <c r="BL8" i="229"/>
  <c r="AL8" i="229"/>
  <c r="BL7" i="229"/>
  <c r="BL13" i="229" s="1"/>
  <c r="AL7" i="229"/>
  <c r="BL6" i="229"/>
  <c r="AN6" i="229"/>
  <c r="AL6" i="229"/>
  <c r="BL5" i="229"/>
  <c r="BL16" i="229" s="1"/>
  <c r="AL5" i="229"/>
  <c r="AL16" i="229" s="1"/>
  <c r="BL4" i="229"/>
  <c r="BL21" i="229" s="1"/>
  <c r="AM4" i="229"/>
  <c r="AL4" i="229"/>
  <c r="BL3" i="229"/>
  <c r="AL3" i="229"/>
  <c r="AL14" i="229" s="1"/>
  <c r="I3" i="229"/>
  <c r="I13" i="229" s="1"/>
  <c r="BW109" i="227"/>
  <c r="BV109" i="227"/>
  <c r="BU109" i="227"/>
  <c r="BT109" i="227"/>
  <c r="BS109" i="227"/>
  <c r="BR109" i="227"/>
  <c r="BQ109" i="227"/>
  <c r="BP109" i="227"/>
  <c r="BO109" i="227"/>
  <c r="BN109" i="227"/>
  <c r="BM109" i="227"/>
  <c r="BL109" i="227"/>
  <c r="BK109" i="227"/>
  <c r="BJ109" i="227"/>
  <c r="BI109" i="227"/>
  <c r="BH109" i="227"/>
  <c r="BG109" i="227"/>
  <c r="BF109" i="227"/>
  <c r="BE109" i="227"/>
  <c r="BD109" i="227"/>
  <c r="BC109" i="227"/>
  <c r="BB109" i="227"/>
  <c r="BA109" i="227"/>
  <c r="AZ109" i="227"/>
  <c r="AW109" i="227"/>
  <c r="AV109" i="227"/>
  <c r="AU109" i="227"/>
  <c r="AT109" i="227"/>
  <c r="AS109" i="227"/>
  <c r="AR109" i="227"/>
  <c r="AQ109" i="227"/>
  <c r="AP109" i="227"/>
  <c r="AO109" i="227"/>
  <c r="AN109" i="227"/>
  <c r="AM109" i="227"/>
  <c r="AL109" i="227"/>
  <c r="AK109" i="227"/>
  <c r="AJ109" i="227"/>
  <c r="AI109" i="227"/>
  <c r="AH109" i="227"/>
  <c r="AG109" i="227"/>
  <c r="AF109" i="227"/>
  <c r="AE109" i="227"/>
  <c r="AD109" i="227"/>
  <c r="AC109" i="227"/>
  <c r="AB109" i="227"/>
  <c r="AA109" i="227"/>
  <c r="Z109" i="227"/>
  <c r="BW108" i="227"/>
  <c r="BV108" i="227"/>
  <c r="BU108" i="227"/>
  <c r="BT108" i="227"/>
  <c r="BS108" i="227"/>
  <c r="BR108" i="227"/>
  <c r="BQ108" i="227"/>
  <c r="BP108" i="227"/>
  <c r="BO108" i="227"/>
  <c r="BN108" i="227"/>
  <c r="BM108" i="227"/>
  <c r="BL108" i="227"/>
  <c r="BK108" i="227"/>
  <c r="BJ108" i="227"/>
  <c r="BI108" i="227"/>
  <c r="BH108" i="227"/>
  <c r="BG108" i="227"/>
  <c r="BF108" i="227"/>
  <c r="BE108" i="227"/>
  <c r="BD108" i="227"/>
  <c r="BC108" i="227"/>
  <c r="BB108" i="227"/>
  <c r="BA108" i="227"/>
  <c r="AZ108" i="227"/>
  <c r="AW108" i="227"/>
  <c r="AV108" i="227"/>
  <c r="AU108" i="227"/>
  <c r="AT108" i="227"/>
  <c r="AS108" i="227"/>
  <c r="AR108" i="227"/>
  <c r="AQ108" i="227"/>
  <c r="AP108" i="227"/>
  <c r="AO108" i="227"/>
  <c r="AN108" i="227"/>
  <c r="AM108" i="227"/>
  <c r="AL108" i="227"/>
  <c r="AK108" i="227"/>
  <c r="AJ108" i="227"/>
  <c r="AI108" i="227"/>
  <c r="AH108" i="227"/>
  <c r="AG108" i="227"/>
  <c r="AF108" i="227"/>
  <c r="AE108" i="227"/>
  <c r="AD108" i="227"/>
  <c r="AC108" i="227"/>
  <c r="AB108" i="227"/>
  <c r="AA108" i="227"/>
  <c r="Z108" i="227"/>
  <c r="AX108" i="227" s="1"/>
  <c r="BW107" i="227"/>
  <c r="BV107" i="227"/>
  <c r="BU107" i="227"/>
  <c r="BT107" i="227"/>
  <c r="BS107" i="227"/>
  <c r="BR107" i="227"/>
  <c r="BQ107" i="227"/>
  <c r="BP107" i="227"/>
  <c r="BO107" i="227"/>
  <c r="BN107" i="227"/>
  <c r="BM107" i="227"/>
  <c r="BL107" i="227"/>
  <c r="BK107" i="227"/>
  <c r="BJ107" i="227"/>
  <c r="BI107" i="227"/>
  <c r="BH107" i="227"/>
  <c r="BG107" i="227"/>
  <c r="BF107" i="227"/>
  <c r="BE107" i="227"/>
  <c r="BD107" i="227"/>
  <c r="BC107" i="227"/>
  <c r="BB107" i="227"/>
  <c r="BA107" i="227"/>
  <c r="AZ107" i="227"/>
  <c r="BX107" i="227" s="1"/>
  <c r="AW107" i="227"/>
  <c r="AV107" i="227"/>
  <c r="AU107" i="227"/>
  <c r="AT107" i="227"/>
  <c r="AS107" i="227"/>
  <c r="AR107" i="227"/>
  <c r="AQ107" i="227"/>
  <c r="AP107" i="227"/>
  <c r="AO107" i="227"/>
  <c r="AN107" i="227"/>
  <c r="AM107" i="227"/>
  <c r="AL107" i="227"/>
  <c r="AK107" i="227"/>
  <c r="AJ107" i="227"/>
  <c r="AI107" i="227"/>
  <c r="AH107" i="227"/>
  <c r="AG107" i="227"/>
  <c r="AF107" i="227"/>
  <c r="AE107" i="227"/>
  <c r="AD107" i="227"/>
  <c r="AC107" i="227"/>
  <c r="AB107" i="227"/>
  <c r="AA107" i="227"/>
  <c r="Z107" i="227"/>
  <c r="AX107" i="227" s="1"/>
  <c r="AY75" i="227" s="1"/>
  <c r="BW106" i="227"/>
  <c r="BV106" i="227"/>
  <c r="BU106" i="227"/>
  <c r="BT106" i="227"/>
  <c r="BS106" i="227"/>
  <c r="BR106" i="227"/>
  <c r="BQ106" i="227"/>
  <c r="BP106" i="227"/>
  <c r="BO106" i="227"/>
  <c r="BN106" i="227"/>
  <c r="BM106" i="227"/>
  <c r="BL106" i="227"/>
  <c r="BK106" i="227"/>
  <c r="BJ106" i="227"/>
  <c r="BI106" i="227"/>
  <c r="BH106" i="227"/>
  <c r="BG106" i="227"/>
  <c r="BF106" i="227"/>
  <c r="BE106" i="227"/>
  <c r="BD106" i="227"/>
  <c r="BC106" i="227"/>
  <c r="BB106" i="227"/>
  <c r="BA106" i="227"/>
  <c r="AZ106" i="227"/>
  <c r="BX106" i="227" s="1"/>
  <c r="AW106" i="227"/>
  <c r="AV106" i="227"/>
  <c r="AU106" i="227"/>
  <c r="AT106" i="227"/>
  <c r="AS106" i="227"/>
  <c r="AR106" i="227"/>
  <c r="AQ106" i="227"/>
  <c r="AP106" i="227"/>
  <c r="AO106" i="227"/>
  <c r="AN106" i="227"/>
  <c r="AM106" i="227"/>
  <c r="AL106" i="227"/>
  <c r="AK106" i="227"/>
  <c r="AJ106" i="227"/>
  <c r="AI106" i="227"/>
  <c r="AH106" i="227"/>
  <c r="AG106" i="227"/>
  <c r="AF106" i="227"/>
  <c r="AE106" i="227"/>
  <c r="AD106" i="227"/>
  <c r="AC106" i="227"/>
  <c r="AB106" i="227"/>
  <c r="AA106" i="227"/>
  <c r="Z106" i="227"/>
  <c r="BW105" i="227"/>
  <c r="BV105" i="227"/>
  <c r="BU105" i="227"/>
  <c r="BT105" i="227"/>
  <c r="BS105" i="227"/>
  <c r="BR105" i="227"/>
  <c r="BQ105" i="227"/>
  <c r="BP105" i="227"/>
  <c r="BO105" i="227"/>
  <c r="BN105" i="227"/>
  <c r="BM105" i="227"/>
  <c r="BL105" i="227"/>
  <c r="BK105" i="227"/>
  <c r="BJ105" i="227"/>
  <c r="BI105" i="227"/>
  <c r="BF105" i="227"/>
  <c r="BE105" i="227"/>
  <c r="BD105" i="227"/>
  <c r="BC105" i="227"/>
  <c r="BB105" i="227"/>
  <c r="BA105" i="227"/>
  <c r="AZ105" i="227"/>
  <c r="AW105" i="227"/>
  <c r="AV105" i="227"/>
  <c r="AU105" i="227"/>
  <c r="AT105" i="227"/>
  <c r="AS105" i="227"/>
  <c r="AR105" i="227"/>
  <c r="AQ105" i="227"/>
  <c r="AP105" i="227"/>
  <c r="AO105" i="227"/>
  <c r="AN105" i="227"/>
  <c r="AM105" i="227"/>
  <c r="AL105" i="227"/>
  <c r="AK105" i="227"/>
  <c r="AJ105" i="227"/>
  <c r="AI105" i="227"/>
  <c r="AH105" i="227"/>
  <c r="AG105" i="227"/>
  <c r="AF105" i="227"/>
  <c r="AE105" i="227"/>
  <c r="AD105" i="227"/>
  <c r="AC105" i="227"/>
  <c r="AB105" i="227"/>
  <c r="AA105" i="227"/>
  <c r="Z105" i="227"/>
  <c r="BW104" i="227"/>
  <c r="BV104" i="227"/>
  <c r="BU104" i="227"/>
  <c r="BT104" i="227"/>
  <c r="BS104" i="227"/>
  <c r="BR104" i="227"/>
  <c r="BQ104" i="227"/>
  <c r="BP104" i="227"/>
  <c r="BO104" i="227"/>
  <c r="BN104" i="227"/>
  <c r="BM104" i="227"/>
  <c r="BL104" i="227"/>
  <c r="BK104" i="227"/>
  <c r="BJ104" i="227"/>
  <c r="BI104" i="227"/>
  <c r="BH104" i="227"/>
  <c r="BG104" i="227"/>
  <c r="BF104" i="227"/>
  <c r="BE104" i="227"/>
  <c r="BD104" i="227"/>
  <c r="BC104" i="227"/>
  <c r="BB104" i="227"/>
  <c r="BA104" i="227"/>
  <c r="AZ104" i="227"/>
  <c r="AW104" i="227"/>
  <c r="AV104" i="227"/>
  <c r="AU104" i="227"/>
  <c r="AT104" i="227"/>
  <c r="AS104" i="227"/>
  <c r="AR104" i="227"/>
  <c r="AQ104" i="227"/>
  <c r="AP104" i="227"/>
  <c r="AO104" i="227"/>
  <c r="AN104" i="227"/>
  <c r="AM104" i="227"/>
  <c r="AL104" i="227"/>
  <c r="AK104" i="227"/>
  <c r="AJ104" i="227"/>
  <c r="AI104" i="227"/>
  <c r="AH104" i="227"/>
  <c r="AG104" i="227"/>
  <c r="AF104" i="227"/>
  <c r="AE104" i="227"/>
  <c r="AD104" i="227"/>
  <c r="AC104" i="227"/>
  <c r="AB104" i="227"/>
  <c r="AA104" i="227"/>
  <c r="Z104" i="227"/>
  <c r="AX104" i="227" s="1"/>
  <c r="BQ103" i="227"/>
  <c r="BQ101" i="227" s="1"/>
  <c r="BP103" i="227"/>
  <c r="BO103" i="227"/>
  <c r="BN103" i="227"/>
  <c r="BM103" i="227"/>
  <c r="BL103" i="227"/>
  <c r="BK103" i="227"/>
  <c r="BJ103" i="227"/>
  <c r="BI103" i="227"/>
  <c r="BI101" i="227" s="1"/>
  <c r="BH103" i="227"/>
  <c r="BG103" i="227"/>
  <c r="BF103" i="227"/>
  <c r="BE103" i="227"/>
  <c r="BD103" i="227"/>
  <c r="BC103" i="227"/>
  <c r="BB103" i="227"/>
  <c r="BA103" i="227"/>
  <c r="BA101" i="227" s="1"/>
  <c r="AZ103" i="227"/>
  <c r="AW103" i="227"/>
  <c r="AV103" i="227"/>
  <c r="AU103" i="227"/>
  <c r="AT103" i="227"/>
  <c r="AS103" i="227"/>
  <c r="AR103" i="227"/>
  <c r="AQ103" i="227"/>
  <c r="AP103" i="227"/>
  <c r="AO103" i="227"/>
  <c r="AN103" i="227"/>
  <c r="AM103" i="227"/>
  <c r="AL103" i="227"/>
  <c r="AK103" i="227"/>
  <c r="AJ103" i="227"/>
  <c r="AI103" i="227"/>
  <c r="AH103" i="227"/>
  <c r="AG103" i="227"/>
  <c r="AF103" i="227"/>
  <c r="AE103" i="227"/>
  <c r="AD103" i="227"/>
  <c r="AC103" i="227"/>
  <c r="AB103" i="227"/>
  <c r="AB102" i="227" s="1"/>
  <c r="AA103" i="227"/>
  <c r="AA102" i="227" s="1"/>
  <c r="Z103" i="227"/>
  <c r="BR102" i="227"/>
  <c r="BK102" i="227"/>
  <c r="BJ102" i="227"/>
  <c r="BB102" i="227"/>
  <c r="AK102" i="227"/>
  <c r="AC102" i="227"/>
  <c r="BW101" i="227"/>
  <c r="BU101" i="227"/>
  <c r="BT101" i="227"/>
  <c r="BO101" i="227"/>
  <c r="BM101" i="227"/>
  <c r="BL101" i="227"/>
  <c r="BG101" i="227"/>
  <c r="BE101" i="227"/>
  <c r="AH101" i="227"/>
  <c r="AC101" i="227"/>
  <c r="AB101" i="227"/>
  <c r="BW100" i="227"/>
  <c r="BV100" i="227"/>
  <c r="BV101" i="227" s="1"/>
  <c r="BU100" i="227"/>
  <c r="BT100" i="227"/>
  <c r="BS100" i="227"/>
  <c r="BS101" i="227" s="1"/>
  <c r="BR100" i="227"/>
  <c r="BR101" i="227" s="1"/>
  <c r="BQ100" i="227"/>
  <c r="BP100" i="227"/>
  <c r="BP101" i="227" s="1"/>
  <c r="BO100" i="227"/>
  <c r="BN100" i="227"/>
  <c r="BN101" i="227" s="1"/>
  <c r="BM100" i="227"/>
  <c r="BL100" i="227"/>
  <c r="BK100" i="227"/>
  <c r="BK101" i="227" s="1"/>
  <c r="BJ100" i="227"/>
  <c r="BJ101" i="227" s="1"/>
  <c r="BI100" i="227"/>
  <c r="BH100" i="227"/>
  <c r="BH101" i="227" s="1"/>
  <c r="BG100" i="227"/>
  <c r="BF100" i="227"/>
  <c r="BF101" i="227" s="1"/>
  <c r="BE100" i="227"/>
  <c r="BD100" i="227"/>
  <c r="BD101" i="227" s="1"/>
  <c r="BC100" i="227"/>
  <c r="BC101" i="227" s="1"/>
  <c r="BB100" i="227"/>
  <c r="BB101" i="227" s="1"/>
  <c r="BA100" i="227"/>
  <c r="AZ100" i="227"/>
  <c r="BP102" i="227" s="1"/>
  <c r="AW100" i="227"/>
  <c r="AW101" i="227" s="1"/>
  <c r="AU100" i="227"/>
  <c r="AU101" i="227" s="1"/>
  <c r="AT100" i="227"/>
  <c r="AT101" i="227" s="1"/>
  <c r="AS100" i="227"/>
  <c r="AO100" i="227"/>
  <c r="AO101" i="227" s="1"/>
  <c r="AN100" i="227"/>
  <c r="AN101" i="227" s="1"/>
  <c r="AM100" i="227"/>
  <c r="AM101" i="227" s="1"/>
  <c r="AL100" i="227"/>
  <c r="AL101" i="227" s="1"/>
  <c r="AK100" i="227"/>
  <c r="AK101" i="227" s="1"/>
  <c r="AJ100" i="227"/>
  <c r="AJ101" i="227" s="1"/>
  <c r="AI100" i="227"/>
  <c r="AH100" i="227"/>
  <c r="AG100" i="227"/>
  <c r="AF100" i="227"/>
  <c r="AF101" i="227" s="1"/>
  <c r="AE100" i="227"/>
  <c r="AE101" i="227" s="1"/>
  <c r="AD100" i="227"/>
  <c r="AD101" i="227" s="1"/>
  <c r="AC100" i="227"/>
  <c r="AB100" i="227"/>
  <c r="AA100" i="227"/>
  <c r="Z100" i="227"/>
  <c r="BV93" i="227"/>
  <c r="BM93" i="227"/>
  <c r="BH93" i="227"/>
  <c r="BF93" i="227"/>
  <c r="AW93" i="227"/>
  <c r="AV93" i="227"/>
  <c r="AI93" i="227"/>
  <c r="AG93" i="227"/>
  <c r="AA93" i="227"/>
  <c r="BV92" i="227"/>
  <c r="BP92" i="227"/>
  <c r="BN92" i="227"/>
  <c r="BH92" i="227"/>
  <c r="BF92" i="227"/>
  <c r="AZ92" i="227"/>
  <c r="AZ98" i="227" s="1"/>
  <c r="AW92" i="227"/>
  <c r="AQ92" i="227"/>
  <c r="AO92" i="227"/>
  <c r="AI92" i="227"/>
  <c r="AG92" i="227"/>
  <c r="AA92" i="227"/>
  <c r="BV91" i="227"/>
  <c r="BQ91" i="227"/>
  <c r="BP91" i="227"/>
  <c r="BN91" i="227"/>
  <c r="BI91" i="227"/>
  <c r="BH91" i="227"/>
  <c r="BF91" i="227"/>
  <c r="BA91" i="227"/>
  <c r="AZ91" i="227"/>
  <c r="AZ97" i="227" s="1"/>
  <c r="AW91" i="227"/>
  <c r="AR91" i="227"/>
  <c r="AQ91" i="227"/>
  <c r="AO91" i="227"/>
  <c r="AJ91" i="227"/>
  <c r="AI91" i="227"/>
  <c r="AG91" i="227"/>
  <c r="AB91" i="227"/>
  <c r="AA91" i="227"/>
  <c r="BV89" i="227"/>
  <c r="BU89" i="227"/>
  <c r="BT89" i="227"/>
  <c r="BN89" i="227"/>
  <c r="BM89" i="227"/>
  <c r="BL89" i="227"/>
  <c r="BF89" i="227"/>
  <c r="BE89" i="227"/>
  <c r="BD89" i="227"/>
  <c r="AW89" i="227"/>
  <c r="AV89" i="227"/>
  <c r="AU89" i="227"/>
  <c r="AO89" i="227"/>
  <c r="AN89" i="227"/>
  <c r="AM89" i="227"/>
  <c r="AG89" i="227"/>
  <c r="AF89" i="227"/>
  <c r="AE89" i="227"/>
  <c r="BW88" i="227"/>
  <c r="BV88" i="227"/>
  <c r="BP88" i="227"/>
  <c r="BO88" i="227"/>
  <c r="BN88" i="227"/>
  <c r="BH88" i="227"/>
  <c r="BG88" i="227"/>
  <c r="BF88" i="227"/>
  <c r="AZ88" i="227"/>
  <c r="AZ94" i="227" s="1"/>
  <c r="AW88" i="227"/>
  <c r="AQ88" i="227"/>
  <c r="AP88" i="227"/>
  <c r="AO88" i="227"/>
  <c r="AI88" i="227"/>
  <c r="AH88" i="227"/>
  <c r="AG88" i="227"/>
  <c r="AA88" i="227"/>
  <c r="Z88" i="227"/>
  <c r="Z94" i="227" s="1"/>
  <c r="BW87" i="227"/>
  <c r="BW89" i="227" s="1"/>
  <c r="BV87" i="227"/>
  <c r="BU87" i="227"/>
  <c r="BT87" i="227"/>
  <c r="BS87" i="227"/>
  <c r="BS89" i="227" s="1"/>
  <c r="BR87" i="227"/>
  <c r="BR89" i="227" s="1"/>
  <c r="BQ87" i="227"/>
  <c r="BQ89" i="227" s="1"/>
  <c r="BP87" i="227"/>
  <c r="BP89" i="227" s="1"/>
  <c r="BO87" i="227"/>
  <c r="BO89" i="227" s="1"/>
  <c r="BN87" i="227"/>
  <c r="BM87" i="227"/>
  <c r="BL87" i="227"/>
  <c r="BK87" i="227"/>
  <c r="BK89" i="227" s="1"/>
  <c r="BJ87" i="227"/>
  <c r="BJ89" i="227" s="1"/>
  <c r="BI87" i="227"/>
  <c r="BI89" i="227" s="1"/>
  <c r="BH87" i="227"/>
  <c r="BH89" i="227" s="1"/>
  <c r="BG87" i="227"/>
  <c r="BG89" i="227" s="1"/>
  <c r="BF87" i="227"/>
  <c r="BE87" i="227"/>
  <c r="BD87" i="227"/>
  <c r="BC87" i="227"/>
  <c r="BC89" i="227" s="1"/>
  <c r="BB87" i="227"/>
  <c r="BB89" i="227" s="1"/>
  <c r="BA87" i="227"/>
  <c r="BA89" i="227" s="1"/>
  <c r="AZ87" i="227"/>
  <c r="BE95" i="227" s="1"/>
  <c r="AW87" i="227"/>
  <c r="AV87" i="227"/>
  <c r="AU87" i="227"/>
  <c r="AT87" i="227"/>
  <c r="AT89" i="227" s="1"/>
  <c r="AS87" i="227"/>
  <c r="AS89" i="227" s="1"/>
  <c r="AR87" i="227"/>
  <c r="AR89" i="227" s="1"/>
  <c r="AQ87" i="227"/>
  <c r="AQ89" i="227" s="1"/>
  <c r="AP87" i="227"/>
  <c r="AP89" i="227" s="1"/>
  <c r="AO87" i="227"/>
  <c r="AN87" i="227"/>
  <c r="AM87" i="227"/>
  <c r="AL87" i="227"/>
  <c r="AL89" i="227" s="1"/>
  <c r="AK87" i="227"/>
  <c r="AK89" i="227" s="1"/>
  <c r="AJ87" i="227"/>
  <c r="AJ89" i="227" s="1"/>
  <c r="AI87" i="227"/>
  <c r="AI89" i="227" s="1"/>
  <c r="AH87" i="227"/>
  <c r="AH89" i="227" s="1"/>
  <c r="AG87" i="227"/>
  <c r="AF87" i="227"/>
  <c r="AE87" i="227"/>
  <c r="AD87" i="227"/>
  <c r="AD89" i="227" s="1"/>
  <c r="AC87" i="227"/>
  <c r="AC89" i="227" s="1"/>
  <c r="AB87" i="227"/>
  <c r="AB89" i="227" s="1"/>
  <c r="AA87" i="227"/>
  <c r="AM95" i="227" s="1"/>
  <c r="Z87" i="227"/>
  <c r="AU95" i="227" s="1"/>
  <c r="BW86" i="227"/>
  <c r="BW93" i="227" s="1"/>
  <c r="BV86" i="227"/>
  <c r="BV90" i="227" s="1"/>
  <c r="BU86" i="227"/>
  <c r="BU92" i="227" s="1"/>
  <c r="BT86" i="227"/>
  <c r="BT90" i="227" s="1"/>
  <c r="BS86" i="227"/>
  <c r="BS88" i="227" s="1"/>
  <c r="BR86" i="227"/>
  <c r="BR93" i="227" s="1"/>
  <c r="BQ86" i="227"/>
  <c r="BQ93" i="227" s="1"/>
  <c r="BP86" i="227"/>
  <c r="BP90" i="227" s="1"/>
  <c r="BO86" i="227"/>
  <c r="BO92" i="227" s="1"/>
  <c r="BN86" i="227"/>
  <c r="BN93" i="227" s="1"/>
  <c r="BM86" i="227"/>
  <c r="BM90" i="227" s="1"/>
  <c r="BL86" i="227"/>
  <c r="BL90" i="227" s="1"/>
  <c r="BK86" i="227"/>
  <c r="BK93" i="227" s="1"/>
  <c r="BJ86" i="227"/>
  <c r="BJ93" i="227" s="1"/>
  <c r="BI86" i="227"/>
  <c r="BI93" i="227" s="1"/>
  <c r="BH86" i="227"/>
  <c r="BH90" i="227" s="1"/>
  <c r="BG86" i="227"/>
  <c r="BG92" i="227" s="1"/>
  <c r="BF86" i="227"/>
  <c r="BF90" i="227" s="1"/>
  <c r="BE86" i="227"/>
  <c r="BE90" i="227" s="1"/>
  <c r="BD86" i="227"/>
  <c r="BD90" i="227" s="1"/>
  <c r="BC86" i="227"/>
  <c r="BC93" i="227" s="1"/>
  <c r="BB86" i="227"/>
  <c r="BB93" i="227" s="1"/>
  <c r="BA86" i="227"/>
  <c r="BA93" i="227" s="1"/>
  <c r="AZ86" i="227"/>
  <c r="BM98" i="227" s="1"/>
  <c r="AW86" i="227"/>
  <c r="AW90" i="227" s="1"/>
  <c r="AV86" i="227"/>
  <c r="AV90" i="227" s="1"/>
  <c r="AU86" i="227"/>
  <c r="AU90" i="227" s="1"/>
  <c r="AT86" i="227"/>
  <c r="AT92" i="227" s="1"/>
  <c r="AS86" i="227"/>
  <c r="AS93" i="227" s="1"/>
  <c r="AR86" i="227"/>
  <c r="AR93" i="227" s="1"/>
  <c r="AQ86" i="227"/>
  <c r="AQ93" i="227" s="1"/>
  <c r="AP86" i="227"/>
  <c r="AP92" i="227" s="1"/>
  <c r="AO86" i="227"/>
  <c r="AO93" i="227" s="1"/>
  <c r="AN86" i="227"/>
  <c r="AN93" i="227" s="1"/>
  <c r="AM86" i="227"/>
  <c r="AM93" i="227" s="1"/>
  <c r="AL86" i="227"/>
  <c r="AL92" i="227" s="1"/>
  <c r="AK86" i="227"/>
  <c r="AK92" i="227" s="1"/>
  <c r="AJ86" i="227"/>
  <c r="AJ93" i="227" s="1"/>
  <c r="AI86" i="227"/>
  <c r="AI90" i="227" s="1"/>
  <c r="AH86" i="227"/>
  <c r="AH92" i="227" s="1"/>
  <c r="AG86" i="227"/>
  <c r="AG90" i="227" s="1"/>
  <c r="AF86" i="227"/>
  <c r="AF90" i="227" s="1"/>
  <c r="AE86" i="227"/>
  <c r="AE90" i="227" s="1"/>
  <c r="AD86" i="227"/>
  <c r="AD92" i="227" s="1"/>
  <c r="AC86" i="227"/>
  <c r="AC93" i="227" s="1"/>
  <c r="AB86" i="227"/>
  <c r="AB93" i="227" s="1"/>
  <c r="AA86" i="227"/>
  <c r="Z86" i="227"/>
  <c r="AT99" i="227" s="1"/>
  <c r="BX77" i="227"/>
  <c r="AX77" i="227"/>
  <c r="BX76" i="227"/>
  <c r="AY76" i="227"/>
  <c r="AX76" i="227"/>
  <c r="BX75" i="227"/>
  <c r="AX75" i="227"/>
  <c r="BX74" i="227"/>
  <c r="BY74" i="227" s="1"/>
  <c r="AX74" i="227"/>
  <c r="BX73" i="227"/>
  <c r="BH73" i="227"/>
  <c r="BH105" i="227" s="1"/>
  <c r="BG73" i="227"/>
  <c r="BG105" i="227" s="1"/>
  <c r="AX73" i="227"/>
  <c r="BX72" i="227"/>
  <c r="AX72" i="227"/>
  <c r="AY72" i="227" s="1"/>
  <c r="BX71" i="227"/>
  <c r="AX71" i="227"/>
  <c r="BW70" i="227"/>
  <c r="BV70" i="227"/>
  <c r="BU70" i="227"/>
  <c r="BT70" i="227"/>
  <c r="BS70" i="227"/>
  <c r="BR70" i="227"/>
  <c r="BQ70" i="227"/>
  <c r="BP70" i="227"/>
  <c r="BO70" i="227"/>
  <c r="BN70" i="227"/>
  <c r="BM70" i="227"/>
  <c r="BL70" i="227"/>
  <c r="BK70" i="227"/>
  <c r="BJ70" i="227"/>
  <c r="BI70" i="227"/>
  <c r="BH70" i="227"/>
  <c r="BG70" i="227"/>
  <c r="BF70" i="227"/>
  <c r="BE70" i="227"/>
  <c r="BD70" i="227"/>
  <c r="BC70" i="227"/>
  <c r="BB70" i="227"/>
  <c r="BA70" i="227"/>
  <c r="AW70" i="227"/>
  <c r="AQ70" i="227"/>
  <c r="AP70" i="227"/>
  <c r="AO70" i="227"/>
  <c r="AN70" i="227"/>
  <c r="AM70" i="227"/>
  <c r="AL70" i="227"/>
  <c r="AK70" i="227"/>
  <c r="AJ70" i="227"/>
  <c r="AI70" i="227"/>
  <c r="AH70" i="227"/>
  <c r="AG70" i="227"/>
  <c r="AF70" i="227"/>
  <c r="AE70" i="227"/>
  <c r="AD70" i="227"/>
  <c r="AC70" i="227"/>
  <c r="AB70" i="227"/>
  <c r="AA70" i="227"/>
  <c r="BX69" i="227"/>
  <c r="BW69" i="227"/>
  <c r="BV69" i="227"/>
  <c r="BU69" i="227"/>
  <c r="BT69" i="227"/>
  <c r="BS69" i="227"/>
  <c r="BR69" i="227"/>
  <c r="BQ69" i="227"/>
  <c r="BP69" i="227"/>
  <c r="BO69" i="227"/>
  <c r="BN69" i="227"/>
  <c r="BM69" i="227"/>
  <c r="BL69" i="227"/>
  <c r="BK69" i="227"/>
  <c r="BJ69" i="227"/>
  <c r="BI69" i="227"/>
  <c r="BH69" i="227"/>
  <c r="BG69" i="227"/>
  <c r="BF69" i="227"/>
  <c r="BE69" i="227"/>
  <c r="BD69" i="227"/>
  <c r="BC69" i="227"/>
  <c r="BB69" i="227"/>
  <c r="BA69" i="227"/>
  <c r="AZ69" i="227"/>
  <c r="AZ70" i="227" s="1"/>
  <c r="AW69" i="227"/>
  <c r="AV69" i="227"/>
  <c r="AU69" i="227"/>
  <c r="AT69" i="227"/>
  <c r="AR69" i="227"/>
  <c r="AQ69" i="227"/>
  <c r="AP69" i="227"/>
  <c r="AO69" i="227"/>
  <c r="AN69" i="227"/>
  <c r="AM69" i="227"/>
  <c r="AL69" i="227"/>
  <c r="AK69" i="227"/>
  <c r="AJ69" i="227"/>
  <c r="AH69" i="227"/>
  <c r="AF69" i="227"/>
  <c r="AE69" i="227"/>
  <c r="AD69" i="227"/>
  <c r="AC69" i="227"/>
  <c r="AB69" i="227"/>
  <c r="AA69" i="227"/>
  <c r="Z69" i="227"/>
  <c r="Z70" i="227" s="1"/>
  <c r="BX68" i="227"/>
  <c r="AX68" i="227"/>
  <c r="AX69" i="227" s="1"/>
  <c r="AV68" i="227"/>
  <c r="AV100" i="227" s="1"/>
  <c r="AV101" i="227" s="1"/>
  <c r="AR68" i="227"/>
  <c r="AR100" i="227" s="1"/>
  <c r="AR101" i="227" s="1"/>
  <c r="AQ68" i="227"/>
  <c r="AQ100" i="227" s="1"/>
  <c r="AQ101" i="227" s="1"/>
  <c r="AP68" i="227"/>
  <c r="AP100" i="227" s="1"/>
  <c r="AP101" i="227" s="1"/>
  <c r="BW67" i="227"/>
  <c r="BV67" i="227"/>
  <c r="BU67" i="227"/>
  <c r="BT67" i="227"/>
  <c r="BS67" i="227"/>
  <c r="BR67" i="227"/>
  <c r="BQ67" i="227"/>
  <c r="BP67" i="227"/>
  <c r="BO67" i="227"/>
  <c r="BN67" i="227"/>
  <c r="BM67" i="227"/>
  <c r="BK67" i="227"/>
  <c r="BJ67" i="227"/>
  <c r="BI67" i="227"/>
  <c r="BH67" i="227"/>
  <c r="BG67" i="227"/>
  <c r="BF67" i="227"/>
  <c r="AW67" i="227"/>
  <c r="AV67" i="227"/>
  <c r="AU67" i="227"/>
  <c r="AT67" i="227"/>
  <c r="AS67" i="227"/>
  <c r="AR67" i="227"/>
  <c r="AQ67" i="227"/>
  <c r="AP67" i="227"/>
  <c r="AO67" i="227"/>
  <c r="AN67" i="227"/>
  <c r="AM67" i="227"/>
  <c r="AL67" i="227"/>
  <c r="AK67" i="227"/>
  <c r="AJ67" i="227"/>
  <c r="AI67" i="227"/>
  <c r="AH67" i="227"/>
  <c r="AG67" i="227"/>
  <c r="AF67" i="227"/>
  <c r="AE67" i="227"/>
  <c r="AD67" i="227"/>
  <c r="AC67" i="227"/>
  <c r="AB67" i="227"/>
  <c r="AA67" i="227"/>
  <c r="BW66" i="227"/>
  <c r="BV66" i="227"/>
  <c r="BU66" i="227"/>
  <c r="BT66" i="227"/>
  <c r="BS66" i="227"/>
  <c r="BR66" i="227"/>
  <c r="BQ66" i="227"/>
  <c r="BP66" i="227"/>
  <c r="BO66" i="227"/>
  <c r="BN66" i="227"/>
  <c r="BM66" i="227"/>
  <c r="BK66" i="227"/>
  <c r="BJ66" i="227"/>
  <c r="BI66" i="227"/>
  <c r="BH66" i="227"/>
  <c r="BG66" i="227"/>
  <c r="BF66" i="227"/>
  <c r="AW66" i="227"/>
  <c r="AV66" i="227"/>
  <c r="AU66" i="227"/>
  <c r="AT66" i="227"/>
  <c r="AS66" i="227"/>
  <c r="AR66" i="227"/>
  <c r="AQ66" i="227"/>
  <c r="AP66" i="227"/>
  <c r="AO66" i="227"/>
  <c r="AN66" i="227"/>
  <c r="AM66" i="227"/>
  <c r="AL66" i="227"/>
  <c r="AK66" i="227"/>
  <c r="AJ66" i="227"/>
  <c r="AI66" i="227"/>
  <c r="AH66" i="227"/>
  <c r="AG66" i="227"/>
  <c r="AF66" i="227"/>
  <c r="AE66" i="227"/>
  <c r="AD66" i="227"/>
  <c r="AC66" i="227"/>
  <c r="AB66" i="227"/>
  <c r="AA66" i="227"/>
  <c r="BW65" i="227"/>
  <c r="BV65" i="227"/>
  <c r="BU65" i="227"/>
  <c r="BT65" i="227"/>
  <c r="BS65" i="227"/>
  <c r="BR65" i="227"/>
  <c r="BQ65" i="227"/>
  <c r="BP65" i="227"/>
  <c r="BO65" i="227"/>
  <c r="BN65" i="227"/>
  <c r="BM65" i="227"/>
  <c r="BL65" i="227"/>
  <c r="BK65" i="227"/>
  <c r="BJ65" i="227"/>
  <c r="BI65" i="227"/>
  <c r="BH65" i="227"/>
  <c r="BG65" i="227"/>
  <c r="BF65" i="227"/>
  <c r="BE65" i="227"/>
  <c r="AW65" i="227"/>
  <c r="AV65" i="227"/>
  <c r="AU65" i="227"/>
  <c r="AT65" i="227"/>
  <c r="AS65" i="227"/>
  <c r="AR65" i="227"/>
  <c r="AQ65" i="227"/>
  <c r="AP65" i="227"/>
  <c r="AO65" i="227"/>
  <c r="AN65" i="227"/>
  <c r="AM65" i="227"/>
  <c r="AL65" i="227"/>
  <c r="AK65" i="227"/>
  <c r="AJ65" i="227"/>
  <c r="AI65" i="227"/>
  <c r="AH65" i="227"/>
  <c r="AG65" i="227"/>
  <c r="AF65" i="227"/>
  <c r="AE65" i="227"/>
  <c r="AD65" i="227"/>
  <c r="AC65" i="227"/>
  <c r="AB65" i="227"/>
  <c r="AA65" i="227"/>
  <c r="BW64" i="227"/>
  <c r="BV64" i="227"/>
  <c r="BU64" i="227"/>
  <c r="BT64" i="227"/>
  <c r="BS64" i="227"/>
  <c r="BR64" i="227"/>
  <c r="BQ64" i="227"/>
  <c r="BP64" i="227"/>
  <c r="BO64" i="227"/>
  <c r="BN64" i="227"/>
  <c r="BM64" i="227"/>
  <c r="BL64" i="227"/>
  <c r="BK64" i="227"/>
  <c r="BJ64" i="227"/>
  <c r="BI64" i="227"/>
  <c r="BH64" i="227"/>
  <c r="BG64" i="227"/>
  <c r="BF64" i="227"/>
  <c r="BE64" i="227"/>
  <c r="BD64" i="227"/>
  <c r="BC64" i="227"/>
  <c r="BB64" i="227"/>
  <c r="BA64" i="227"/>
  <c r="AW64" i="227"/>
  <c r="AV64" i="227"/>
  <c r="AU64" i="227"/>
  <c r="AT64" i="227"/>
  <c r="AS64" i="227"/>
  <c r="AR64" i="227"/>
  <c r="AQ64" i="227"/>
  <c r="AP64" i="227"/>
  <c r="AO64" i="227"/>
  <c r="AN64" i="227"/>
  <c r="AM64" i="227"/>
  <c r="AL64" i="227"/>
  <c r="AK64" i="227"/>
  <c r="AJ64" i="227"/>
  <c r="AI64" i="227"/>
  <c r="AH64" i="227"/>
  <c r="AG64" i="227"/>
  <c r="AF64" i="227"/>
  <c r="AE64" i="227"/>
  <c r="AD64" i="227"/>
  <c r="AC64" i="227"/>
  <c r="AB64" i="227"/>
  <c r="AA64" i="227"/>
  <c r="BW63" i="227"/>
  <c r="BV63" i="227"/>
  <c r="BU63" i="227"/>
  <c r="BT63" i="227"/>
  <c r="BS63" i="227"/>
  <c r="BR63" i="227"/>
  <c r="BQ63" i="227"/>
  <c r="BP63" i="227"/>
  <c r="BO63" i="227"/>
  <c r="BN63" i="227"/>
  <c r="BM63" i="227"/>
  <c r="BL63" i="227"/>
  <c r="BK63" i="227"/>
  <c r="BJ63" i="227"/>
  <c r="BI63" i="227"/>
  <c r="BH63" i="227"/>
  <c r="BG63" i="227"/>
  <c r="BF63" i="227"/>
  <c r="BE63" i="227"/>
  <c r="BD63" i="227"/>
  <c r="BC63" i="227"/>
  <c r="BB63" i="227"/>
  <c r="BA63" i="227"/>
  <c r="AW63" i="227"/>
  <c r="AV63" i="227"/>
  <c r="AU63" i="227"/>
  <c r="AT63" i="227"/>
  <c r="AS63" i="227"/>
  <c r="AR63" i="227"/>
  <c r="AQ63" i="227"/>
  <c r="AP63" i="227"/>
  <c r="AO63" i="227"/>
  <c r="AN63" i="227"/>
  <c r="AM63" i="227"/>
  <c r="AL63" i="227"/>
  <c r="AK63" i="227"/>
  <c r="AJ63" i="227"/>
  <c r="AI63" i="227"/>
  <c r="AH63" i="227"/>
  <c r="AG63" i="227"/>
  <c r="AF63" i="227"/>
  <c r="AE63" i="227"/>
  <c r="AD63" i="227"/>
  <c r="AC63" i="227"/>
  <c r="AB63" i="227"/>
  <c r="AA63" i="227"/>
  <c r="BW62" i="227"/>
  <c r="BV62" i="227"/>
  <c r="BU62" i="227"/>
  <c r="BT62" i="227"/>
  <c r="BS62" i="227"/>
  <c r="BR62" i="227"/>
  <c r="BQ62" i="227"/>
  <c r="BP62" i="227"/>
  <c r="BO62" i="227"/>
  <c r="BN62" i="227"/>
  <c r="BM62" i="227"/>
  <c r="BL62" i="227"/>
  <c r="BK62" i="227"/>
  <c r="BJ62" i="227"/>
  <c r="BI62" i="227"/>
  <c r="BH62" i="227"/>
  <c r="BG62" i="227"/>
  <c r="BF62" i="227"/>
  <c r="BE62" i="227"/>
  <c r="BD62" i="227"/>
  <c r="BC62" i="227"/>
  <c r="BB62" i="227"/>
  <c r="BA62" i="227"/>
  <c r="AW62" i="227"/>
  <c r="AV62" i="227"/>
  <c r="AU62" i="227"/>
  <c r="AT62" i="227"/>
  <c r="AS62" i="227"/>
  <c r="AR62" i="227"/>
  <c r="AQ62" i="227"/>
  <c r="AP62" i="227"/>
  <c r="AO62" i="227"/>
  <c r="AN62" i="227"/>
  <c r="AM62" i="227"/>
  <c r="AL62" i="227"/>
  <c r="AK62" i="227"/>
  <c r="AJ62" i="227"/>
  <c r="AI62" i="227"/>
  <c r="AH62" i="227"/>
  <c r="AG62" i="227"/>
  <c r="AF62" i="227"/>
  <c r="AE62" i="227"/>
  <c r="AD62" i="227"/>
  <c r="AC62" i="227"/>
  <c r="AB62" i="227"/>
  <c r="AA62" i="227"/>
  <c r="BW61" i="227"/>
  <c r="BV61" i="227"/>
  <c r="BU61" i="227"/>
  <c r="BT61" i="227"/>
  <c r="BS61" i="227"/>
  <c r="BR61" i="227"/>
  <c r="BQ61" i="227"/>
  <c r="BP61" i="227"/>
  <c r="BO61" i="227"/>
  <c r="BN61" i="227"/>
  <c r="BM61" i="227"/>
  <c r="BL61" i="227"/>
  <c r="BK61" i="227"/>
  <c r="BJ61" i="227"/>
  <c r="BI61" i="227"/>
  <c r="BH61" i="227"/>
  <c r="BG61" i="227"/>
  <c r="BF61" i="227"/>
  <c r="BE61" i="227"/>
  <c r="BD61" i="227"/>
  <c r="BC61" i="227"/>
  <c r="BB61" i="227"/>
  <c r="BA61" i="227"/>
  <c r="AZ61" i="227"/>
  <c r="AW61" i="227"/>
  <c r="AV61" i="227"/>
  <c r="AU61" i="227"/>
  <c r="AT61" i="227"/>
  <c r="AS61" i="227"/>
  <c r="AR61" i="227"/>
  <c r="AQ61" i="227"/>
  <c r="AP61" i="227"/>
  <c r="AO61" i="227"/>
  <c r="AN61" i="227"/>
  <c r="AM61" i="227"/>
  <c r="AL61" i="227"/>
  <c r="AK61" i="227"/>
  <c r="AJ61" i="227"/>
  <c r="AI61" i="227"/>
  <c r="AH61" i="227"/>
  <c r="AG61" i="227"/>
  <c r="AF61" i="227"/>
  <c r="AE61" i="227"/>
  <c r="AD61" i="227"/>
  <c r="AC61" i="227"/>
  <c r="AB61" i="227"/>
  <c r="AA61" i="227"/>
  <c r="Z61" i="227"/>
  <c r="Z67" i="227" s="1"/>
  <c r="BW60" i="227"/>
  <c r="BV60" i="227"/>
  <c r="BU60" i="227"/>
  <c r="BT60" i="227"/>
  <c r="BS60" i="227"/>
  <c r="BR60" i="227"/>
  <c r="BQ60" i="227"/>
  <c r="BP60" i="227"/>
  <c r="BO60" i="227"/>
  <c r="BN60" i="227"/>
  <c r="BM60" i="227"/>
  <c r="BL60" i="227"/>
  <c r="BK60" i="227"/>
  <c r="BJ60" i="227"/>
  <c r="BI60" i="227"/>
  <c r="BH60" i="227"/>
  <c r="BG60" i="227"/>
  <c r="BF60" i="227"/>
  <c r="BE60" i="227"/>
  <c r="BD60" i="227"/>
  <c r="BC60" i="227"/>
  <c r="BB60" i="227"/>
  <c r="BA60" i="227"/>
  <c r="AZ60" i="227"/>
  <c r="AW60" i="227"/>
  <c r="AV60" i="227"/>
  <c r="AU60" i="227"/>
  <c r="AT60" i="227"/>
  <c r="AS60" i="227"/>
  <c r="AR60" i="227"/>
  <c r="AQ60" i="227"/>
  <c r="AP60" i="227"/>
  <c r="AO60" i="227"/>
  <c r="AN60" i="227"/>
  <c r="AM60" i="227"/>
  <c r="AL60" i="227"/>
  <c r="AK60" i="227"/>
  <c r="AJ60" i="227"/>
  <c r="AI60" i="227"/>
  <c r="AH60" i="227"/>
  <c r="AG60" i="227"/>
  <c r="AF60" i="227"/>
  <c r="AE60" i="227"/>
  <c r="AD60" i="227"/>
  <c r="AC60" i="227"/>
  <c r="AB60" i="227"/>
  <c r="AA60" i="227"/>
  <c r="Z60" i="227"/>
  <c r="Z66" i="227" s="1"/>
  <c r="BW59" i="227"/>
  <c r="BV59" i="227"/>
  <c r="BU59" i="227"/>
  <c r="BT59" i="227"/>
  <c r="BS59" i="227"/>
  <c r="BR59" i="227"/>
  <c r="BQ59" i="227"/>
  <c r="BP59" i="227"/>
  <c r="BO59" i="227"/>
  <c r="BN59" i="227"/>
  <c r="BM59" i="227"/>
  <c r="BL59" i="227"/>
  <c r="BK59" i="227"/>
  <c r="BJ59" i="227"/>
  <c r="BI59" i="227"/>
  <c r="BH59" i="227"/>
  <c r="BG59" i="227"/>
  <c r="BF59" i="227"/>
  <c r="BE59" i="227"/>
  <c r="BD59" i="227"/>
  <c r="BC59" i="227"/>
  <c r="BB59" i="227"/>
  <c r="BA59" i="227"/>
  <c r="AZ59" i="227"/>
  <c r="AW59" i="227"/>
  <c r="AV59" i="227"/>
  <c r="AU59" i="227"/>
  <c r="AT59" i="227"/>
  <c r="AS59" i="227"/>
  <c r="AR59" i="227"/>
  <c r="AQ59" i="227"/>
  <c r="AP59" i="227"/>
  <c r="AO59" i="227"/>
  <c r="AN59" i="227"/>
  <c r="AM59" i="227"/>
  <c r="AL59" i="227"/>
  <c r="AK59" i="227"/>
  <c r="AJ59" i="227"/>
  <c r="AI59" i="227"/>
  <c r="AH59" i="227"/>
  <c r="AG59" i="227"/>
  <c r="AF59" i="227"/>
  <c r="AE59" i="227"/>
  <c r="AD59" i="227"/>
  <c r="AC59" i="227"/>
  <c r="AB59" i="227"/>
  <c r="AA59" i="227"/>
  <c r="Z59" i="227"/>
  <c r="Z65" i="227" s="1"/>
  <c r="BW58" i="227"/>
  <c r="BV58" i="227"/>
  <c r="BU58" i="227"/>
  <c r="BT58" i="227"/>
  <c r="BS58" i="227"/>
  <c r="BR58" i="227"/>
  <c r="BQ58" i="227"/>
  <c r="BP58" i="227"/>
  <c r="BO58" i="227"/>
  <c r="BN58" i="227"/>
  <c r="BM58" i="227"/>
  <c r="BL58" i="227"/>
  <c r="BK58" i="227"/>
  <c r="BJ58" i="227"/>
  <c r="BI58" i="227"/>
  <c r="BH58" i="227"/>
  <c r="BG58" i="227"/>
  <c r="BF58" i="227"/>
  <c r="BE58" i="227"/>
  <c r="BD58" i="227"/>
  <c r="BC58" i="227"/>
  <c r="BB58" i="227"/>
  <c r="BA58" i="227"/>
  <c r="AZ58" i="227"/>
  <c r="AZ64" i="227" s="1"/>
  <c r="AW58" i="227"/>
  <c r="AV58" i="227"/>
  <c r="AU58" i="227"/>
  <c r="AT58" i="227"/>
  <c r="AS58" i="227"/>
  <c r="AR58" i="227"/>
  <c r="AQ58" i="227"/>
  <c r="AP58" i="227"/>
  <c r="AO58" i="227"/>
  <c r="AN58" i="227"/>
  <c r="AM58" i="227"/>
  <c r="AL58" i="227"/>
  <c r="AK58" i="227"/>
  <c r="AJ58" i="227"/>
  <c r="AI58" i="227"/>
  <c r="AH58" i="227"/>
  <c r="AG58" i="227"/>
  <c r="AF58" i="227"/>
  <c r="AE58" i="227"/>
  <c r="AD58" i="227"/>
  <c r="AC58" i="227"/>
  <c r="AB58" i="227"/>
  <c r="AA58" i="227"/>
  <c r="Z58" i="227"/>
  <c r="Z64" i="227" s="1"/>
  <c r="BW57" i="227"/>
  <c r="BV57" i="227"/>
  <c r="BU57" i="227"/>
  <c r="BT57" i="227"/>
  <c r="BS57" i="227"/>
  <c r="BR57" i="227"/>
  <c r="BQ57" i="227"/>
  <c r="BP57" i="227"/>
  <c r="BO57" i="227"/>
  <c r="BN57" i="227"/>
  <c r="BM57" i="227"/>
  <c r="BL57" i="227"/>
  <c r="BK57" i="227"/>
  <c r="BJ57" i="227"/>
  <c r="BI57" i="227"/>
  <c r="BH57" i="227"/>
  <c r="BG57" i="227"/>
  <c r="BF57" i="227"/>
  <c r="BE57" i="227"/>
  <c r="BD57" i="227"/>
  <c r="BC57" i="227"/>
  <c r="BB57" i="227"/>
  <c r="BA57" i="227"/>
  <c r="AZ57" i="227"/>
  <c r="AZ63" i="227" s="1"/>
  <c r="AX57" i="227"/>
  <c r="AW57" i="227"/>
  <c r="AV57" i="227"/>
  <c r="AU57" i="227"/>
  <c r="AT57" i="227"/>
  <c r="AS57" i="227"/>
  <c r="AR57" i="227"/>
  <c r="AQ57" i="227"/>
  <c r="AP57" i="227"/>
  <c r="AO57" i="227"/>
  <c r="AN57" i="227"/>
  <c r="AM57" i="227"/>
  <c r="AL57" i="227"/>
  <c r="AK57" i="227"/>
  <c r="AJ57" i="227"/>
  <c r="AI57" i="227"/>
  <c r="AH57" i="227"/>
  <c r="AG57" i="227"/>
  <c r="AF57" i="227"/>
  <c r="AE57" i="227"/>
  <c r="AD57" i="227"/>
  <c r="AC57" i="227"/>
  <c r="AB57" i="227"/>
  <c r="AA57" i="227"/>
  <c r="Z57" i="227"/>
  <c r="Z63" i="227" s="1"/>
  <c r="BW56" i="227"/>
  <c r="BV56" i="227"/>
  <c r="BU56" i="227"/>
  <c r="BT56" i="227"/>
  <c r="BS56" i="227"/>
  <c r="BR56" i="227"/>
  <c r="BQ56" i="227"/>
  <c r="BP56" i="227"/>
  <c r="BO56" i="227"/>
  <c r="BN56" i="227"/>
  <c r="BM56" i="227"/>
  <c r="BL56" i="227"/>
  <c r="BK56" i="227"/>
  <c r="BJ56" i="227"/>
  <c r="BI56" i="227"/>
  <c r="BH56" i="227"/>
  <c r="BG56" i="227"/>
  <c r="BF56" i="227"/>
  <c r="BE56" i="227"/>
  <c r="BD56" i="227"/>
  <c r="BC56" i="227"/>
  <c r="BB56" i="227"/>
  <c r="BA56" i="227"/>
  <c r="AZ56" i="227"/>
  <c r="AZ62" i="227" s="1"/>
  <c r="AW56" i="227"/>
  <c r="AV56" i="227"/>
  <c r="AU56" i="227"/>
  <c r="AT56" i="227"/>
  <c r="AS56" i="227"/>
  <c r="AR56" i="227"/>
  <c r="AQ56" i="227"/>
  <c r="AP56" i="227"/>
  <c r="AO56" i="227"/>
  <c r="AN56" i="227"/>
  <c r="AM56" i="227"/>
  <c r="AL56" i="227"/>
  <c r="AK56" i="227"/>
  <c r="AJ56" i="227"/>
  <c r="AI56" i="227"/>
  <c r="AH56" i="227"/>
  <c r="AG56" i="227"/>
  <c r="AF56" i="227"/>
  <c r="AE56" i="227"/>
  <c r="AD56" i="227"/>
  <c r="AC56" i="227"/>
  <c r="AB56" i="227"/>
  <c r="AA56" i="227"/>
  <c r="Z56" i="227"/>
  <c r="Z62" i="227" s="1"/>
  <c r="BX55" i="227"/>
  <c r="BX57" i="227" s="1"/>
  <c r="AX55" i="227"/>
  <c r="AX87" i="227" s="1"/>
  <c r="BX54" i="227"/>
  <c r="BX61" i="227" s="1"/>
  <c r="AX54" i="227"/>
  <c r="AX61" i="227" s="1"/>
  <c r="AE50" i="227"/>
  <c r="AD50" i="227"/>
  <c r="AC50" i="227"/>
  <c r="AB50" i="227"/>
  <c r="AA50" i="227"/>
  <c r="Z50" i="227"/>
  <c r="AE49" i="227"/>
  <c r="AD49" i="227"/>
  <c r="AC49" i="227"/>
  <c r="AB49" i="227"/>
  <c r="AA49" i="227"/>
  <c r="Z49" i="227"/>
  <c r="AE48" i="227"/>
  <c r="AD48" i="227"/>
  <c r="AC48" i="227"/>
  <c r="AB48" i="227"/>
  <c r="AA48" i="227"/>
  <c r="Z48" i="227"/>
  <c r="AE47" i="227"/>
  <c r="AD47" i="227"/>
  <c r="AC47" i="227"/>
  <c r="AB47" i="227"/>
  <c r="AA47" i="227"/>
  <c r="Z47" i="227"/>
  <c r="AE46" i="227"/>
  <c r="AD46" i="227"/>
  <c r="AC46" i="227"/>
  <c r="AB46" i="227"/>
  <c r="AA46" i="227"/>
  <c r="Z46" i="227"/>
  <c r="AL38" i="227"/>
  <c r="AL37" i="227"/>
  <c r="BL36" i="227"/>
  <c r="AL36" i="227"/>
  <c r="BL35" i="227"/>
  <c r="AL35" i="227"/>
  <c r="BL34" i="227"/>
  <c r="AL34" i="227"/>
  <c r="BL33" i="227"/>
  <c r="AL33" i="227"/>
  <c r="BL32" i="227"/>
  <c r="AL32" i="227"/>
  <c r="BL31" i="227"/>
  <c r="AL31" i="227"/>
  <c r="BK30" i="227"/>
  <c r="BJ30" i="227"/>
  <c r="BI30" i="227"/>
  <c r="BH30" i="227"/>
  <c r="BG30" i="227"/>
  <c r="BF30" i="227"/>
  <c r="BE30" i="227"/>
  <c r="BD30" i="227"/>
  <c r="BC30" i="227"/>
  <c r="BB30" i="227"/>
  <c r="BA30" i="227"/>
  <c r="AZ30" i="227"/>
  <c r="AK30" i="227"/>
  <c r="AJ30" i="227"/>
  <c r="AI30" i="227"/>
  <c r="AH30" i="227"/>
  <c r="AG30" i="227"/>
  <c r="AF30" i="227"/>
  <c r="AE30" i="227"/>
  <c r="AD30" i="227"/>
  <c r="AC30" i="227"/>
  <c r="AB30" i="227"/>
  <c r="AA30" i="227"/>
  <c r="Y30" i="227"/>
  <c r="X30" i="227"/>
  <c r="W30" i="227"/>
  <c r="V30" i="227"/>
  <c r="U30" i="227"/>
  <c r="T30" i="227"/>
  <c r="S30" i="227"/>
  <c r="R30" i="227"/>
  <c r="Q30" i="227"/>
  <c r="P30" i="227"/>
  <c r="O30" i="227"/>
  <c r="N30" i="227"/>
  <c r="BK29" i="227"/>
  <c r="BJ29" i="227"/>
  <c r="BI29" i="227"/>
  <c r="BH29" i="227"/>
  <c r="BG29" i="227"/>
  <c r="BF29" i="227"/>
  <c r="BE29" i="227"/>
  <c r="BD29" i="227"/>
  <c r="BC29" i="227"/>
  <c r="BB29" i="227"/>
  <c r="BA29" i="227"/>
  <c r="AK29" i="227"/>
  <c r="AJ29" i="227"/>
  <c r="AI29" i="227"/>
  <c r="AH29" i="227"/>
  <c r="AG29" i="227"/>
  <c r="AF29" i="227"/>
  <c r="AE29" i="227"/>
  <c r="AD29" i="227"/>
  <c r="AC29" i="227"/>
  <c r="AB29" i="227"/>
  <c r="AA29" i="227"/>
  <c r="Z29" i="227"/>
  <c r="Y29" i="227"/>
  <c r="X29" i="227"/>
  <c r="W29" i="227"/>
  <c r="V29" i="227"/>
  <c r="U29" i="227"/>
  <c r="T29" i="227"/>
  <c r="S29" i="227"/>
  <c r="R29" i="227"/>
  <c r="Q29" i="227"/>
  <c r="P29" i="227"/>
  <c r="O29" i="227"/>
  <c r="BK28" i="227"/>
  <c r="BJ28" i="227"/>
  <c r="BI28" i="227"/>
  <c r="BH28" i="227"/>
  <c r="BG28" i="227"/>
  <c r="BF28" i="227"/>
  <c r="BE28" i="227"/>
  <c r="BD28" i="227"/>
  <c r="BC28" i="227"/>
  <c r="BB28" i="227"/>
  <c r="BA28" i="227"/>
  <c r="AK28" i="227"/>
  <c r="AJ28" i="227"/>
  <c r="AI28" i="227"/>
  <c r="AH28" i="227"/>
  <c r="AG28" i="227"/>
  <c r="AF28" i="227"/>
  <c r="AE28" i="227"/>
  <c r="AD28" i="227"/>
  <c r="AC28" i="227"/>
  <c r="AB28" i="227"/>
  <c r="AA28" i="227"/>
  <c r="Y28" i="227"/>
  <c r="X28" i="227"/>
  <c r="W28" i="227"/>
  <c r="V28" i="227"/>
  <c r="U28" i="227"/>
  <c r="T28" i="227"/>
  <c r="S28" i="227"/>
  <c r="R28" i="227"/>
  <c r="Q28" i="227"/>
  <c r="P28" i="227"/>
  <c r="O28" i="227"/>
  <c r="N28" i="227"/>
  <c r="BK27" i="227"/>
  <c r="BJ27" i="227"/>
  <c r="BI27" i="227"/>
  <c r="BH27" i="227"/>
  <c r="BG27" i="227"/>
  <c r="BF27" i="227"/>
  <c r="BE27" i="227"/>
  <c r="BD27" i="227"/>
  <c r="BC27" i="227"/>
  <c r="BB27" i="227"/>
  <c r="BA27" i="227"/>
  <c r="AK27" i="227"/>
  <c r="AJ27" i="227"/>
  <c r="AI27" i="227"/>
  <c r="AH27" i="227"/>
  <c r="AG27" i="227"/>
  <c r="AF27" i="227"/>
  <c r="AE27" i="227"/>
  <c r="AD27" i="227"/>
  <c r="AC27" i="227"/>
  <c r="AB27" i="227"/>
  <c r="AA27" i="227"/>
  <c r="Z27" i="227"/>
  <c r="Y27" i="227"/>
  <c r="X27" i="227"/>
  <c r="W27" i="227"/>
  <c r="V27" i="227"/>
  <c r="U27" i="227"/>
  <c r="T27" i="227"/>
  <c r="S27" i="227"/>
  <c r="R27" i="227"/>
  <c r="Q27" i="227"/>
  <c r="P27" i="227"/>
  <c r="O27" i="227"/>
  <c r="M27" i="227"/>
  <c r="L27" i="227"/>
  <c r="K27" i="227"/>
  <c r="J27" i="227"/>
  <c r="I27" i="227"/>
  <c r="H27" i="227"/>
  <c r="G27" i="227"/>
  <c r="F27" i="227"/>
  <c r="E27" i="227"/>
  <c r="D27" i="227"/>
  <c r="C27" i="227"/>
  <c r="B27" i="227"/>
  <c r="BK26" i="227"/>
  <c r="BJ26" i="227"/>
  <c r="BI26" i="227"/>
  <c r="BH26" i="227"/>
  <c r="BG26" i="227"/>
  <c r="BF26" i="227"/>
  <c r="BE26" i="227"/>
  <c r="BD26" i="227"/>
  <c r="BC26" i="227"/>
  <c r="BB26" i="227"/>
  <c r="BA26" i="227"/>
  <c r="AK26" i="227"/>
  <c r="AJ26" i="227"/>
  <c r="AI26" i="227"/>
  <c r="AH26" i="227"/>
  <c r="AG26" i="227"/>
  <c r="AF26" i="227"/>
  <c r="AE26" i="227"/>
  <c r="AD26" i="227"/>
  <c r="AC26" i="227"/>
  <c r="AB26" i="227"/>
  <c r="AA26" i="227"/>
  <c r="Z26" i="227"/>
  <c r="Y26" i="227"/>
  <c r="X26" i="227"/>
  <c r="W26" i="227"/>
  <c r="V26" i="227"/>
  <c r="U26" i="227"/>
  <c r="T26" i="227"/>
  <c r="S26" i="227"/>
  <c r="R26" i="227"/>
  <c r="Q26" i="227"/>
  <c r="P26" i="227"/>
  <c r="O26" i="227"/>
  <c r="M26" i="227"/>
  <c r="L26" i="227"/>
  <c r="K26" i="227"/>
  <c r="J26" i="227"/>
  <c r="I26" i="227"/>
  <c r="H26" i="227"/>
  <c r="G26" i="227"/>
  <c r="F26" i="227"/>
  <c r="B26" i="227"/>
  <c r="BK25" i="227"/>
  <c r="BJ25" i="227"/>
  <c r="BI25" i="227"/>
  <c r="BH25" i="227"/>
  <c r="BG25" i="227"/>
  <c r="BF25" i="227"/>
  <c r="BE25" i="227"/>
  <c r="BD25" i="227"/>
  <c r="BC25" i="227"/>
  <c r="BB25" i="227"/>
  <c r="BA25" i="227"/>
  <c r="AK25" i="227"/>
  <c r="AJ25" i="227"/>
  <c r="AI25" i="227"/>
  <c r="AH25" i="227"/>
  <c r="AG25" i="227"/>
  <c r="AF25" i="227"/>
  <c r="AE25" i="227"/>
  <c r="AD25" i="227"/>
  <c r="AC25" i="227"/>
  <c r="AB25" i="227"/>
  <c r="AA25" i="227"/>
  <c r="Y25" i="227"/>
  <c r="X25" i="227"/>
  <c r="W25" i="227"/>
  <c r="V25" i="227"/>
  <c r="U25" i="227"/>
  <c r="T25" i="227"/>
  <c r="S25" i="227"/>
  <c r="R25" i="227"/>
  <c r="Q25" i="227"/>
  <c r="P25" i="227"/>
  <c r="O25" i="227"/>
  <c r="M25" i="227"/>
  <c r="L25" i="227"/>
  <c r="K25" i="227"/>
  <c r="J25" i="227"/>
  <c r="I25" i="227"/>
  <c r="H25" i="227"/>
  <c r="G25" i="227"/>
  <c r="F25" i="227"/>
  <c r="E25" i="227"/>
  <c r="D25" i="227"/>
  <c r="C25" i="227"/>
  <c r="BK24" i="227"/>
  <c r="BJ24" i="227"/>
  <c r="BI24" i="227"/>
  <c r="BH24" i="227"/>
  <c r="BG24" i="227"/>
  <c r="BF24" i="227"/>
  <c r="BE24" i="227"/>
  <c r="BD24" i="227"/>
  <c r="BC24" i="227"/>
  <c r="BB24" i="227"/>
  <c r="BA24" i="227"/>
  <c r="AK24" i="227"/>
  <c r="AJ24" i="227"/>
  <c r="AI24" i="227"/>
  <c r="AH24" i="227"/>
  <c r="AG24" i="227"/>
  <c r="AF24" i="227"/>
  <c r="AE24" i="227"/>
  <c r="AD24" i="227"/>
  <c r="AC24" i="227"/>
  <c r="AB24" i="227"/>
  <c r="AA24" i="227"/>
  <c r="Y24" i="227"/>
  <c r="X24" i="227"/>
  <c r="W24" i="227"/>
  <c r="V24" i="227"/>
  <c r="U24" i="227"/>
  <c r="T24" i="227"/>
  <c r="S24" i="227"/>
  <c r="R24" i="227"/>
  <c r="Q24" i="227"/>
  <c r="P24" i="227"/>
  <c r="O24" i="227"/>
  <c r="M24" i="227"/>
  <c r="L24" i="227"/>
  <c r="K24" i="227"/>
  <c r="J24" i="227"/>
  <c r="I24" i="227"/>
  <c r="H24" i="227"/>
  <c r="G24" i="227"/>
  <c r="F24" i="227"/>
  <c r="E24" i="227"/>
  <c r="D24" i="227"/>
  <c r="C24" i="227"/>
  <c r="BK23" i="227"/>
  <c r="BJ23" i="227"/>
  <c r="BI23" i="227"/>
  <c r="BH23" i="227"/>
  <c r="BG23" i="227"/>
  <c r="BF23" i="227"/>
  <c r="BE23" i="227"/>
  <c r="BD23" i="227"/>
  <c r="BC23" i="227"/>
  <c r="BB23" i="227"/>
  <c r="BA23" i="227"/>
  <c r="AK23" i="227"/>
  <c r="AJ23" i="227"/>
  <c r="AI23" i="227"/>
  <c r="AH23" i="227"/>
  <c r="AG23" i="227"/>
  <c r="AF23" i="227"/>
  <c r="AE23" i="227"/>
  <c r="AD23" i="227"/>
  <c r="AC23" i="227"/>
  <c r="AB23" i="227"/>
  <c r="AA23" i="227"/>
  <c r="Y23" i="227"/>
  <c r="X23" i="227"/>
  <c r="W23" i="227"/>
  <c r="V23" i="227"/>
  <c r="U23" i="227"/>
  <c r="T23" i="227"/>
  <c r="S23" i="227"/>
  <c r="R23" i="227"/>
  <c r="Q23" i="227"/>
  <c r="P23" i="227"/>
  <c r="O23" i="227"/>
  <c r="M23" i="227"/>
  <c r="L23" i="227"/>
  <c r="K23" i="227"/>
  <c r="J23" i="227"/>
  <c r="I23" i="227"/>
  <c r="H23" i="227"/>
  <c r="G23" i="227"/>
  <c r="F23" i="227"/>
  <c r="E23" i="227"/>
  <c r="D23" i="227"/>
  <c r="C23" i="227"/>
  <c r="BL22" i="227"/>
  <c r="BK22" i="227"/>
  <c r="BJ22" i="227"/>
  <c r="BI22" i="227"/>
  <c r="BH22" i="227"/>
  <c r="BG22" i="227"/>
  <c r="BF22" i="227"/>
  <c r="BE22" i="227"/>
  <c r="BD22" i="227"/>
  <c r="BC22" i="227"/>
  <c r="BB22" i="227"/>
  <c r="BA22" i="227"/>
  <c r="AZ22" i="227"/>
  <c r="AK22" i="227"/>
  <c r="AJ22" i="227"/>
  <c r="AI22" i="227"/>
  <c r="AH22" i="227"/>
  <c r="AG22" i="227"/>
  <c r="AF22" i="227"/>
  <c r="AE22" i="227"/>
  <c r="AD22" i="227"/>
  <c r="AC22" i="227"/>
  <c r="AB22" i="227"/>
  <c r="AA22" i="227"/>
  <c r="Z22" i="227"/>
  <c r="Z30" i="227" s="1"/>
  <c r="Y22" i="227"/>
  <c r="X22" i="227"/>
  <c r="W22" i="227"/>
  <c r="V22" i="227"/>
  <c r="U22" i="227"/>
  <c r="T22" i="227"/>
  <c r="S22" i="227"/>
  <c r="R22" i="227"/>
  <c r="Q22" i="227"/>
  <c r="P22" i="227"/>
  <c r="O22" i="227"/>
  <c r="N22" i="227"/>
  <c r="BK21" i="227"/>
  <c r="BJ21" i="227"/>
  <c r="BI21" i="227"/>
  <c r="BH21" i="227"/>
  <c r="BG21" i="227"/>
  <c r="BF21" i="227"/>
  <c r="BE21" i="227"/>
  <c r="BD21" i="227"/>
  <c r="BC21" i="227"/>
  <c r="BB21" i="227"/>
  <c r="BA21" i="227"/>
  <c r="AZ21" i="227"/>
  <c r="AZ29" i="227" s="1"/>
  <c r="AK21" i="227"/>
  <c r="AJ21" i="227"/>
  <c r="AI21" i="227"/>
  <c r="AH21" i="227"/>
  <c r="AG21" i="227"/>
  <c r="AF21" i="227"/>
  <c r="AE21" i="227"/>
  <c r="AD21" i="227"/>
  <c r="AC21" i="227"/>
  <c r="AB21" i="227"/>
  <c r="AA21" i="227"/>
  <c r="Z21" i="227"/>
  <c r="Y21" i="227"/>
  <c r="X21" i="227"/>
  <c r="W21" i="227"/>
  <c r="V21" i="227"/>
  <c r="U21" i="227"/>
  <c r="T21" i="227"/>
  <c r="S21" i="227"/>
  <c r="R21" i="227"/>
  <c r="Q21" i="227"/>
  <c r="P21" i="227"/>
  <c r="O21" i="227"/>
  <c r="N21" i="227"/>
  <c r="N29" i="227" s="1"/>
  <c r="BK20" i="227"/>
  <c r="BJ20" i="227"/>
  <c r="BI20" i="227"/>
  <c r="BH20" i="227"/>
  <c r="BG20" i="227"/>
  <c r="BF20" i="227"/>
  <c r="BE20" i="227"/>
  <c r="BD20" i="227"/>
  <c r="BC20" i="227"/>
  <c r="BB20" i="227"/>
  <c r="BA20" i="227"/>
  <c r="AZ20" i="227"/>
  <c r="AZ28" i="227" s="1"/>
  <c r="AK20" i="227"/>
  <c r="AJ20" i="227"/>
  <c r="AI20" i="227"/>
  <c r="AH20" i="227"/>
  <c r="AG20" i="227"/>
  <c r="AF20" i="227"/>
  <c r="AE20" i="227"/>
  <c r="AD20" i="227"/>
  <c r="AC20" i="227"/>
  <c r="AB20" i="227"/>
  <c r="AA20" i="227"/>
  <c r="Z20" i="227"/>
  <c r="Z28" i="227" s="1"/>
  <c r="Y20" i="227"/>
  <c r="X20" i="227"/>
  <c r="W20" i="227"/>
  <c r="V20" i="227"/>
  <c r="U20" i="227"/>
  <c r="T20" i="227"/>
  <c r="S20" i="227"/>
  <c r="R20" i="227"/>
  <c r="Q20" i="227"/>
  <c r="P20" i="227"/>
  <c r="O20" i="227"/>
  <c r="N20" i="227"/>
  <c r="BK19" i="227"/>
  <c r="BJ19" i="227"/>
  <c r="BI19" i="227"/>
  <c r="BH19" i="227"/>
  <c r="BG19" i="227"/>
  <c r="BF19" i="227"/>
  <c r="BE19" i="227"/>
  <c r="BD19" i="227"/>
  <c r="BC19" i="227"/>
  <c r="BB19" i="227"/>
  <c r="BA19" i="227"/>
  <c r="AZ19" i="227"/>
  <c r="AZ27" i="227" s="1"/>
  <c r="AK19" i="227"/>
  <c r="AJ19" i="227"/>
  <c r="AI19" i="227"/>
  <c r="AH19" i="227"/>
  <c r="AG19" i="227"/>
  <c r="AF19" i="227"/>
  <c r="AE19" i="227"/>
  <c r="AD19" i="227"/>
  <c r="AC19" i="227"/>
  <c r="AB19" i="227"/>
  <c r="AA19" i="227"/>
  <c r="Z19" i="227"/>
  <c r="Y19" i="227"/>
  <c r="X19" i="227"/>
  <c r="W19" i="227"/>
  <c r="V19" i="227"/>
  <c r="U19" i="227"/>
  <c r="T19" i="227"/>
  <c r="S19" i="227"/>
  <c r="R19" i="227"/>
  <c r="Q19" i="227"/>
  <c r="P19" i="227"/>
  <c r="O19" i="227"/>
  <c r="N19" i="227"/>
  <c r="N27" i="227" s="1"/>
  <c r="M19" i="227"/>
  <c r="L19" i="227"/>
  <c r="K19" i="227"/>
  <c r="J19" i="227"/>
  <c r="I19" i="227"/>
  <c r="H19" i="227"/>
  <c r="G19" i="227"/>
  <c r="F19" i="227"/>
  <c r="E19" i="227"/>
  <c r="D19" i="227"/>
  <c r="C19" i="227"/>
  <c r="B19" i="227"/>
  <c r="BL18" i="227"/>
  <c r="BK18" i="227"/>
  <c r="BJ18" i="227"/>
  <c r="BI18" i="227"/>
  <c r="BH18" i="227"/>
  <c r="BG18" i="227"/>
  <c r="BF18" i="227"/>
  <c r="BE18" i="227"/>
  <c r="BD18" i="227"/>
  <c r="BC18" i="227"/>
  <c r="BB18" i="227"/>
  <c r="BA18" i="227"/>
  <c r="AZ18" i="227"/>
  <c r="AZ26" i="227" s="1"/>
  <c r="AL18" i="227"/>
  <c r="AK18" i="227"/>
  <c r="AJ18" i="227"/>
  <c r="AI18" i="227"/>
  <c r="AH18" i="227"/>
  <c r="AG18" i="227"/>
  <c r="AF18" i="227"/>
  <c r="AE18" i="227"/>
  <c r="AD18" i="227"/>
  <c r="AC18" i="227"/>
  <c r="AB18" i="227"/>
  <c r="AA18" i="227"/>
  <c r="Z18" i="227"/>
  <c r="Y18" i="227"/>
  <c r="X18" i="227"/>
  <c r="W18" i="227"/>
  <c r="V18" i="227"/>
  <c r="U18" i="227"/>
  <c r="T18" i="227"/>
  <c r="S18" i="227"/>
  <c r="R18" i="227"/>
  <c r="Q18" i="227"/>
  <c r="P18" i="227"/>
  <c r="O18" i="227"/>
  <c r="N18" i="227"/>
  <c r="N26" i="227" s="1"/>
  <c r="M18" i="227"/>
  <c r="L18" i="227"/>
  <c r="K18" i="227"/>
  <c r="J18" i="227"/>
  <c r="I18" i="227"/>
  <c r="H18" i="227"/>
  <c r="G18" i="227"/>
  <c r="F18" i="227"/>
  <c r="E18" i="227"/>
  <c r="D18" i="227"/>
  <c r="BK17" i="227"/>
  <c r="BJ17" i="227"/>
  <c r="BI17" i="227"/>
  <c r="BH17" i="227"/>
  <c r="BG17" i="227"/>
  <c r="BF17" i="227"/>
  <c r="BE17" i="227"/>
  <c r="BD17" i="227"/>
  <c r="BC17" i="227"/>
  <c r="BB17" i="227"/>
  <c r="BA17" i="227"/>
  <c r="AZ17" i="227"/>
  <c r="AZ25" i="227" s="1"/>
  <c r="AN17" i="227"/>
  <c r="AL17" i="227"/>
  <c r="AK17" i="227"/>
  <c r="AJ17" i="227"/>
  <c r="AI17" i="227"/>
  <c r="AH17" i="227"/>
  <c r="AG17" i="227"/>
  <c r="AF17" i="227"/>
  <c r="AE17" i="227"/>
  <c r="AD17" i="227"/>
  <c r="AC17" i="227"/>
  <c r="AB17" i="227"/>
  <c r="AA17" i="227"/>
  <c r="Z17" i="227"/>
  <c r="Z25" i="227" s="1"/>
  <c r="Y17" i="227"/>
  <c r="X17" i="227"/>
  <c r="W17" i="227"/>
  <c r="V17" i="227"/>
  <c r="U17" i="227"/>
  <c r="T17" i="227"/>
  <c r="S17" i="227"/>
  <c r="R17" i="227"/>
  <c r="Q17" i="227"/>
  <c r="P17" i="227"/>
  <c r="O17" i="227"/>
  <c r="N17" i="227"/>
  <c r="N25" i="227" s="1"/>
  <c r="M17" i="227"/>
  <c r="L17" i="227"/>
  <c r="K17" i="227"/>
  <c r="J17" i="227"/>
  <c r="I17" i="227"/>
  <c r="H17" i="227"/>
  <c r="G17" i="227"/>
  <c r="F17" i="227"/>
  <c r="E17" i="227"/>
  <c r="D17" i="227"/>
  <c r="C17" i="227"/>
  <c r="B17" i="227"/>
  <c r="B25" i="227" s="1"/>
  <c r="BK16" i="227"/>
  <c r="BJ16" i="227"/>
  <c r="BI16" i="227"/>
  <c r="BH16" i="227"/>
  <c r="BG16" i="227"/>
  <c r="BF16" i="227"/>
  <c r="BE16" i="227"/>
  <c r="BD16" i="227"/>
  <c r="BC16" i="227"/>
  <c r="BB16" i="227"/>
  <c r="BA16" i="227"/>
  <c r="AZ16" i="227"/>
  <c r="AZ24" i="227" s="1"/>
  <c r="AN16" i="227"/>
  <c r="AK16" i="227"/>
  <c r="AJ16" i="227"/>
  <c r="AI16" i="227"/>
  <c r="AH16" i="227"/>
  <c r="AG16" i="227"/>
  <c r="AF16" i="227"/>
  <c r="AE16" i="227"/>
  <c r="AD16" i="227"/>
  <c r="AC16" i="227"/>
  <c r="AB16" i="227"/>
  <c r="AA16" i="227"/>
  <c r="Z16" i="227"/>
  <c r="Z24" i="227" s="1"/>
  <c r="Y16" i="227"/>
  <c r="X16" i="227"/>
  <c r="W16" i="227"/>
  <c r="V16" i="227"/>
  <c r="U16" i="227"/>
  <c r="T16" i="227"/>
  <c r="S16" i="227"/>
  <c r="R16" i="227"/>
  <c r="Q16" i="227"/>
  <c r="P16" i="227"/>
  <c r="O16" i="227"/>
  <c r="N16" i="227"/>
  <c r="N24" i="227" s="1"/>
  <c r="M16" i="227"/>
  <c r="L16" i="227"/>
  <c r="K16" i="227"/>
  <c r="J16" i="227"/>
  <c r="I16" i="227"/>
  <c r="H16" i="227"/>
  <c r="G16" i="227"/>
  <c r="F16" i="227"/>
  <c r="E16" i="227"/>
  <c r="D16" i="227"/>
  <c r="C16" i="227"/>
  <c r="B16" i="227"/>
  <c r="B24" i="227" s="1"/>
  <c r="BL15" i="227"/>
  <c r="BK15" i="227"/>
  <c r="BJ15" i="227"/>
  <c r="BI15" i="227"/>
  <c r="BH15" i="227"/>
  <c r="BG15" i="227"/>
  <c r="BF15" i="227"/>
  <c r="BE15" i="227"/>
  <c r="BD15" i="227"/>
  <c r="BC15" i="227"/>
  <c r="BB15" i="227"/>
  <c r="BA15" i="227"/>
  <c r="AZ15" i="227"/>
  <c r="AZ23" i="227" s="1"/>
  <c r="AN15" i="227"/>
  <c r="AL15" i="227"/>
  <c r="AK15" i="227"/>
  <c r="AJ15" i="227"/>
  <c r="AI15" i="227"/>
  <c r="AH15" i="227"/>
  <c r="AG15" i="227"/>
  <c r="AF15" i="227"/>
  <c r="AE15" i="227"/>
  <c r="AD15" i="227"/>
  <c r="AC15" i="227"/>
  <c r="AB15" i="227"/>
  <c r="AA15" i="227"/>
  <c r="Z15" i="227"/>
  <c r="Z23" i="227" s="1"/>
  <c r="Y15" i="227"/>
  <c r="X15" i="227"/>
  <c r="W15" i="227"/>
  <c r="V15" i="227"/>
  <c r="U15" i="227"/>
  <c r="T15" i="227"/>
  <c r="S15" i="227"/>
  <c r="R15" i="227"/>
  <c r="Q15" i="227"/>
  <c r="P15" i="227"/>
  <c r="O15" i="227"/>
  <c r="N15" i="227"/>
  <c r="N23" i="227" s="1"/>
  <c r="M15" i="227"/>
  <c r="L15" i="227"/>
  <c r="K15" i="227"/>
  <c r="J15" i="227"/>
  <c r="I15" i="227"/>
  <c r="H15" i="227"/>
  <c r="G15" i="227"/>
  <c r="F15" i="227"/>
  <c r="E15" i="227"/>
  <c r="D15" i="227"/>
  <c r="C15" i="227"/>
  <c r="B15" i="227"/>
  <c r="B23" i="227" s="1"/>
  <c r="BK14" i="227"/>
  <c r="BJ14" i="227"/>
  <c r="BI14" i="227"/>
  <c r="BH14" i="227"/>
  <c r="BG14" i="227"/>
  <c r="BF14" i="227"/>
  <c r="BA14" i="227"/>
  <c r="AZ14" i="227"/>
  <c r="AL14" i="227"/>
  <c r="AF14" i="227"/>
  <c r="AE14" i="227"/>
  <c r="AD14" i="227"/>
  <c r="X14" i="227"/>
  <c r="W14" i="227"/>
  <c r="V14" i="227"/>
  <c r="P14" i="227"/>
  <c r="O14" i="227"/>
  <c r="N14" i="227"/>
  <c r="H14" i="227"/>
  <c r="G14" i="227"/>
  <c r="F14" i="227"/>
  <c r="E14" i="227"/>
  <c r="D14" i="227"/>
  <c r="C14" i="227"/>
  <c r="B14" i="227"/>
  <c r="BK13" i="227"/>
  <c r="BJ13" i="227"/>
  <c r="BI13" i="227"/>
  <c r="BH13" i="227"/>
  <c r="BG13" i="227"/>
  <c r="BF13" i="227"/>
  <c r="BE13" i="227"/>
  <c r="BD13" i="227"/>
  <c r="BC13" i="227"/>
  <c r="BB13" i="227"/>
  <c r="BA13" i="227"/>
  <c r="AZ13" i="227"/>
  <c r="AK13" i="227"/>
  <c r="AJ13" i="227"/>
  <c r="AI13" i="227"/>
  <c r="AH13" i="227"/>
  <c r="AG13" i="227"/>
  <c r="AF13" i="227"/>
  <c r="AE13" i="227"/>
  <c r="AD13" i="227"/>
  <c r="AC13" i="227"/>
  <c r="AB13" i="227"/>
  <c r="AA13" i="227"/>
  <c r="Z13" i="227"/>
  <c r="Y13" i="227"/>
  <c r="X13" i="227"/>
  <c r="W13" i="227"/>
  <c r="V13" i="227"/>
  <c r="U13" i="227"/>
  <c r="T13" i="227"/>
  <c r="S13" i="227"/>
  <c r="R13" i="227"/>
  <c r="Q13" i="227"/>
  <c r="P13" i="227"/>
  <c r="O13" i="227"/>
  <c r="N13" i="227"/>
  <c r="M13" i="227"/>
  <c r="L13" i="227"/>
  <c r="K13" i="227"/>
  <c r="J13" i="227"/>
  <c r="I13" i="227"/>
  <c r="H13" i="227"/>
  <c r="G13" i="227"/>
  <c r="F13" i="227"/>
  <c r="E13" i="227"/>
  <c r="D13" i="227"/>
  <c r="C13" i="227"/>
  <c r="B13" i="227"/>
  <c r="BE11" i="227"/>
  <c r="BE14" i="227" s="1"/>
  <c r="BD11" i="227"/>
  <c r="BD14" i="227" s="1"/>
  <c r="BC11" i="227"/>
  <c r="BC14" i="227" s="1"/>
  <c r="BB11" i="227"/>
  <c r="BB14" i="227" s="1"/>
  <c r="BA11" i="227"/>
  <c r="AZ11" i="227"/>
  <c r="AK11" i="227"/>
  <c r="AK14" i="227" s="1"/>
  <c r="AJ11" i="227"/>
  <c r="AJ14" i="227" s="1"/>
  <c r="AI11" i="227"/>
  <c r="AI14" i="227" s="1"/>
  <c r="AH11" i="227"/>
  <c r="AH14" i="227" s="1"/>
  <c r="AG11" i="227"/>
  <c r="AG14" i="227" s="1"/>
  <c r="AF11" i="227"/>
  <c r="AE11" i="227"/>
  <c r="AD11" i="227"/>
  <c r="AC11" i="227"/>
  <c r="AC14" i="227" s="1"/>
  <c r="AB11" i="227"/>
  <c r="AB14" i="227" s="1"/>
  <c r="AA11" i="227"/>
  <c r="AA14" i="227" s="1"/>
  <c r="Z11" i="227"/>
  <c r="Z14" i="227" s="1"/>
  <c r="Y11" i="227"/>
  <c r="Y14" i="227" s="1"/>
  <c r="X11" i="227"/>
  <c r="W11" i="227"/>
  <c r="V11" i="227"/>
  <c r="U11" i="227"/>
  <c r="U14" i="227" s="1"/>
  <c r="T11" i="227"/>
  <c r="T14" i="227" s="1"/>
  <c r="S11" i="227"/>
  <c r="S14" i="227" s="1"/>
  <c r="R11" i="227"/>
  <c r="R14" i="227" s="1"/>
  <c r="Q11" i="227"/>
  <c r="Q14" i="227" s="1"/>
  <c r="P11" i="227"/>
  <c r="O11" i="227"/>
  <c r="N11" i="227"/>
  <c r="M11" i="227"/>
  <c r="M14" i="227" s="1"/>
  <c r="L11" i="227"/>
  <c r="L14" i="227" s="1"/>
  <c r="K11" i="227"/>
  <c r="K14" i="227" s="1"/>
  <c r="J11" i="227"/>
  <c r="J14" i="227" s="1"/>
  <c r="I11" i="227"/>
  <c r="I14" i="227" s="1"/>
  <c r="BL10" i="227"/>
  <c r="AL10" i="227"/>
  <c r="BL9" i="227"/>
  <c r="AL9" i="227"/>
  <c r="BL8" i="227"/>
  <c r="BL11" i="227" s="1"/>
  <c r="BL14" i="227" s="1"/>
  <c r="AL8" i="227"/>
  <c r="BL7" i="227"/>
  <c r="BL13" i="227" s="1"/>
  <c r="AL7" i="227"/>
  <c r="AL13" i="227" s="1"/>
  <c r="BL6" i="227"/>
  <c r="AN6" i="227"/>
  <c r="AL6" i="227"/>
  <c r="BL5" i="227"/>
  <c r="BL16" i="227" s="1"/>
  <c r="AL5" i="227"/>
  <c r="AL16" i="227" s="1"/>
  <c r="BL4" i="227"/>
  <c r="AM4" i="227"/>
  <c r="AL4" i="227"/>
  <c r="AL19" i="227" s="1"/>
  <c r="BL3" i="227"/>
  <c r="AL3" i="227"/>
  <c r="I3" i="227"/>
  <c r="BW109" i="225"/>
  <c r="BV109" i="225"/>
  <c r="BU109" i="225"/>
  <c r="BT109" i="225"/>
  <c r="BS109" i="225"/>
  <c r="BR109" i="225"/>
  <c r="BQ109" i="225"/>
  <c r="BP109" i="225"/>
  <c r="BO109" i="225"/>
  <c r="BN109" i="225"/>
  <c r="BM109" i="225"/>
  <c r="BL109" i="225"/>
  <c r="BK109" i="225"/>
  <c r="BJ109" i="225"/>
  <c r="BI109" i="225"/>
  <c r="BH109" i="225"/>
  <c r="BG109" i="225"/>
  <c r="BF109" i="225"/>
  <c r="BE109" i="225"/>
  <c r="BD109" i="225"/>
  <c r="BC109" i="225"/>
  <c r="BB109" i="225"/>
  <c r="BA109" i="225"/>
  <c r="AZ109" i="225"/>
  <c r="BX109" i="225" s="1"/>
  <c r="AW109" i="225"/>
  <c r="AV109" i="225"/>
  <c r="AU109" i="225"/>
  <c r="AT109" i="225"/>
  <c r="AS109" i="225"/>
  <c r="AR109" i="225"/>
  <c r="AQ109" i="225"/>
  <c r="AP109" i="225"/>
  <c r="AO109" i="225"/>
  <c r="AN109" i="225"/>
  <c r="AM109" i="225"/>
  <c r="AL109" i="225"/>
  <c r="AK109" i="225"/>
  <c r="AJ109" i="225"/>
  <c r="AI109" i="225"/>
  <c r="AH109" i="225"/>
  <c r="AG109" i="225"/>
  <c r="AF109" i="225"/>
  <c r="AE109" i="225"/>
  <c r="AD109" i="225"/>
  <c r="AC109" i="225"/>
  <c r="AB109" i="225"/>
  <c r="AA109" i="225"/>
  <c r="Z109" i="225"/>
  <c r="BW108" i="225"/>
  <c r="BV108" i="225"/>
  <c r="BU108" i="225"/>
  <c r="BT108" i="225"/>
  <c r="BS108" i="225"/>
  <c r="BR108" i="225"/>
  <c r="BQ108" i="225"/>
  <c r="BP108" i="225"/>
  <c r="BO108" i="225"/>
  <c r="BN108" i="225"/>
  <c r="BM108" i="225"/>
  <c r="BL108" i="225"/>
  <c r="BK108" i="225"/>
  <c r="BJ108" i="225"/>
  <c r="BI108" i="225"/>
  <c r="BH108" i="225"/>
  <c r="BG108" i="225"/>
  <c r="BF108" i="225"/>
  <c r="BE108" i="225"/>
  <c r="BD108" i="225"/>
  <c r="BC108" i="225"/>
  <c r="BB108" i="225"/>
  <c r="BA108" i="225"/>
  <c r="AZ108" i="225"/>
  <c r="BX108" i="225" s="1"/>
  <c r="AW108" i="225"/>
  <c r="AV108" i="225"/>
  <c r="AU108" i="225"/>
  <c r="AT108" i="225"/>
  <c r="AS108" i="225"/>
  <c r="AR108" i="225"/>
  <c r="AQ108" i="225"/>
  <c r="AP108" i="225"/>
  <c r="AO108" i="225"/>
  <c r="AN108" i="225"/>
  <c r="AM108" i="225"/>
  <c r="AL108" i="225"/>
  <c r="AK108" i="225"/>
  <c r="AJ108" i="225"/>
  <c r="AI108" i="225"/>
  <c r="AH108" i="225"/>
  <c r="AG108" i="225"/>
  <c r="AF108" i="225"/>
  <c r="AE108" i="225"/>
  <c r="AD108" i="225"/>
  <c r="AC108" i="225"/>
  <c r="AB108" i="225"/>
  <c r="AA108" i="225"/>
  <c r="Z108" i="225"/>
  <c r="BW107" i="225"/>
  <c r="BV107" i="225"/>
  <c r="BU107" i="225"/>
  <c r="BT107" i="225"/>
  <c r="BS107" i="225"/>
  <c r="BR107" i="225"/>
  <c r="BQ107" i="225"/>
  <c r="BP107" i="225"/>
  <c r="BO107" i="225"/>
  <c r="BN107" i="225"/>
  <c r="BM107" i="225"/>
  <c r="BL107" i="225"/>
  <c r="BK107" i="225"/>
  <c r="BJ107" i="225"/>
  <c r="BI107" i="225"/>
  <c r="BH107" i="225"/>
  <c r="BG107" i="225"/>
  <c r="BF107" i="225"/>
  <c r="BE107" i="225"/>
  <c r="BD107" i="225"/>
  <c r="BC107" i="225"/>
  <c r="BB107" i="225"/>
  <c r="BA107" i="225"/>
  <c r="AZ107" i="225"/>
  <c r="AW107" i="225"/>
  <c r="AV107" i="225"/>
  <c r="AU107" i="225"/>
  <c r="AT107" i="225"/>
  <c r="AS107" i="225"/>
  <c r="AR107" i="225"/>
  <c r="AQ107" i="225"/>
  <c r="AP107" i="225"/>
  <c r="AO107" i="225"/>
  <c r="AN107" i="225"/>
  <c r="AM107" i="225"/>
  <c r="AL107" i="225"/>
  <c r="AK107" i="225"/>
  <c r="AJ107" i="225"/>
  <c r="AI107" i="225"/>
  <c r="AH107" i="225"/>
  <c r="AG107" i="225"/>
  <c r="AF107" i="225"/>
  <c r="AE107" i="225"/>
  <c r="AD107" i="225"/>
  <c r="AC107" i="225"/>
  <c r="AB107" i="225"/>
  <c r="AA107" i="225"/>
  <c r="Z107" i="225"/>
  <c r="BW106" i="225"/>
  <c r="BV106" i="225"/>
  <c r="BU106" i="225"/>
  <c r="BT106" i="225"/>
  <c r="BS106" i="225"/>
  <c r="BR106" i="225"/>
  <c r="BQ106" i="225"/>
  <c r="BP106" i="225"/>
  <c r="BO106" i="225"/>
  <c r="BN106" i="225"/>
  <c r="BM106" i="225"/>
  <c r="BL106" i="225"/>
  <c r="BK106" i="225"/>
  <c r="BJ106" i="225"/>
  <c r="BI106" i="225"/>
  <c r="BH106" i="225"/>
  <c r="BG106" i="225"/>
  <c r="BF106" i="225"/>
  <c r="BE106" i="225"/>
  <c r="BD106" i="225"/>
  <c r="BC106" i="225"/>
  <c r="BB106" i="225"/>
  <c r="BA106" i="225"/>
  <c r="AZ106" i="225"/>
  <c r="AW106" i="225"/>
  <c r="AV106" i="225"/>
  <c r="AU106" i="225"/>
  <c r="AT106" i="225"/>
  <c r="AS106" i="225"/>
  <c r="AR106" i="225"/>
  <c r="AQ106" i="225"/>
  <c r="AP106" i="225"/>
  <c r="AO106" i="225"/>
  <c r="AN106" i="225"/>
  <c r="AM106" i="225"/>
  <c r="AL106" i="225"/>
  <c r="AK106" i="225"/>
  <c r="AJ106" i="225"/>
  <c r="AI106" i="225"/>
  <c r="AH106" i="225"/>
  <c r="AG106" i="225"/>
  <c r="AF106" i="225"/>
  <c r="AE106" i="225"/>
  <c r="AD106" i="225"/>
  <c r="AC106" i="225"/>
  <c r="AB106" i="225"/>
  <c r="AA106" i="225"/>
  <c r="Z106" i="225"/>
  <c r="AX106" i="225" s="1"/>
  <c r="BW105" i="225"/>
  <c r="BV105" i="225"/>
  <c r="BU105" i="225"/>
  <c r="BT105" i="225"/>
  <c r="BS105" i="225"/>
  <c r="BR105" i="225"/>
  <c r="BQ105" i="225"/>
  <c r="BP105" i="225"/>
  <c r="BO105" i="225"/>
  <c r="BN105" i="225"/>
  <c r="BM105" i="225"/>
  <c r="BL105" i="225"/>
  <c r="BK105" i="225"/>
  <c r="BJ105" i="225"/>
  <c r="BI105" i="225"/>
  <c r="BH105" i="225"/>
  <c r="BF105" i="225"/>
  <c r="BE105" i="225"/>
  <c r="BD105" i="225"/>
  <c r="BC105" i="225"/>
  <c r="BB105" i="225"/>
  <c r="BA105" i="225"/>
  <c r="AZ105" i="225"/>
  <c r="AW105" i="225"/>
  <c r="AV105" i="225"/>
  <c r="AU105" i="225"/>
  <c r="AT105" i="225"/>
  <c r="AS105" i="225"/>
  <c r="AR105" i="225"/>
  <c r="AQ105" i="225"/>
  <c r="AP105" i="225"/>
  <c r="AO105" i="225"/>
  <c r="AN105" i="225"/>
  <c r="AM105" i="225"/>
  <c r="AL105" i="225"/>
  <c r="AK105" i="225"/>
  <c r="AJ105" i="225"/>
  <c r="AI105" i="225"/>
  <c r="AH105" i="225"/>
  <c r="AG105" i="225"/>
  <c r="AF105" i="225"/>
  <c r="AE105" i="225"/>
  <c r="AD105" i="225"/>
  <c r="AC105" i="225"/>
  <c r="AB105" i="225"/>
  <c r="AA105" i="225"/>
  <c r="Z105" i="225"/>
  <c r="AX105" i="225" s="1"/>
  <c r="BW104" i="225"/>
  <c r="BV104" i="225"/>
  <c r="BU104" i="225"/>
  <c r="BT104" i="225"/>
  <c r="BS104" i="225"/>
  <c r="BR104" i="225"/>
  <c r="BQ104" i="225"/>
  <c r="BP104" i="225"/>
  <c r="BO104" i="225"/>
  <c r="BN104" i="225"/>
  <c r="BM104" i="225"/>
  <c r="BL104" i="225"/>
  <c r="BK104" i="225"/>
  <c r="BJ104" i="225"/>
  <c r="BI104" i="225"/>
  <c r="BH104" i="225"/>
  <c r="BG104" i="225"/>
  <c r="BF104" i="225"/>
  <c r="BE104" i="225"/>
  <c r="BD104" i="225"/>
  <c r="BC104" i="225"/>
  <c r="BB104" i="225"/>
  <c r="BA104" i="225"/>
  <c r="AZ104" i="225"/>
  <c r="BX104" i="225" s="1"/>
  <c r="AW104" i="225"/>
  <c r="AV104" i="225"/>
  <c r="AU104" i="225"/>
  <c r="AT104" i="225"/>
  <c r="AS104" i="225"/>
  <c r="AR104" i="225"/>
  <c r="AQ104" i="225"/>
  <c r="AP104" i="225"/>
  <c r="AO104" i="225"/>
  <c r="AN104" i="225"/>
  <c r="AM104" i="225"/>
  <c r="AL104" i="225"/>
  <c r="AK104" i="225"/>
  <c r="AJ104" i="225"/>
  <c r="AI104" i="225"/>
  <c r="AH104" i="225"/>
  <c r="AG104" i="225"/>
  <c r="AF104" i="225"/>
  <c r="AE104" i="225"/>
  <c r="AD104" i="225"/>
  <c r="AC104" i="225"/>
  <c r="AB104" i="225"/>
  <c r="AA104" i="225"/>
  <c r="Z104" i="225"/>
  <c r="BQ103" i="225"/>
  <c r="BP103" i="225"/>
  <c r="BO103" i="225"/>
  <c r="BN103" i="225"/>
  <c r="BM103" i="225"/>
  <c r="BL103" i="225"/>
  <c r="BK103" i="225"/>
  <c r="BJ103" i="225"/>
  <c r="BI103" i="225"/>
  <c r="BH103" i="225"/>
  <c r="BG103" i="225"/>
  <c r="BF103" i="225"/>
  <c r="BE103" i="225"/>
  <c r="BD103" i="225"/>
  <c r="BC103" i="225"/>
  <c r="BB103" i="225"/>
  <c r="BA103" i="225"/>
  <c r="AZ103" i="225"/>
  <c r="AW103" i="225"/>
  <c r="AV103" i="225"/>
  <c r="AU103" i="225"/>
  <c r="AT103" i="225"/>
  <c r="AS103" i="225"/>
  <c r="AR103" i="225"/>
  <c r="AQ103" i="225"/>
  <c r="AP103" i="225"/>
  <c r="AO103" i="225"/>
  <c r="AN103" i="225"/>
  <c r="AM103" i="225"/>
  <c r="AL103" i="225"/>
  <c r="AK103" i="225"/>
  <c r="AJ103" i="225"/>
  <c r="AI103" i="225"/>
  <c r="AH103" i="225"/>
  <c r="AG103" i="225"/>
  <c r="AF103" i="225"/>
  <c r="AE103" i="225"/>
  <c r="AD103" i="225"/>
  <c r="AC103" i="225"/>
  <c r="AB103" i="225"/>
  <c r="AA103" i="225"/>
  <c r="Z103" i="225"/>
  <c r="AX103" i="225" s="1"/>
  <c r="BP101" i="225"/>
  <c r="BH101" i="225"/>
  <c r="AZ101" i="225"/>
  <c r="AZ102" i="225" s="1"/>
  <c r="AE101" i="225"/>
  <c r="AD101" i="225"/>
  <c r="AA101" i="225"/>
  <c r="BW100" i="225"/>
  <c r="BW101" i="225" s="1"/>
  <c r="BV100" i="225"/>
  <c r="BV101" i="225" s="1"/>
  <c r="BU100" i="225"/>
  <c r="BU101" i="225" s="1"/>
  <c r="BT100" i="225"/>
  <c r="BT101" i="225" s="1"/>
  <c r="BS100" i="225"/>
  <c r="BS101" i="225" s="1"/>
  <c r="BR100" i="225"/>
  <c r="BR101" i="225" s="1"/>
  <c r="BQ100" i="225"/>
  <c r="BQ101" i="225" s="1"/>
  <c r="BP100" i="225"/>
  <c r="BO100" i="225"/>
  <c r="BO101" i="225" s="1"/>
  <c r="BN100" i="225"/>
  <c r="BN101" i="225" s="1"/>
  <c r="BM100" i="225"/>
  <c r="BM101" i="225" s="1"/>
  <c r="BL100" i="225"/>
  <c r="BL101" i="225" s="1"/>
  <c r="BK100" i="225"/>
  <c r="BK101" i="225" s="1"/>
  <c r="BJ100" i="225"/>
  <c r="BJ101" i="225" s="1"/>
  <c r="BI100" i="225"/>
  <c r="BI101" i="225" s="1"/>
  <c r="BH100" i="225"/>
  <c r="BG100" i="225"/>
  <c r="BG101" i="225" s="1"/>
  <c r="BF100" i="225"/>
  <c r="BF101" i="225" s="1"/>
  <c r="BE100" i="225"/>
  <c r="BE101" i="225" s="1"/>
  <c r="BD100" i="225"/>
  <c r="BD101" i="225" s="1"/>
  <c r="BC100" i="225"/>
  <c r="BC101" i="225" s="1"/>
  <c r="BB100" i="225"/>
  <c r="BB101" i="225" s="1"/>
  <c r="BA100" i="225"/>
  <c r="BN102" i="225" s="1"/>
  <c r="AZ100" i="225"/>
  <c r="BF102" i="225" s="1"/>
  <c r="AW100" i="225"/>
  <c r="AW101" i="225" s="1"/>
  <c r="AV100" i="225"/>
  <c r="AV101" i="225" s="1"/>
  <c r="AU100" i="225"/>
  <c r="AT100" i="225"/>
  <c r="AT101" i="225" s="1"/>
  <c r="AS100" i="225"/>
  <c r="AO100" i="225"/>
  <c r="AO101" i="225" s="1"/>
  <c r="AN100" i="225"/>
  <c r="AN101" i="225" s="1"/>
  <c r="AM100" i="225"/>
  <c r="AL100" i="225"/>
  <c r="AL101" i="225" s="1"/>
  <c r="AK100" i="225"/>
  <c r="AK101" i="225" s="1"/>
  <c r="AJ100" i="225"/>
  <c r="AJ101" i="225" s="1"/>
  <c r="AI100" i="225"/>
  <c r="AH100" i="225"/>
  <c r="AH101" i="225" s="1"/>
  <c r="AG100" i="225"/>
  <c r="AF100" i="225"/>
  <c r="AF101" i="225" s="1"/>
  <c r="AE100" i="225"/>
  <c r="AD100" i="225"/>
  <c r="AC100" i="225"/>
  <c r="AB100" i="225"/>
  <c r="AI102" i="225" s="1"/>
  <c r="AA100" i="225"/>
  <c r="AH102" i="225" s="1"/>
  <c r="Z100" i="225"/>
  <c r="BQ93" i="225"/>
  <c r="BP93" i="225"/>
  <c r="BI93" i="225"/>
  <c r="BH93" i="225"/>
  <c r="BA93" i="225"/>
  <c r="AZ93" i="225"/>
  <c r="AZ99" i="225" s="1"/>
  <c r="AR93" i="225"/>
  <c r="AQ93" i="225"/>
  <c r="AJ93" i="225"/>
  <c r="AI93" i="225"/>
  <c r="AB93" i="225"/>
  <c r="AA93" i="225"/>
  <c r="BS92" i="225"/>
  <c r="BR92" i="225"/>
  <c r="BQ92" i="225"/>
  <c r="BK92" i="225"/>
  <c r="BJ92" i="225"/>
  <c r="BI92" i="225"/>
  <c r="BC92" i="225"/>
  <c r="BB92" i="225"/>
  <c r="BA92" i="225"/>
  <c r="AT92" i="225"/>
  <c r="AS92" i="225"/>
  <c r="AR92" i="225"/>
  <c r="AL92" i="225"/>
  <c r="AK92" i="225"/>
  <c r="AJ92" i="225"/>
  <c r="AD92" i="225"/>
  <c r="AC92" i="225"/>
  <c r="AB92" i="225"/>
  <c r="BU91" i="225"/>
  <c r="BT91" i="225"/>
  <c r="BS91" i="225"/>
  <c r="BM91" i="225"/>
  <c r="BL91" i="225"/>
  <c r="BK91" i="225"/>
  <c r="BE91" i="225"/>
  <c r="BD91" i="225"/>
  <c r="BC91" i="225"/>
  <c r="AV91" i="225"/>
  <c r="AU91" i="225"/>
  <c r="AT91" i="225"/>
  <c r="AN91" i="225"/>
  <c r="AM91" i="225"/>
  <c r="AL91" i="225"/>
  <c r="AF91" i="225"/>
  <c r="AE91" i="225"/>
  <c r="AD91" i="225"/>
  <c r="BW89" i="225"/>
  <c r="BQ89" i="225"/>
  <c r="BP89" i="225"/>
  <c r="BO89" i="225"/>
  <c r="BI89" i="225"/>
  <c r="BH89" i="225"/>
  <c r="BA89" i="225"/>
  <c r="AZ89" i="225"/>
  <c r="AZ95" i="225" s="1"/>
  <c r="AR89" i="225"/>
  <c r="AQ89" i="225"/>
  <c r="AP89" i="225"/>
  <c r="AJ89" i="225"/>
  <c r="AI89" i="225"/>
  <c r="AH89" i="225"/>
  <c r="AB89" i="225"/>
  <c r="AA89" i="225"/>
  <c r="Z89" i="225"/>
  <c r="Z95" i="225" s="1"/>
  <c r="BS88" i="225"/>
  <c r="BR88" i="225"/>
  <c r="BQ88" i="225"/>
  <c r="BK88" i="225"/>
  <c r="BJ88" i="225"/>
  <c r="BI88" i="225"/>
  <c r="BC88" i="225"/>
  <c r="BB88" i="225"/>
  <c r="BA88" i="225"/>
  <c r="AT88" i="225"/>
  <c r="AS88" i="225"/>
  <c r="AR88" i="225"/>
  <c r="AL88" i="225"/>
  <c r="AK88" i="225"/>
  <c r="AJ88" i="225"/>
  <c r="AD88" i="225"/>
  <c r="AC88" i="225"/>
  <c r="AB88" i="225"/>
  <c r="BW87" i="225"/>
  <c r="BV87" i="225"/>
  <c r="BV89" i="225" s="1"/>
  <c r="BU87" i="225"/>
  <c r="BU89" i="225" s="1"/>
  <c r="BT87" i="225"/>
  <c r="BT89" i="225" s="1"/>
  <c r="BS87" i="225"/>
  <c r="BS89" i="225" s="1"/>
  <c r="BR87" i="225"/>
  <c r="BR89" i="225" s="1"/>
  <c r="BQ87" i="225"/>
  <c r="BP87" i="225"/>
  <c r="BO87" i="225"/>
  <c r="BN87" i="225"/>
  <c r="BN89" i="225" s="1"/>
  <c r="BM87" i="225"/>
  <c r="BM89" i="225" s="1"/>
  <c r="BL87" i="225"/>
  <c r="BL89" i="225" s="1"/>
  <c r="BK87" i="225"/>
  <c r="BK89" i="225" s="1"/>
  <c r="BJ87" i="225"/>
  <c r="BJ89" i="225" s="1"/>
  <c r="BI87" i="225"/>
  <c r="BH87" i="225"/>
  <c r="BG87" i="225"/>
  <c r="BF87" i="225"/>
  <c r="BF89" i="225" s="1"/>
  <c r="BE87" i="225"/>
  <c r="BE89" i="225" s="1"/>
  <c r="BD87" i="225"/>
  <c r="BD89" i="225" s="1"/>
  <c r="BC87" i="225"/>
  <c r="BB87" i="225"/>
  <c r="BB89" i="225" s="1"/>
  <c r="BA87" i="225"/>
  <c r="AZ87" i="225"/>
  <c r="AW87" i="225"/>
  <c r="AW89" i="225" s="1"/>
  <c r="AV87" i="225"/>
  <c r="AV89" i="225" s="1"/>
  <c r="AU87" i="225"/>
  <c r="AU89" i="225" s="1"/>
  <c r="AT87" i="225"/>
  <c r="AT89" i="225" s="1"/>
  <c r="AS87" i="225"/>
  <c r="AS89" i="225" s="1"/>
  <c r="AR87" i="225"/>
  <c r="AQ87" i="225"/>
  <c r="AP87" i="225"/>
  <c r="AO87" i="225"/>
  <c r="AO89" i="225" s="1"/>
  <c r="AN87" i="225"/>
  <c r="AN89" i="225" s="1"/>
  <c r="AM87" i="225"/>
  <c r="AM89" i="225" s="1"/>
  <c r="AL87" i="225"/>
  <c r="AL89" i="225" s="1"/>
  <c r="AK87" i="225"/>
  <c r="AK89" i="225" s="1"/>
  <c r="AJ87" i="225"/>
  <c r="AI87" i="225"/>
  <c r="AH87" i="225"/>
  <c r="AG87" i="225"/>
  <c r="AG89" i="225" s="1"/>
  <c r="AF87" i="225"/>
  <c r="AF89" i="225" s="1"/>
  <c r="AE87" i="225"/>
  <c r="AE89" i="225" s="1"/>
  <c r="AD87" i="225"/>
  <c r="AW95" i="225" s="1"/>
  <c r="AC87" i="225"/>
  <c r="AC89" i="225" s="1"/>
  <c r="AB87" i="225"/>
  <c r="AA87" i="225"/>
  <c r="Z87" i="225"/>
  <c r="AQ95" i="225" s="1"/>
  <c r="BW86" i="225"/>
  <c r="BW90" i="225" s="1"/>
  <c r="BV86" i="225"/>
  <c r="BV91" i="225" s="1"/>
  <c r="BU86" i="225"/>
  <c r="BU90" i="225" s="1"/>
  <c r="BT86" i="225"/>
  <c r="BT92" i="225" s="1"/>
  <c r="BS86" i="225"/>
  <c r="BS90" i="225" s="1"/>
  <c r="BR86" i="225"/>
  <c r="BR93" i="225" s="1"/>
  <c r="BQ86" i="225"/>
  <c r="BQ91" i="225" s="1"/>
  <c r="BP86" i="225"/>
  <c r="BP90" i="225" s="1"/>
  <c r="BO86" i="225"/>
  <c r="BO90" i="225" s="1"/>
  <c r="BN86" i="225"/>
  <c r="BN91" i="225" s="1"/>
  <c r="BM86" i="225"/>
  <c r="BM90" i="225" s="1"/>
  <c r="BL86" i="225"/>
  <c r="BL92" i="225" s="1"/>
  <c r="BK86" i="225"/>
  <c r="BK90" i="225" s="1"/>
  <c r="BJ86" i="225"/>
  <c r="BJ93" i="225" s="1"/>
  <c r="BI86" i="225"/>
  <c r="BI91" i="225" s="1"/>
  <c r="BH86" i="225"/>
  <c r="BH90" i="225" s="1"/>
  <c r="BG86" i="225"/>
  <c r="BH94" i="225" s="1"/>
  <c r="BF86" i="225"/>
  <c r="BF91" i="225" s="1"/>
  <c r="BE86" i="225"/>
  <c r="BW99" i="225" s="1"/>
  <c r="BD86" i="225"/>
  <c r="BD92" i="225" s="1"/>
  <c r="BC86" i="225"/>
  <c r="BC90" i="225" s="1"/>
  <c r="BB86" i="225"/>
  <c r="BB93" i="225" s="1"/>
  <c r="BA86" i="225"/>
  <c r="BA91" i="225" s="1"/>
  <c r="AZ86" i="225"/>
  <c r="BQ99" i="225" s="1"/>
  <c r="AX86" i="225"/>
  <c r="AX90" i="225" s="1"/>
  <c r="AW86" i="225"/>
  <c r="AW91" i="225" s="1"/>
  <c r="AV86" i="225"/>
  <c r="AV90" i="225" s="1"/>
  <c r="AU86" i="225"/>
  <c r="AU92" i="225" s="1"/>
  <c r="AT86" i="225"/>
  <c r="AT90" i="225" s="1"/>
  <c r="AS86" i="225"/>
  <c r="AS93" i="225" s="1"/>
  <c r="AR86" i="225"/>
  <c r="AR91" i="225" s="1"/>
  <c r="AQ86" i="225"/>
  <c r="AQ90" i="225" s="1"/>
  <c r="AP86" i="225"/>
  <c r="AP90" i="225" s="1"/>
  <c r="AO86" i="225"/>
  <c r="AO91" i="225" s="1"/>
  <c r="AN86" i="225"/>
  <c r="AM86" i="225"/>
  <c r="AM92" i="225" s="1"/>
  <c r="AL86" i="225"/>
  <c r="AL90" i="225" s="1"/>
  <c r="AK86" i="225"/>
  <c r="AK93" i="225" s="1"/>
  <c r="AJ86" i="225"/>
  <c r="AJ91" i="225" s="1"/>
  <c r="AI86" i="225"/>
  <c r="AI90" i="225" s="1"/>
  <c r="AH86" i="225"/>
  <c r="AH90" i="225" s="1"/>
  <c r="AG86" i="225"/>
  <c r="AG91" i="225" s="1"/>
  <c r="AF86" i="225"/>
  <c r="AF90" i="225" s="1"/>
  <c r="AE86" i="225"/>
  <c r="AE92" i="225" s="1"/>
  <c r="AD86" i="225"/>
  <c r="AD90" i="225" s="1"/>
  <c r="AC86" i="225"/>
  <c r="AC93" i="225" s="1"/>
  <c r="AB86" i="225"/>
  <c r="AB91" i="225" s="1"/>
  <c r="AA86" i="225"/>
  <c r="AA90" i="225" s="1"/>
  <c r="Z86" i="225"/>
  <c r="AQ99" i="225" s="1"/>
  <c r="BX77" i="225"/>
  <c r="AX77" i="225"/>
  <c r="BX76" i="225"/>
  <c r="AX76" i="225"/>
  <c r="BX75" i="225"/>
  <c r="AX75" i="225"/>
  <c r="BX74" i="225"/>
  <c r="AX74" i="225"/>
  <c r="AY74" i="225" s="1"/>
  <c r="BG73" i="225"/>
  <c r="BG105" i="225" s="1"/>
  <c r="BG89" i="225" s="1"/>
  <c r="AX73" i="225"/>
  <c r="AY73" i="225" s="1"/>
  <c r="BX72" i="225"/>
  <c r="BY72" i="225" s="1"/>
  <c r="AX72" i="225"/>
  <c r="BX71" i="225"/>
  <c r="AX71" i="225"/>
  <c r="AY71" i="225" s="1"/>
  <c r="BX70" i="225"/>
  <c r="BW70" i="225"/>
  <c r="BV70" i="225"/>
  <c r="BU70" i="225"/>
  <c r="BT70" i="225"/>
  <c r="BS70" i="225"/>
  <c r="BR70" i="225"/>
  <c r="BQ70" i="225"/>
  <c r="BP70" i="225"/>
  <c r="BO70" i="225"/>
  <c r="BN70" i="225"/>
  <c r="BM70" i="225"/>
  <c r="BL70" i="225"/>
  <c r="BK70" i="225"/>
  <c r="BJ70" i="225"/>
  <c r="BI70" i="225"/>
  <c r="BH70" i="225"/>
  <c r="BG70" i="225"/>
  <c r="BF70" i="225"/>
  <c r="BE70" i="225"/>
  <c r="BD70" i="225"/>
  <c r="BC70" i="225"/>
  <c r="BB70" i="225"/>
  <c r="BA70" i="225"/>
  <c r="AO70" i="225"/>
  <c r="AN70" i="225"/>
  <c r="AM70" i="225"/>
  <c r="AL70" i="225"/>
  <c r="AK70" i="225"/>
  <c r="AJ70" i="225"/>
  <c r="AI70" i="225"/>
  <c r="AH70" i="225"/>
  <c r="AG70" i="225"/>
  <c r="AF70" i="225"/>
  <c r="AE70" i="225"/>
  <c r="AD70" i="225"/>
  <c r="AC70" i="225"/>
  <c r="AB70" i="225"/>
  <c r="AA70" i="225"/>
  <c r="BW69" i="225"/>
  <c r="BV69" i="225"/>
  <c r="BU69" i="225"/>
  <c r="BT69" i="225"/>
  <c r="BS69" i="225"/>
  <c r="BR69" i="225"/>
  <c r="BQ69" i="225"/>
  <c r="BP69" i="225"/>
  <c r="BO69" i="225"/>
  <c r="BN69" i="225"/>
  <c r="BM69" i="225"/>
  <c r="BL69" i="225"/>
  <c r="BK69" i="225"/>
  <c r="BJ69" i="225"/>
  <c r="BI69" i="225"/>
  <c r="BH69" i="225"/>
  <c r="BG69" i="225"/>
  <c r="BF69" i="225"/>
  <c r="BE69" i="225"/>
  <c r="BD69" i="225"/>
  <c r="BC69" i="225"/>
  <c r="BB69" i="225"/>
  <c r="BA69" i="225"/>
  <c r="AZ69" i="225"/>
  <c r="AZ70" i="225" s="1"/>
  <c r="AW69" i="225"/>
  <c r="AV69" i="225"/>
  <c r="AU69" i="225"/>
  <c r="AT69" i="225"/>
  <c r="AO69" i="225"/>
  <c r="AN69" i="225"/>
  <c r="AM69" i="225"/>
  <c r="AL69" i="225"/>
  <c r="AK69" i="225"/>
  <c r="AJ69" i="225"/>
  <c r="AH69" i="225"/>
  <c r="AF69" i="225"/>
  <c r="AE69" i="225"/>
  <c r="AD69" i="225"/>
  <c r="AC69" i="225"/>
  <c r="AB69" i="225"/>
  <c r="AA69" i="225"/>
  <c r="Z69" i="225"/>
  <c r="Z70" i="225" s="1"/>
  <c r="BX68" i="225"/>
  <c r="BX69" i="225" s="1"/>
  <c r="AV68" i="225"/>
  <c r="AR68" i="225"/>
  <c r="AR69" i="225" s="1"/>
  <c r="AQ68" i="225"/>
  <c r="AQ100" i="225" s="1"/>
  <c r="AQ101" i="225" s="1"/>
  <c r="AP68" i="225"/>
  <c r="AU70" i="225" s="1"/>
  <c r="BW67" i="225"/>
  <c r="BV67" i="225"/>
  <c r="BU67" i="225"/>
  <c r="BT67" i="225"/>
  <c r="BS67" i="225"/>
  <c r="BR67" i="225"/>
  <c r="BQ67" i="225"/>
  <c r="BP67" i="225"/>
  <c r="BO67" i="225"/>
  <c r="BN67" i="225"/>
  <c r="BM67" i="225"/>
  <c r="BK67" i="225"/>
  <c r="BJ67" i="225"/>
  <c r="BI67" i="225"/>
  <c r="BH67" i="225"/>
  <c r="BG67" i="225"/>
  <c r="BF67" i="225"/>
  <c r="AW67" i="225"/>
  <c r="AV67" i="225"/>
  <c r="AU67" i="225"/>
  <c r="AT67" i="225"/>
  <c r="AS67" i="225"/>
  <c r="AR67" i="225"/>
  <c r="AQ67" i="225"/>
  <c r="AP67" i="225"/>
  <c r="AO67" i="225"/>
  <c r="AN67" i="225"/>
  <c r="AM67" i="225"/>
  <c r="AL67" i="225"/>
  <c r="AK67" i="225"/>
  <c r="AJ67" i="225"/>
  <c r="AI67" i="225"/>
  <c r="AH67" i="225"/>
  <c r="AG67" i="225"/>
  <c r="AF67" i="225"/>
  <c r="AE67" i="225"/>
  <c r="AD67" i="225"/>
  <c r="AC67" i="225"/>
  <c r="AB67" i="225"/>
  <c r="AA67" i="225"/>
  <c r="Z67" i="225"/>
  <c r="BW66" i="225"/>
  <c r="BV66" i="225"/>
  <c r="BU66" i="225"/>
  <c r="BT66" i="225"/>
  <c r="BS66" i="225"/>
  <c r="BR66" i="225"/>
  <c r="BQ66" i="225"/>
  <c r="BP66" i="225"/>
  <c r="BO66" i="225"/>
  <c r="BN66" i="225"/>
  <c r="BM66" i="225"/>
  <c r="BK66" i="225"/>
  <c r="BJ66" i="225"/>
  <c r="BI66" i="225"/>
  <c r="BH66" i="225"/>
  <c r="BG66" i="225"/>
  <c r="BF66" i="225"/>
  <c r="AW66" i="225"/>
  <c r="AV66" i="225"/>
  <c r="AU66" i="225"/>
  <c r="AT66" i="225"/>
  <c r="AS66" i="225"/>
  <c r="AR66" i="225"/>
  <c r="AQ66" i="225"/>
  <c r="AP66" i="225"/>
  <c r="AO66" i="225"/>
  <c r="AN66" i="225"/>
  <c r="AM66" i="225"/>
  <c r="AL66" i="225"/>
  <c r="AK66" i="225"/>
  <c r="AJ66" i="225"/>
  <c r="AI66" i="225"/>
  <c r="AH66" i="225"/>
  <c r="AG66" i="225"/>
  <c r="AF66" i="225"/>
  <c r="AE66" i="225"/>
  <c r="AD66" i="225"/>
  <c r="AC66" i="225"/>
  <c r="AB66" i="225"/>
  <c r="AA66" i="225"/>
  <c r="Z66" i="225"/>
  <c r="BW65" i="225"/>
  <c r="BV65" i="225"/>
  <c r="BU65" i="225"/>
  <c r="BT65" i="225"/>
  <c r="BS65" i="225"/>
  <c r="BR65" i="225"/>
  <c r="BQ65" i="225"/>
  <c r="BP65" i="225"/>
  <c r="BO65" i="225"/>
  <c r="BN65" i="225"/>
  <c r="BM65" i="225"/>
  <c r="BL65" i="225"/>
  <c r="BK65" i="225"/>
  <c r="BJ65" i="225"/>
  <c r="BI65" i="225"/>
  <c r="BH65" i="225"/>
  <c r="BG65" i="225"/>
  <c r="BF65" i="225"/>
  <c r="BE65" i="225"/>
  <c r="AW65" i="225"/>
  <c r="AV65" i="225"/>
  <c r="AU65" i="225"/>
  <c r="AT65" i="225"/>
  <c r="AS65" i="225"/>
  <c r="AR65" i="225"/>
  <c r="AQ65" i="225"/>
  <c r="AP65" i="225"/>
  <c r="AO65" i="225"/>
  <c r="AN65" i="225"/>
  <c r="AM65" i="225"/>
  <c r="AL65" i="225"/>
  <c r="AK65" i="225"/>
  <c r="AJ65" i="225"/>
  <c r="AI65" i="225"/>
  <c r="AH65" i="225"/>
  <c r="AG65" i="225"/>
  <c r="AF65" i="225"/>
  <c r="AE65" i="225"/>
  <c r="AD65" i="225"/>
  <c r="AC65" i="225"/>
  <c r="AB65" i="225"/>
  <c r="AA65" i="225"/>
  <c r="Z65" i="225"/>
  <c r="BW64" i="225"/>
  <c r="BV64" i="225"/>
  <c r="BU64" i="225"/>
  <c r="BT64" i="225"/>
  <c r="BS64" i="225"/>
  <c r="BR64" i="225"/>
  <c r="BQ64" i="225"/>
  <c r="BP64" i="225"/>
  <c r="BO64" i="225"/>
  <c r="BN64" i="225"/>
  <c r="BM64" i="225"/>
  <c r="BL64" i="225"/>
  <c r="BK64" i="225"/>
  <c r="BJ64" i="225"/>
  <c r="BI64" i="225"/>
  <c r="BH64" i="225"/>
  <c r="BG64" i="225"/>
  <c r="BF64" i="225"/>
  <c r="BE64" i="225"/>
  <c r="BD64" i="225"/>
  <c r="BC64" i="225"/>
  <c r="BB64" i="225"/>
  <c r="BA64" i="225"/>
  <c r="AW64" i="225"/>
  <c r="AV64" i="225"/>
  <c r="AU64" i="225"/>
  <c r="AT64" i="225"/>
  <c r="AS64" i="225"/>
  <c r="AR64" i="225"/>
  <c r="AQ64" i="225"/>
  <c r="AP64" i="225"/>
  <c r="AO64" i="225"/>
  <c r="AN64" i="225"/>
  <c r="AM64" i="225"/>
  <c r="AL64" i="225"/>
  <c r="AK64" i="225"/>
  <c r="AJ64" i="225"/>
  <c r="AI64" i="225"/>
  <c r="AH64" i="225"/>
  <c r="AG64" i="225"/>
  <c r="AF64" i="225"/>
  <c r="AE64" i="225"/>
  <c r="AD64" i="225"/>
  <c r="AC64" i="225"/>
  <c r="AB64" i="225"/>
  <c r="AA64" i="225"/>
  <c r="BQ63" i="225"/>
  <c r="BO63" i="225"/>
  <c r="BI63" i="225"/>
  <c r="BG63" i="225"/>
  <c r="BF63" i="225"/>
  <c r="BE63" i="225"/>
  <c r="BD63" i="225"/>
  <c r="BC63" i="225"/>
  <c r="BB63" i="225"/>
  <c r="BA63" i="225"/>
  <c r="AW63" i="225"/>
  <c r="AV63" i="225"/>
  <c r="AU63" i="225"/>
  <c r="AT63" i="225"/>
  <c r="AS63" i="225"/>
  <c r="AR63" i="225"/>
  <c r="AQ63" i="225"/>
  <c r="AP63" i="225"/>
  <c r="AO63" i="225"/>
  <c r="AN63" i="225"/>
  <c r="AM63" i="225"/>
  <c r="AL63" i="225"/>
  <c r="AK63" i="225"/>
  <c r="AJ63" i="225"/>
  <c r="AI63" i="225"/>
  <c r="AH63" i="225"/>
  <c r="AG63" i="225"/>
  <c r="AF63" i="225"/>
  <c r="AE63" i="225"/>
  <c r="AD63" i="225"/>
  <c r="AC63" i="225"/>
  <c r="AB63" i="225"/>
  <c r="AA63" i="225"/>
  <c r="Z63" i="225"/>
  <c r="BW62" i="225"/>
  <c r="BV62" i="225"/>
  <c r="BU62" i="225"/>
  <c r="BT62" i="225"/>
  <c r="BS62" i="225"/>
  <c r="BR62" i="225"/>
  <c r="BQ62" i="225"/>
  <c r="BP62" i="225"/>
  <c r="BO62" i="225"/>
  <c r="BN62" i="225"/>
  <c r="BM62" i="225"/>
  <c r="BL62" i="225"/>
  <c r="BK62" i="225"/>
  <c r="BJ62" i="225"/>
  <c r="BI62" i="225"/>
  <c r="BH62" i="225"/>
  <c r="BG62" i="225"/>
  <c r="BF62" i="225"/>
  <c r="BE62" i="225"/>
  <c r="BD62" i="225"/>
  <c r="BC62" i="225"/>
  <c r="BB62" i="225"/>
  <c r="BA62" i="225"/>
  <c r="AZ62" i="225"/>
  <c r="AW62" i="225"/>
  <c r="AV62" i="225"/>
  <c r="AU62" i="225"/>
  <c r="AT62" i="225"/>
  <c r="AS62" i="225"/>
  <c r="AR62" i="225"/>
  <c r="AQ62" i="225"/>
  <c r="AP62" i="225"/>
  <c r="AO62" i="225"/>
  <c r="AN62" i="225"/>
  <c r="AM62" i="225"/>
  <c r="AL62" i="225"/>
  <c r="AK62" i="225"/>
  <c r="AJ62" i="225"/>
  <c r="AI62" i="225"/>
  <c r="AH62" i="225"/>
  <c r="AG62" i="225"/>
  <c r="AF62" i="225"/>
  <c r="AE62" i="225"/>
  <c r="AD62" i="225"/>
  <c r="AC62" i="225"/>
  <c r="AB62" i="225"/>
  <c r="AA62" i="225"/>
  <c r="Z62" i="225"/>
  <c r="BX61" i="225"/>
  <c r="BW61" i="225"/>
  <c r="BV61" i="225"/>
  <c r="BU61" i="225"/>
  <c r="BT61" i="225"/>
  <c r="BS61" i="225"/>
  <c r="BR61" i="225"/>
  <c r="BQ61" i="225"/>
  <c r="BP61" i="225"/>
  <c r="BO61" i="225"/>
  <c r="BN61" i="225"/>
  <c r="BM61" i="225"/>
  <c r="BL61" i="225"/>
  <c r="BK61" i="225"/>
  <c r="BJ61" i="225"/>
  <c r="BI61" i="225"/>
  <c r="BH61" i="225"/>
  <c r="BG61" i="225"/>
  <c r="BF61" i="225"/>
  <c r="BE61" i="225"/>
  <c r="BD61" i="225"/>
  <c r="BC61" i="225"/>
  <c r="BB61" i="225"/>
  <c r="BA61" i="225"/>
  <c r="AZ61" i="225"/>
  <c r="AW61" i="225"/>
  <c r="AV61" i="225"/>
  <c r="AU61" i="225"/>
  <c r="AT61" i="225"/>
  <c r="AS61" i="225"/>
  <c r="AR61" i="225"/>
  <c r="AQ61" i="225"/>
  <c r="AP61" i="225"/>
  <c r="AO61" i="225"/>
  <c r="AN61" i="225"/>
  <c r="AM61" i="225"/>
  <c r="AL61" i="225"/>
  <c r="AK61" i="225"/>
  <c r="AJ61" i="225"/>
  <c r="AI61" i="225"/>
  <c r="AH61" i="225"/>
  <c r="AG61" i="225"/>
  <c r="AF61" i="225"/>
  <c r="AE61" i="225"/>
  <c r="AD61" i="225"/>
  <c r="AC61" i="225"/>
  <c r="AB61" i="225"/>
  <c r="AA61" i="225"/>
  <c r="Z61" i="225"/>
  <c r="BW60" i="225"/>
  <c r="BV60" i="225"/>
  <c r="BU60" i="225"/>
  <c r="BT60" i="225"/>
  <c r="BS60" i="225"/>
  <c r="BR60" i="225"/>
  <c r="BQ60" i="225"/>
  <c r="BP60" i="225"/>
  <c r="BO60" i="225"/>
  <c r="BN60" i="225"/>
  <c r="BM60" i="225"/>
  <c r="BL60" i="225"/>
  <c r="BK60" i="225"/>
  <c r="BJ60" i="225"/>
  <c r="BI60" i="225"/>
  <c r="BH60" i="225"/>
  <c r="BG60" i="225"/>
  <c r="BF60" i="225"/>
  <c r="BE60" i="225"/>
  <c r="BD60" i="225"/>
  <c r="BC60" i="225"/>
  <c r="BB60" i="225"/>
  <c r="BA60" i="225"/>
  <c r="AZ60" i="225"/>
  <c r="AW60" i="225"/>
  <c r="AV60" i="225"/>
  <c r="AU60" i="225"/>
  <c r="AT60" i="225"/>
  <c r="AS60" i="225"/>
  <c r="AR60" i="225"/>
  <c r="AQ60" i="225"/>
  <c r="AP60" i="225"/>
  <c r="AO60" i="225"/>
  <c r="AN60" i="225"/>
  <c r="AM60" i="225"/>
  <c r="AL60" i="225"/>
  <c r="AK60" i="225"/>
  <c r="AJ60" i="225"/>
  <c r="AI60" i="225"/>
  <c r="AH60" i="225"/>
  <c r="AG60" i="225"/>
  <c r="AF60" i="225"/>
  <c r="AE60" i="225"/>
  <c r="AD60" i="225"/>
  <c r="AC60" i="225"/>
  <c r="AB60" i="225"/>
  <c r="AA60" i="225"/>
  <c r="Z60" i="225"/>
  <c r="BW59" i="225"/>
  <c r="BV59" i="225"/>
  <c r="BU59" i="225"/>
  <c r="BT59" i="225"/>
  <c r="BS59" i="225"/>
  <c r="BR59" i="225"/>
  <c r="BQ59" i="225"/>
  <c r="BP59" i="225"/>
  <c r="BO59" i="225"/>
  <c r="BN59" i="225"/>
  <c r="BM59" i="225"/>
  <c r="BL59" i="225"/>
  <c r="BK59" i="225"/>
  <c r="BJ59" i="225"/>
  <c r="BI59" i="225"/>
  <c r="BH59" i="225"/>
  <c r="BG59" i="225"/>
  <c r="BF59" i="225"/>
  <c r="BE59" i="225"/>
  <c r="BD59" i="225"/>
  <c r="BC59" i="225"/>
  <c r="BB59" i="225"/>
  <c r="BA59" i="225"/>
  <c r="AZ59" i="225"/>
  <c r="AW59" i="225"/>
  <c r="AV59" i="225"/>
  <c r="AU59" i="225"/>
  <c r="AT59" i="225"/>
  <c r="AS59" i="225"/>
  <c r="AR59" i="225"/>
  <c r="AQ59" i="225"/>
  <c r="AP59" i="225"/>
  <c r="AO59" i="225"/>
  <c r="AN59" i="225"/>
  <c r="AM59" i="225"/>
  <c r="AL59" i="225"/>
  <c r="AK59" i="225"/>
  <c r="AJ59" i="225"/>
  <c r="AI59" i="225"/>
  <c r="AH59" i="225"/>
  <c r="AG59" i="225"/>
  <c r="AF59" i="225"/>
  <c r="AE59" i="225"/>
  <c r="AD59" i="225"/>
  <c r="AC59" i="225"/>
  <c r="AB59" i="225"/>
  <c r="AA59" i="225"/>
  <c r="Z59" i="225"/>
  <c r="BX58" i="225"/>
  <c r="BW58" i="225"/>
  <c r="BV58" i="225"/>
  <c r="BU58" i="225"/>
  <c r="BT58" i="225"/>
  <c r="BS58" i="225"/>
  <c r="BR58" i="225"/>
  <c r="BQ58" i="225"/>
  <c r="BP58" i="225"/>
  <c r="BO58" i="225"/>
  <c r="BN58" i="225"/>
  <c r="BM58" i="225"/>
  <c r="BL58" i="225"/>
  <c r="BK58" i="225"/>
  <c r="BJ58" i="225"/>
  <c r="BI58" i="225"/>
  <c r="BH58" i="225"/>
  <c r="BG58" i="225"/>
  <c r="BF58" i="225"/>
  <c r="BE58" i="225"/>
  <c r="BD58" i="225"/>
  <c r="BC58" i="225"/>
  <c r="BB58" i="225"/>
  <c r="BA58" i="225"/>
  <c r="AZ58" i="225"/>
  <c r="AZ64" i="225" s="1"/>
  <c r="AX58" i="225"/>
  <c r="AW58" i="225"/>
  <c r="AV58" i="225"/>
  <c r="AU58" i="225"/>
  <c r="AT58" i="225"/>
  <c r="AS58" i="225"/>
  <c r="AR58" i="225"/>
  <c r="AQ58" i="225"/>
  <c r="AP58" i="225"/>
  <c r="AO58" i="225"/>
  <c r="AN58" i="225"/>
  <c r="AM58" i="225"/>
  <c r="AL58" i="225"/>
  <c r="AK58" i="225"/>
  <c r="AJ58" i="225"/>
  <c r="AI58" i="225"/>
  <c r="AH58" i="225"/>
  <c r="AG58" i="225"/>
  <c r="AF58" i="225"/>
  <c r="AE58" i="225"/>
  <c r="AD58" i="225"/>
  <c r="AC58" i="225"/>
  <c r="AB58" i="225"/>
  <c r="AA58" i="225"/>
  <c r="Z58" i="225"/>
  <c r="Z64" i="225" s="1"/>
  <c r="BW57" i="225"/>
  <c r="BV57" i="225"/>
  <c r="BU57" i="225"/>
  <c r="BT57" i="225"/>
  <c r="BS57" i="225"/>
  <c r="BR57" i="225"/>
  <c r="BQ57" i="225"/>
  <c r="BP57" i="225"/>
  <c r="BO57" i="225"/>
  <c r="BN57" i="225"/>
  <c r="BM57" i="225"/>
  <c r="BL57" i="225"/>
  <c r="BK57" i="225"/>
  <c r="BJ57" i="225"/>
  <c r="BI57" i="225"/>
  <c r="BH57" i="225"/>
  <c r="BF57" i="225"/>
  <c r="BE57" i="225"/>
  <c r="BD57" i="225"/>
  <c r="BC57" i="225"/>
  <c r="BB57" i="225"/>
  <c r="BA57" i="225"/>
  <c r="AZ57" i="225"/>
  <c r="AZ63" i="225" s="1"/>
  <c r="AW57" i="225"/>
  <c r="AV57" i="225"/>
  <c r="AU57" i="225"/>
  <c r="AT57" i="225"/>
  <c r="AS57" i="225"/>
  <c r="AR57" i="225"/>
  <c r="AQ57" i="225"/>
  <c r="AP57" i="225"/>
  <c r="AO57" i="225"/>
  <c r="AN57" i="225"/>
  <c r="AM57" i="225"/>
  <c r="AL57" i="225"/>
  <c r="AK57" i="225"/>
  <c r="AJ57" i="225"/>
  <c r="AI57" i="225"/>
  <c r="AH57" i="225"/>
  <c r="AG57" i="225"/>
  <c r="AF57" i="225"/>
  <c r="AE57" i="225"/>
  <c r="AD57" i="225"/>
  <c r="AC57" i="225"/>
  <c r="AB57" i="225"/>
  <c r="AA57" i="225"/>
  <c r="Z57" i="225"/>
  <c r="BW56" i="225"/>
  <c r="BV56" i="225"/>
  <c r="BU56" i="225"/>
  <c r="BT56" i="225"/>
  <c r="BS56" i="225"/>
  <c r="BR56" i="225"/>
  <c r="BQ56" i="225"/>
  <c r="BP56" i="225"/>
  <c r="BO56" i="225"/>
  <c r="BN56" i="225"/>
  <c r="BM56" i="225"/>
  <c r="BL56" i="225"/>
  <c r="BK56" i="225"/>
  <c r="BJ56" i="225"/>
  <c r="BI56" i="225"/>
  <c r="BH56" i="225"/>
  <c r="BG56" i="225"/>
  <c r="BF56" i="225"/>
  <c r="BE56" i="225"/>
  <c r="BD56" i="225"/>
  <c r="BC56" i="225"/>
  <c r="BB56" i="225"/>
  <c r="BA56" i="225"/>
  <c r="AZ56" i="225"/>
  <c r="AW56" i="225"/>
  <c r="AV56" i="225"/>
  <c r="AU56" i="225"/>
  <c r="AT56" i="225"/>
  <c r="AS56" i="225"/>
  <c r="AR56" i="225"/>
  <c r="AQ56" i="225"/>
  <c r="AP56" i="225"/>
  <c r="AO56" i="225"/>
  <c r="AN56" i="225"/>
  <c r="AM56" i="225"/>
  <c r="AL56" i="225"/>
  <c r="AK56" i="225"/>
  <c r="AJ56" i="225"/>
  <c r="AI56" i="225"/>
  <c r="AH56" i="225"/>
  <c r="AG56" i="225"/>
  <c r="AF56" i="225"/>
  <c r="AE56" i="225"/>
  <c r="AD56" i="225"/>
  <c r="AC56" i="225"/>
  <c r="AB56" i="225"/>
  <c r="AA56" i="225"/>
  <c r="Z56" i="225"/>
  <c r="BX55" i="225"/>
  <c r="AX55" i="225"/>
  <c r="AX57" i="225" s="1"/>
  <c r="BX54" i="225"/>
  <c r="BX60" i="225" s="1"/>
  <c r="AX54" i="225"/>
  <c r="AE50" i="225"/>
  <c r="AD50" i="225"/>
  <c r="AC50" i="225"/>
  <c r="AB50" i="225"/>
  <c r="AA50" i="225"/>
  <c r="Z50" i="225"/>
  <c r="AE49" i="225"/>
  <c r="AD49" i="225"/>
  <c r="AC49" i="225"/>
  <c r="AB49" i="225"/>
  <c r="AA49" i="225"/>
  <c r="Z49" i="225"/>
  <c r="AE48" i="225"/>
  <c r="AD48" i="225"/>
  <c r="AC48" i="225"/>
  <c r="AB48" i="225"/>
  <c r="AA48" i="225"/>
  <c r="Z48" i="225"/>
  <c r="AE47" i="225"/>
  <c r="AD47" i="225"/>
  <c r="AC47" i="225"/>
  <c r="AB47" i="225"/>
  <c r="AA47" i="225"/>
  <c r="Z47" i="225"/>
  <c r="AE46" i="225"/>
  <c r="AD46" i="225"/>
  <c r="AC46" i="225"/>
  <c r="AB46" i="225"/>
  <c r="AA46" i="225"/>
  <c r="Z46" i="225"/>
  <c r="AL38" i="225"/>
  <c r="AL37" i="225"/>
  <c r="BL36" i="225"/>
  <c r="AL36" i="225"/>
  <c r="BL35" i="225"/>
  <c r="AL35" i="225"/>
  <c r="BL34" i="225"/>
  <c r="AL34" i="225"/>
  <c r="BL33" i="225"/>
  <c r="AL33" i="225"/>
  <c r="BL32" i="225"/>
  <c r="AL32" i="225"/>
  <c r="BL31" i="225"/>
  <c r="BL18" i="225" s="1"/>
  <c r="AL31" i="225"/>
  <c r="BK30" i="225"/>
  <c r="BJ30" i="225"/>
  <c r="BI30" i="225"/>
  <c r="BH30" i="225"/>
  <c r="BG30" i="225"/>
  <c r="BF30" i="225"/>
  <c r="BE30" i="225"/>
  <c r="BD30" i="225"/>
  <c r="BC30" i="225"/>
  <c r="BB30" i="225"/>
  <c r="BA30" i="225"/>
  <c r="AK30" i="225"/>
  <c r="AJ30" i="225"/>
  <c r="AI30" i="225"/>
  <c r="AH30" i="225"/>
  <c r="AG30" i="225"/>
  <c r="AF30" i="225"/>
  <c r="AE30" i="225"/>
  <c r="AD30" i="225"/>
  <c r="AC30" i="225"/>
  <c r="AB30" i="225"/>
  <c r="AA30" i="225"/>
  <c r="Z30" i="225"/>
  <c r="Y30" i="225"/>
  <c r="X30" i="225"/>
  <c r="W30" i="225"/>
  <c r="V30" i="225"/>
  <c r="U30" i="225"/>
  <c r="T30" i="225"/>
  <c r="S30" i="225"/>
  <c r="R30" i="225"/>
  <c r="Q30" i="225"/>
  <c r="P30" i="225"/>
  <c r="O30" i="225"/>
  <c r="N30" i="225"/>
  <c r="BK29" i="225"/>
  <c r="BJ29" i="225"/>
  <c r="BI29" i="225"/>
  <c r="BH29" i="225"/>
  <c r="BG29" i="225"/>
  <c r="BF29" i="225"/>
  <c r="BE29" i="225"/>
  <c r="BD29" i="225"/>
  <c r="BC29" i="225"/>
  <c r="BB29" i="225"/>
  <c r="BA29" i="225"/>
  <c r="AZ29" i="225"/>
  <c r="AK29" i="225"/>
  <c r="AJ29" i="225"/>
  <c r="AI29" i="225"/>
  <c r="AH29" i="225"/>
  <c r="AG29" i="225"/>
  <c r="AF29" i="225"/>
  <c r="AE29" i="225"/>
  <c r="AD29" i="225"/>
  <c r="AC29" i="225"/>
  <c r="AB29" i="225"/>
  <c r="AA29" i="225"/>
  <c r="Y29" i="225"/>
  <c r="X29" i="225"/>
  <c r="W29" i="225"/>
  <c r="V29" i="225"/>
  <c r="U29" i="225"/>
  <c r="T29" i="225"/>
  <c r="S29" i="225"/>
  <c r="R29" i="225"/>
  <c r="Q29" i="225"/>
  <c r="P29" i="225"/>
  <c r="O29" i="225"/>
  <c r="N29" i="225"/>
  <c r="BK28" i="225"/>
  <c r="BJ28" i="225"/>
  <c r="BI28" i="225"/>
  <c r="BH28" i="225"/>
  <c r="BG28" i="225"/>
  <c r="BF28" i="225"/>
  <c r="BE28" i="225"/>
  <c r="BD28" i="225"/>
  <c r="BC28" i="225"/>
  <c r="BB28" i="225"/>
  <c r="BA28" i="225"/>
  <c r="AK28" i="225"/>
  <c r="AJ28" i="225"/>
  <c r="AI28" i="225"/>
  <c r="AH28" i="225"/>
  <c r="AG28" i="225"/>
  <c r="AF28" i="225"/>
  <c r="AE28" i="225"/>
  <c r="AD28" i="225"/>
  <c r="AC28" i="225"/>
  <c r="AB28" i="225"/>
  <c r="AA28" i="225"/>
  <c r="Z28" i="225"/>
  <c r="Y28" i="225"/>
  <c r="X28" i="225"/>
  <c r="W28" i="225"/>
  <c r="V28" i="225"/>
  <c r="U28" i="225"/>
  <c r="T28" i="225"/>
  <c r="S28" i="225"/>
  <c r="R28" i="225"/>
  <c r="Q28" i="225"/>
  <c r="P28" i="225"/>
  <c r="O28" i="225"/>
  <c r="BK27" i="225"/>
  <c r="BJ27" i="225"/>
  <c r="BI27" i="225"/>
  <c r="BH27" i="225"/>
  <c r="BG27" i="225"/>
  <c r="BF27" i="225"/>
  <c r="BE27" i="225"/>
  <c r="BD27" i="225"/>
  <c r="BC27" i="225"/>
  <c r="BB27" i="225"/>
  <c r="BA27" i="225"/>
  <c r="AK27" i="225"/>
  <c r="AJ27" i="225"/>
  <c r="AI27" i="225"/>
  <c r="AH27" i="225"/>
  <c r="AG27" i="225"/>
  <c r="AF27" i="225"/>
  <c r="AE27" i="225"/>
  <c r="AD27" i="225"/>
  <c r="AC27" i="225"/>
  <c r="AB27" i="225"/>
  <c r="AA27" i="225"/>
  <c r="Y27" i="225"/>
  <c r="X27" i="225"/>
  <c r="W27" i="225"/>
  <c r="V27" i="225"/>
  <c r="U27" i="225"/>
  <c r="T27" i="225"/>
  <c r="S27" i="225"/>
  <c r="R27" i="225"/>
  <c r="Q27" i="225"/>
  <c r="P27" i="225"/>
  <c r="O27" i="225"/>
  <c r="M27" i="225"/>
  <c r="L27" i="225"/>
  <c r="K27" i="225"/>
  <c r="J27" i="225"/>
  <c r="I27" i="225"/>
  <c r="H27" i="225"/>
  <c r="G27" i="225"/>
  <c r="F27" i="225"/>
  <c r="E27" i="225"/>
  <c r="D27" i="225"/>
  <c r="C27" i="225"/>
  <c r="BK26" i="225"/>
  <c r="BJ26" i="225"/>
  <c r="BI26" i="225"/>
  <c r="BH26" i="225"/>
  <c r="BG26" i="225"/>
  <c r="BF26" i="225"/>
  <c r="BE26" i="225"/>
  <c r="BD26" i="225"/>
  <c r="BC26" i="225"/>
  <c r="BB26" i="225"/>
  <c r="BA26" i="225"/>
  <c r="AZ26" i="225"/>
  <c r="AK26" i="225"/>
  <c r="AJ26" i="225"/>
  <c r="AI26" i="225"/>
  <c r="AH26" i="225"/>
  <c r="AG26" i="225"/>
  <c r="AF26" i="225"/>
  <c r="AE26" i="225"/>
  <c r="AD26" i="225"/>
  <c r="AC26" i="225"/>
  <c r="AB26" i="225"/>
  <c r="AA26" i="225"/>
  <c r="Y26" i="225"/>
  <c r="X26" i="225"/>
  <c r="W26" i="225"/>
  <c r="V26" i="225"/>
  <c r="U26" i="225"/>
  <c r="T26" i="225"/>
  <c r="S26" i="225"/>
  <c r="R26" i="225"/>
  <c r="Q26" i="225"/>
  <c r="P26" i="225"/>
  <c r="O26" i="225"/>
  <c r="N26" i="225"/>
  <c r="M26" i="225"/>
  <c r="L26" i="225"/>
  <c r="K26" i="225"/>
  <c r="J26" i="225"/>
  <c r="I26" i="225"/>
  <c r="H26" i="225"/>
  <c r="G26" i="225"/>
  <c r="F26" i="225"/>
  <c r="B26" i="225"/>
  <c r="BK25" i="225"/>
  <c r="BJ25" i="225"/>
  <c r="BI25" i="225"/>
  <c r="BH25" i="225"/>
  <c r="BG25" i="225"/>
  <c r="BF25" i="225"/>
  <c r="BE25" i="225"/>
  <c r="BD25" i="225"/>
  <c r="BC25" i="225"/>
  <c r="BB25" i="225"/>
  <c r="BA25" i="225"/>
  <c r="AK25" i="225"/>
  <c r="AJ25" i="225"/>
  <c r="AI25" i="225"/>
  <c r="AH25" i="225"/>
  <c r="AG25" i="225"/>
  <c r="AF25" i="225"/>
  <c r="AE25" i="225"/>
  <c r="AD25" i="225"/>
  <c r="AC25" i="225"/>
  <c r="AB25" i="225"/>
  <c r="AA25" i="225"/>
  <c r="Z25" i="225"/>
  <c r="Y25" i="225"/>
  <c r="X25" i="225"/>
  <c r="W25" i="225"/>
  <c r="V25" i="225"/>
  <c r="U25" i="225"/>
  <c r="T25" i="225"/>
  <c r="S25" i="225"/>
  <c r="R25" i="225"/>
  <c r="Q25" i="225"/>
  <c r="P25" i="225"/>
  <c r="O25" i="225"/>
  <c r="M25" i="225"/>
  <c r="L25" i="225"/>
  <c r="K25" i="225"/>
  <c r="J25" i="225"/>
  <c r="I25" i="225"/>
  <c r="H25" i="225"/>
  <c r="G25" i="225"/>
  <c r="F25" i="225"/>
  <c r="E25" i="225"/>
  <c r="D25" i="225"/>
  <c r="C25" i="225"/>
  <c r="B25" i="225"/>
  <c r="BK24" i="225"/>
  <c r="BJ24" i="225"/>
  <c r="BI24" i="225"/>
  <c r="BH24" i="225"/>
  <c r="BG24" i="225"/>
  <c r="BF24" i="225"/>
  <c r="BE24" i="225"/>
  <c r="BD24" i="225"/>
  <c r="BC24" i="225"/>
  <c r="BB24" i="225"/>
  <c r="BA24" i="225"/>
  <c r="AK24" i="225"/>
  <c r="AJ24" i="225"/>
  <c r="AI24" i="225"/>
  <c r="AH24" i="225"/>
  <c r="AG24" i="225"/>
  <c r="AF24" i="225"/>
  <c r="AE24" i="225"/>
  <c r="AD24" i="225"/>
  <c r="AC24" i="225"/>
  <c r="AB24" i="225"/>
  <c r="AA24" i="225"/>
  <c r="Z24" i="225"/>
  <c r="Y24" i="225"/>
  <c r="X24" i="225"/>
  <c r="W24" i="225"/>
  <c r="V24" i="225"/>
  <c r="U24" i="225"/>
  <c r="T24" i="225"/>
  <c r="S24" i="225"/>
  <c r="R24" i="225"/>
  <c r="Q24" i="225"/>
  <c r="P24" i="225"/>
  <c r="O24" i="225"/>
  <c r="M24" i="225"/>
  <c r="L24" i="225"/>
  <c r="K24" i="225"/>
  <c r="J24" i="225"/>
  <c r="I24" i="225"/>
  <c r="H24" i="225"/>
  <c r="G24" i="225"/>
  <c r="F24" i="225"/>
  <c r="E24" i="225"/>
  <c r="D24" i="225"/>
  <c r="C24" i="225"/>
  <c r="B24" i="225"/>
  <c r="BK23" i="225"/>
  <c r="BJ23" i="225"/>
  <c r="BI23" i="225"/>
  <c r="BH23" i="225"/>
  <c r="BG23" i="225"/>
  <c r="BF23" i="225"/>
  <c r="BE23" i="225"/>
  <c r="BD23" i="225"/>
  <c r="BC23" i="225"/>
  <c r="BB23" i="225"/>
  <c r="BA23" i="225"/>
  <c r="AK23" i="225"/>
  <c r="AJ23" i="225"/>
  <c r="AI23" i="225"/>
  <c r="AH23" i="225"/>
  <c r="AG23" i="225"/>
  <c r="AF23" i="225"/>
  <c r="AE23" i="225"/>
  <c r="AD23" i="225"/>
  <c r="AC23" i="225"/>
  <c r="AB23" i="225"/>
  <c r="AA23" i="225"/>
  <c r="Z23" i="225"/>
  <c r="Y23" i="225"/>
  <c r="X23" i="225"/>
  <c r="W23" i="225"/>
  <c r="V23" i="225"/>
  <c r="U23" i="225"/>
  <c r="T23" i="225"/>
  <c r="S23" i="225"/>
  <c r="R23" i="225"/>
  <c r="Q23" i="225"/>
  <c r="P23" i="225"/>
  <c r="O23" i="225"/>
  <c r="M23" i="225"/>
  <c r="L23" i="225"/>
  <c r="K23" i="225"/>
  <c r="J23" i="225"/>
  <c r="I23" i="225"/>
  <c r="H23" i="225"/>
  <c r="G23" i="225"/>
  <c r="F23" i="225"/>
  <c r="E23" i="225"/>
  <c r="D23" i="225"/>
  <c r="C23" i="225"/>
  <c r="B23" i="225"/>
  <c r="BK22" i="225"/>
  <c r="BJ22" i="225"/>
  <c r="BI22" i="225"/>
  <c r="BH22" i="225"/>
  <c r="BG22" i="225"/>
  <c r="BF22" i="225"/>
  <c r="BE22" i="225"/>
  <c r="BD22" i="225"/>
  <c r="BC22" i="225"/>
  <c r="BB22" i="225"/>
  <c r="BA22" i="225"/>
  <c r="AZ22" i="225"/>
  <c r="AZ30" i="225" s="1"/>
  <c r="AL22" i="225"/>
  <c r="AK22" i="225"/>
  <c r="AJ22" i="225"/>
  <c r="AI22" i="225"/>
  <c r="AH22" i="225"/>
  <c r="AG22" i="225"/>
  <c r="AF22" i="225"/>
  <c r="AE22" i="225"/>
  <c r="AD22" i="225"/>
  <c r="AC22" i="225"/>
  <c r="AB22" i="225"/>
  <c r="AA22" i="225"/>
  <c r="Z22" i="225"/>
  <c r="Y22" i="225"/>
  <c r="X22" i="225"/>
  <c r="W22" i="225"/>
  <c r="V22" i="225"/>
  <c r="U22" i="225"/>
  <c r="T22" i="225"/>
  <c r="S22" i="225"/>
  <c r="R22" i="225"/>
  <c r="Q22" i="225"/>
  <c r="P22" i="225"/>
  <c r="O22" i="225"/>
  <c r="N22" i="225"/>
  <c r="BL21" i="225"/>
  <c r="BK21" i="225"/>
  <c r="BJ21" i="225"/>
  <c r="BI21" i="225"/>
  <c r="BH21" i="225"/>
  <c r="BG21" i="225"/>
  <c r="BF21" i="225"/>
  <c r="BE21" i="225"/>
  <c r="BD21" i="225"/>
  <c r="BC21" i="225"/>
  <c r="BB21" i="225"/>
  <c r="BA21" i="225"/>
  <c r="AZ21" i="225"/>
  <c r="AK21" i="225"/>
  <c r="AJ21" i="225"/>
  <c r="AI21" i="225"/>
  <c r="AH21" i="225"/>
  <c r="AG21" i="225"/>
  <c r="AF21" i="225"/>
  <c r="AE21" i="225"/>
  <c r="AD21" i="225"/>
  <c r="AC21" i="225"/>
  <c r="AB21" i="225"/>
  <c r="AA21" i="225"/>
  <c r="Z21" i="225"/>
  <c r="Z29" i="225" s="1"/>
  <c r="Y21" i="225"/>
  <c r="X21" i="225"/>
  <c r="W21" i="225"/>
  <c r="V21" i="225"/>
  <c r="U21" i="225"/>
  <c r="T21" i="225"/>
  <c r="S21" i="225"/>
  <c r="R21" i="225"/>
  <c r="Q21" i="225"/>
  <c r="P21" i="225"/>
  <c r="O21" i="225"/>
  <c r="N21" i="225"/>
  <c r="BK20" i="225"/>
  <c r="BJ20" i="225"/>
  <c r="BI20" i="225"/>
  <c r="BH20" i="225"/>
  <c r="BG20" i="225"/>
  <c r="BF20" i="225"/>
  <c r="BE20" i="225"/>
  <c r="BD20" i="225"/>
  <c r="BC20" i="225"/>
  <c r="BB20" i="225"/>
  <c r="BA20" i="225"/>
  <c r="AZ20" i="225"/>
  <c r="AZ28" i="225" s="1"/>
  <c r="AK20" i="225"/>
  <c r="AJ20" i="225"/>
  <c r="AI20" i="225"/>
  <c r="AH20" i="225"/>
  <c r="AG20" i="225"/>
  <c r="AF20" i="225"/>
  <c r="AE20" i="225"/>
  <c r="AD20" i="225"/>
  <c r="AC20" i="225"/>
  <c r="AB20" i="225"/>
  <c r="AA20" i="225"/>
  <c r="Z20" i="225"/>
  <c r="Y20" i="225"/>
  <c r="X20" i="225"/>
  <c r="W20" i="225"/>
  <c r="V20" i="225"/>
  <c r="U20" i="225"/>
  <c r="T20" i="225"/>
  <c r="S20" i="225"/>
  <c r="R20" i="225"/>
  <c r="Q20" i="225"/>
  <c r="P20" i="225"/>
  <c r="O20" i="225"/>
  <c r="N20" i="225"/>
  <c r="N28" i="225" s="1"/>
  <c r="BK19" i="225"/>
  <c r="BJ19" i="225"/>
  <c r="BI19" i="225"/>
  <c r="BH19" i="225"/>
  <c r="BG19" i="225"/>
  <c r="BF19" i="225"/>
  <c r="BE19" i="225"/>
  <c r="BD19" i="225"/>
  <c r="BC19" i="225"/>
  <c r="BB19" i="225"/>
  <c r="BA19" i="225"/>
  <c r="AZ19" i="225"/>
  <c r="AZ27" i="225" s="1"/>
  <c r="AL19" i="225"/>
  <c r="AK19" i="225"/>
  <c r="AJ19" i="225"/>
  <c r="AI19" i="225"/>
  <c r="AH19" i="225"/>
  <c r="AG19" i="225"/>
  <c r="AF19" i="225"/>
  <c r="AE19" i="225"/>
  <c r="AD19" i="225"/>
  <c r="AC19" i="225"/>
  <c r="AB19" i="225"/>
  <c r="AA19" i="225"/>
  <c r="Z19" i="225"/>
  <c r="Z27" i="225" s="1"/>
  <c r="Y19" i="225"/>
  <c r="X19" i="225"/>
  <c r="W19" i="225"/>
  <c r="V19" i="225"/>
  <c r="U19" i="225"/>
  <c r="T19" i="225"/>
  <c r="S19" i="225"/>
  <c r="R19" i="225"/>
  <c r="Q19" i="225"/>
  <c r="P19" i="225"/>
  <c r="O19" i="225"/>
  <c r="N19" i="225"/>
  <c r="N27" i="225" s="1"/>
  <c r="M19" i="225"/>
  <c r="L19" i="225"/>
  <c r="K19" i="225"/>
  <c r="J19" i="225"/>
  <c r="I19" i="225"/>
  <c r="H19" i="225"/>
  <c r="G19" i="225"/>
  <c r="F19" i="225"/>
  <c r="E19" i="225"/>
  <c r="D19" i="225"/>
  <c r="C19" i="225"/>
  <c r="B19" i="225"/>
  <c r="B27" i="225" s="1"/>
  <c r="BK18" i="225"/>
  <c r="BJ18" i="225"/>
  <c r="BI18" i="225"/>
  <c r="BH18" i="225"/>
  <c r="BG18" i="225"/>
  <c r="BF18" i="225"/>
  <c r="BE18" i="225"/>
  <c r="BD18" i="225"/>
  <c r="BC18" i="225"/>
  <c r="BB18" i="225"/>
  <c r="BA18" i="225"/>
  <c r="AZ18" i="225"/>
  <c r="AL18" i="225"/>
  <c r="AK18" i="225"/>
  <c r="AJ18" i="225"/>
  <c r="AI18" i="225"/>
  <c r="AH18" i="225"/>
  <c r="AG18" i="225"/>
  <c r="AF18" i="225"/>
  <c r="AE18" i="225"/>
  <c r="AD18" i="225"/>
  <c r="AC18" i="225"/>
  <c r="AB18" i="225"/>
  <c r="AA18" i="225"/>
  <c r="Z18" i="225"/>
  <c r="Z26" i="225" s="1"/>
  <c r="Y18" i="225"/>
  <c r="X18" i="225"/>
  <c r="W18" i="225"/>
  <c r="V18" i="225"/>
  <c r="U18" i="225"/>
  <c r="T18" i="225"/>
  <c r="S18" i="225"/>
  <c r="R18" i="225"/>
  <c r="Q18" i="225"/>
  <c r="P18" i="225"/>
  <c r="O18" i="225"/>
  <c r="N18" i="225"/>
  <c r="M18" i="225"/>
  <c r="L18" i="225"/>
  <c r="K18" i="225"/>
  <c r="J18" i="225"/>
  <c r="I18" i="225"/>
  <c r="H18" i="225"/>
  <c r="G18" i="225"/>
  <c r="F18" i="225"/>
  <c r="E18" i="225"/>
  <c r="D18" i="225"/>
  <c r="BK17" i="225"/>
  <c r="BJ17" i="225"/>
  <c r="BI17" i="225"/>
  <c r="BH17" i="225"/>
  <c r="BG17" i="225"/>
  <c r="BF17" i="225"/>
  <c r="BE17" i="225"/>
  <c r="BD17" i="225"/>
  <c r="BC17" i="225"/>
  <c r="BB17" i="225"/>
  <c r="BA17" i="225"/>
  <c r="AZ17" i="225"/>
  <c r="AZ25" i="225" s="1"/>
  <c r="AN17" i="225"/>
  <c r="AK17" i="225"/>
  <c r="AJ17" i="225"/>
  <c r="AI17" i="225"/>
  <c r="AH17" i="225"/>
  <c r="AG17" i="225"/>
  <c r="AF17" i="225"/>
  <c r="AE17" i="225"/>
  <c r="AD17" i="225"/>
  <c r="AC17" i="225"/>
  <c r="AB17" i="225"/>
  <c r="AA17" i="225"/>
  <c r="Z17" i="225"/>
  <c r="Y17" i="225"/>
  <c r="X17" i="225"/>
  <c r="W17" i="225"/>
  <c r="V17" i="225"/>
  <c r="U17" i="225"/>
  <c r="T17" i="225"/>
  <c r="S17" i="225"/>
  <c r="R17" i="225"/>
  <c r="Q17" i="225"/>
  <c r="P17" i="225"/>
  <c r="O17" i="225"/>
  <c r="N17" i="225"/>
  <c r="N25" i="225" s="1"/>
  <c r="M17" i="225"/>
  <c r="L17" i="225"/>
  <c r="K17" i="225"/>
  <c r="J17" i="225"/>
  <c r="I17" i="225"/>
  <c r="H17" i="225"/>
  <c r="G17" i="225"/>
  <c r="F17" i="225"/>
  <c r="E17" i="225"/>
  <c r="D17" i="225"/>
  <c r="C17" i="225"/>
  <c r="B17" i="225"/>
  <c r="BL16" i="225"/>
  <c r="BK16" i="225"/>
  <c r="BJ16" i="225"/>
  <c r="BI16" i="225"/>
  <c r="BH16" i="225"/>
  <c r="BG16" i="225"/>
  <c r="BF16" i="225"/>
  <c r="BE16" i="225"/>
  <c r="BD16" i="225"/>
  <c r="BC16" i="225"/>
  <c r="BB16" i="225"/>
  <c r="BA16" i="225"/>
  <c r="AZ16" i="225"/>
  <c r="AZ24" i="225" s="1"/>
  <c r="AN16" i="225"/>
  <c r="AL16" i="225"/>
  <c r="AK16" i="225"/>
  <c r="AJ16" i="225"/>
  <c r="AI16" i="225"/>
  <c r="AH16" i="225"/>
  <c r="AG16" i="225"/>
  <c r="AF16" i="225"/>
  <c r="AE16" i="225"/>
  <c r="AD16" i="225"/>
  <c r="AC16" i="225"/>
  <c r="AB16" i="225"/>
  <c r="AA16" i="225"/>
  <c r="Z16" i="225"/>
  <c r="Y16" i="225"/>
  <c r="X16" i="225"/>
  <c r="W16" i="225"/>
  <c r="V16" i="225"/>
  <c r="U16" i="225"/>
  <c r="T16" i="225"/>
  <c r="S16" i="225"/>
  <c r="R16" i="225"/>
  <c r="Q16" i="225"/>
  <c r="P16" i="225"/>
  <c r="O16" i="225"/>
  <c r="N16" i="225"/>
  <c r="N24" i="225" s="1"/>
  <c r="M16" i="225"/>
  <c r="L16" i="225"/>
  <c r="K16" i="225"/>
  <c r="J16" i="225"/>
  <c r="I16" i="225"/>
  <c r="H16" i="225"/>
  <c r="G16" i="225"/>
  <c r="F16" i="225"/>
  <c r="E16" i="225"/>
  <c r="D16" i="225"/>
  <c r="C16" i="225"/>
  <c r="B16" i="225"/>
  <c r="BK15" i="225"/>
  <c r="BJ15" i="225"/>
  <c r="BI15" i="225"/>
  <c r="BH15" i="225"/>
  <c r="BG15" i="225"/>
  <c r="BF15" i="225"/>
  <c r="BE15" i="225"/>
  <c r="BD15" i="225"/>
  <c r="BC15" i="225"/>
  <c r="BB15" i="225"/>
  <c r="BA15" i="225"/>
  <c r="AZ15" i="225"/>
  <c r="AZ23" i="225" s="1"/>
  <c r="AN15" i="225"/>
  <c r="AK15" i="225"/>
  <c r="AJ15" i="225"/>
  <c r="AI15" i="225"/>
  <c r="AH15" i="225"/>
  <c r="AG15" i="225"/>
  <c r="AF15" i="225"/>
  <c r="AE15" i="225"/>
  <c r="AD15" i="225"/>
  <c r="AC15" i="225"/>
  <c r="AB15" i="225"/>
  <c r="AA15" i="225"/>
  <c r="Z15" i="225"/>
  <c r="Y15" i="225"/>
  <c r="X15" i="225"/>
  <c r="W15" i="225"/>
  <c r="V15" i="225"/>
  <c r="U15" i="225"/>
  <c r="T15" i="225"/>
  <c r="S15" i="225"/>
  <c r="R15" i="225"/>
  <c r="Q15" i="225"/>
  <c r="P15" i="225"/>
  <c r="O15" i="225"/>
  <c r="N15" i="225"/>
  <c r="N23" i="225" s="1"/>
  <c r="M15" i="225"/>
  <c r="L15" i="225"/>
  <c r="K15" i="225"/>
  <c r="J15" i="225"/>
  <c r="I15" i="225"/>
  <c r="H15" i="225"/>
  <c r="G15" i="225"/>
  <c r="F15" i="225"/>
  <c r="E15" i="225"/>
  <c r="D15" i="225"/>
  <c r="C15" i="225"/>
  <c r="B15" i="225"/>
  <c r="BK14" i="225"/>
  <c r="BJ14" i="225"/>
  <c r="BI14" i="225"/>
  <c r="BH14" i="225"/>
  <c r="BG14" i="225"/>
  <c r="BF14" i="225"/>
  <c r="BD14" i="225"/>
  <c r="BC14" i="225"/>
  <c r="BB14" i="225"/>
  <c r="AI14" i="225"/>
  <c r="AH14" i="225"/>
  <c r="AG14" i="225"/>
  <c r="AA14" i="225"/>
  <c r="Z14" i="225"/>
  <c r="Y14" i="225"/>
  <c r="S14" i="225"/>
  <c r="R14" i="225"/>
  <c r="Q14" i="225"/>
  <c r="K14" i="225"/>
  <c r="J14" i="225"/>
  <c r="H14" i="225"/>
  <c r="G14" i="225"/>
  <c r="F14" i="225"/>
  <c r="E14" i="225"/>
  <c r="D14" i="225"/>
  <c r="C14" i="225"/>
  <c r="B14" i="225"/>
  <c r="BL13" i="225"/>
  <c r="BK13" i="225"/>
  <c r="BJ13" i="225"/>
  <c r="BI13" i="225"/>
  <c r="BH13" i="225"/>
  <c r="BG13" i="225"/>
  <c r="BF13" i="225"/>
  <c r="BE13" i="225"/>
  <c r="BD13" i="225"/>
  <c r="BC13" i="225"/>
  <c r="BB13" i="225"/>
  <c r="BA13" i="225"/>
  <c r="AZ13" i="225"/>
  <c r="AK13" i="225"/>
  <c r="AJ13" i="225"/>
  <c r="AI13" i="225"/>
  <c r="AH13" i="225"/>
  <c r="AG13" i="225"/>
  <c r="AF13" i="225"/>
  <c r="AE13" i="225"/>
  <c r="AD13" i="225"/>
  <c r="AC13" i="225"/>
  <c r="AB13" i="225"/>
  <c r="AA13" i="225"/>
  <c r="Z13" i="225"/>
  <c r="Y13" i="225"/>
  <c r="X13" i="225"/>
  <c r="W13" i="225"/>
  <c r="V13" i="225"/>
  <c r="U13" i="225"/>
  <c r="T13" i="225"/>
  <c r="S13" i="225"/>
  <c r="R13" i="225"/>
  <c r="Q13" i="225"/>
  <c r="P13" i="225"/>
  <c r="O13" i="225"/>
  <c r="N13" i="225"/>
  <c r="M13" i="225"/>
  <c r="L13" i="225"/>
  <c r="K13" i="225"/>
  <c r="J13" i="225"/>
  <c r="H13" i="225"/>
  <c r="G13" i="225"/>
  <c r="F13" i="225"/>
  <c r="E13" i="225"/>
  <c r="D13" i="225"/>
  <c r="C13" i="225"/>
  <c r="B13" i="225"/>
  <c r="BE11" i="225"/>
  <c r="BE14" i="225" s="1"/>
  <c r="BD11" i="225"/>
  <c r="BC11" i="225"/>
  <c r="BB11" i="225"/>
  <c r="BA11" i="225"/>
  <c r="BA14" i="225" s="1"/>
  <c r="AZ11" i="225"/>
  <c r="AZ14" i="225" s="1"/>
  <c r="AK11" i="225"/>
  <c r="AK14" i="225" s="1"/>
  <c r="AJ11" i="225"/>
  <c r="AJ14" i="225" s="1"/>
  <c r="AI11" i="225"/>
  <c r="AH11" i="225"/>
  <c r="AG11" i="225"/>
  <c r="AF11" i="225"/>
  <c r="AF14" i="225" s="1"/>
  <c r="AE11" i="225"/>
  <c r="AE14" i="225" s="1"/>
  <c r="AD11" i="225"/>
  <c r="AD14" i="225" s="1"/>
  <c r="AC11" i="225"/>
  <c r="AC14" i="225" s="1"/>
  <c r="AB11" i="225"/>
  <c r="AB14" i="225" s="1"/>
  <c r="AA11" i="225"/>
  <c r="Z11" i="225"/>
  <c r="Y11" i="225"/>
  <c r="X11" i="225"/>
  <c r="X14" i="225" s="1"/>
  <c r="W11" i="225"/>
  <c r="W14" i="225" s="1"/>
  <c r="V11" i="225"/>
  <c r="V14" i="225" s="1"/>
  <c r="U11" i="225"/>
  <c r="U14" i="225" s="1"/>
  <c r="T11" i="225"/>
  <c r="T14" i="225" s="1"/>
  <c r="S11" i="225"/>
  <c r="R11" i="225"/>
  <c r="Q11" i="225"/>
  <c r="P11" i="225"/>
  <c r="P14" i="225" s="1"/>
  <c r="O11" i="225"/>
  <c r="O14" i="225" s="1"/>
  <c r="N11" i="225"/>
  <c r="N14" i="225" s="1"/>
  <c r="M11" i="225"/>
  <c r="M14" i="225" s="1"/>
  <c r="L11" i="225"/>
  <c r="L14" i="225" s="1"/>
  <c r="K11" i="225"/>
  <c r="J11" i="225"/>
  <c r="I11" i="225"/>
  <c r="BL10" i="225"/>
  <c r="AL10" i="225"/>
  <c r="BL9" i="225"/>
  <c r="AL9" i="225"/>
  <c r="BL8" i="225"/>
  <c r="AL8" i="225"/>
  <c r="BL7" i="225"/>
  <c r="BL11" i="225" s="1"/>
  <c r="BL14" i="225" s="1"/>
  <c r="AL7" i="225"/>
  <c r="AL13" i="225" s="1"/>
  <c r="BL6" i="225"/>
  <c r="AN6" i="225"/>
  <c r="AL6" i="225"/>
  <c r="BL5" i="225"/>
  <c r="AL5" i="225"/>
  <c r="BL4" i="225"/>
  <c r="BL20" i="225" s="1"/>
  <c r="AM4" i="225"/>
  <c r="AL4" i="225"/>
  <c r="AL15" i="225" s="1"/>
  <c r="BL3" i="225"/>
  <c r="AL3" i="225"/>
  <c r="AL14" i="225" s="1"/>
  <c r="I3" i="225"/>
  <c r="I13" i="225" s="1"/>
  <c r="BW95" i="225" l="1"/>
  <c r="BQ95" i="225"/>
  <c r="BX105" i="225"/>
  <c r="AL21" i="225"/>
  <c r="BX59" i="225"/>
  <c r="BK63" i="225"/>
  <c r="BS63" i="225"/>
  <c r="AV70" i="225"/>
  <c r="AX87" i="225"/>
  <c r="AF88" i="225"/>
  <c r="AN88" i="225"/>
  <c r="AV88" i="225"/>
  <c r="BE88" i="225"/>
  <c r="BM88" i="225"/>
  <c r="BU88" i="225"/>
  <c r="AD89" i="225"/>
  <c r="BC89" i="225"/>
  <c r="AB90" i="225"/>
  <c r="AJ90" i="225"/>
  <c r="AR90" i="225"/>
  <c r="BA90" i="225"/>
  <c r="BI90" i="225"/>
  <c r="BQ90" i="225"/>
  <c r="Z91" i="225"/>
  <c r="Z97" i="225" s="1"/>
  <c r="AH91" i="225"/>
  <c r="AP91" i="225"/>
  <c r="BG91" i="225"/>
  <c r="BO91" i="225"/>
  <c r="BW91" i="225"/>
  <c r="AF92" i="225"/>
  <c r="AN92" i="225"/>
  <c r="AV92" i="225"/>
  <c r="BE92" i="225"/>
  <c r="BM92" i="225"/>
  <c r="BU92" i="225"/>
  <c r="AD93" i="225"/>
  <c r="AL93" i="225"/>
  <c r="AT93" i="225"/>
  <c r="BC93" i="225"/>
  <c r="BK93" i="225"/>
  <c r="BS93" i="225"/>
  <c r="AB94" i="225"/>
  <c r="AJ94" i="225"/>
  <c r="AR94" i="225"/>
  <c r="BB94" i="225"/>
  <c r="BJ94" i="225"/>
  <c r="BR94" i="225"/>
  <c r="AB95" i="225"/>
  <c r="AJ95" i="225"/>
  <c r="AR95" i="225"/>
  <c r="BB95" i="225"/>
  <c r="BJ95" i="225"/>
  <c r="BR95" i="225"/>
  <c r="AB96" i="225"/>
  <c r="AJ96" i="225"/>
  <c r="AR96" i="225"/>
  <c r="BB96" i="225"/>
  <c r="BJ96" i="225"/>
  <c r="BR96" i="225"/>
  <c r="AB97" i="225"/>
  <c r="AJ97" i="225"/>
  <c r="AR97" i="225"/>
  <c r="BB97" i="225"/>
  <c r="BJ97" i="225"/>
  <c r="BR97" i="225"/>
  <c r="AB98" i="225"/>
  <c r="AJ98" i="225"/>
  <c r="AR98" i="225"/>
  <c r="BB98" i="225"/>
  <c r="BJ98" i="225"/>
  <c r="BR98" i="225"/>
  <c r="AB99" i="225"/>
  <c r="AJ99" i="225"/>
  <c r="AR99" i="225"/>
  <c r="BB99" i="225"/>
  <c r="BJ99" i="225"/>
  <c r="BR99" i="225"/>
  <c r="AR100" i="225"/>
  <c r="AR101" i="225" s="1"/>
  <c r="Z101" i="225"/>
  <c r="Z102" i="225" s="1"/>
  <c r="AE102" i="225"/>
  <c r="BP102" i="225"/>
  <c r="BL20" i="227"/>
  <c r="BL17" i="227"/>
  <c r="BL21" i="227"/>
  <c r="BL19" i="227"/>
  <c r="I14" i="225"/>
  <c r="BL15" i="225"/>
  <c r="AL17" i="225"/>
  <c r="BL19" i="225"/>
  <c r="AX56" i="225"/>
  <c r="AX60" i="225"/>
  <c r="BL63" i="225"/>
  <c r="BT63" i="225"/>
  <c r="AX68" i="225"/>
  <c r="AX69" i="225" s="1"/>
  <c r="AP69" i="225"/>
  <c r="AW70" i="225"/>
  <c r="BX87" i="225"/>
  <c r="BX89" i="225" s="1"/>
  <c r="AG88" i="225"/>
  <c r="AO88" i="225"/>
  <c r="AW88" i="225"/>
  <c r="BF88" i="225"/>
  <c r="BN88" i="225"/>
  <c r="BV88" i="225"/>
  <c r="AC90" i="225"/>
  <c r="AK90" i="225"/>
  <c r="AS90" i="225"/>
  <c r="BB90" i="225"/>
  <c r="BJ90" i="225"/>
  <c r="BR90" i="225"/>
  <c r="AA91" i="225"/>
  <c r="AI91" i="225"/>
  <c r="AQ91" i="225"/>
  <c r="AZ91" i="225"/>
  <c r="AZ97" i="225" s="1"/>
  <c r="BH91" i="225"/>
  <c r="BP91" i="225"/>
  <c r="AG92" i="225"/>
  <c r="AO92" i="225"/>
  <c r="AW92" i="225"/>
  <c r="BF92" i="225"/>
  <c r="BN92" i="225"/>
  <c r="BV92" i="225"/>
  <c r="AE93" i="225"/>
  <c r="AM93" i="225"/>
  <c r="AU93" i="225"/>
  <c r="BD93" i="225"/>
  <c r="BL93" i="225"/>
  <c r="BT93" i="225"/>
  <c r="AC94" i="225"/>
  <c r="AK94" i="225"/>
  <c r="AS94" i="225"/>
  <c r="BC94" i="225"/>
  <c r="BK94" i="225"/>
  <c r="BS94" i="225"/>
  <c r="AC95" i="225"/>
  <c r="AK95" i="225"/>
  <c r="AS95" i="225"/>
  <c r="BC95" i="225"/>
  <c r="BK95" i="225"/>
  <c r="BS95" i="225"/>
  <c r="AC96" i="225"/>
  <c r="AK96" i="225"/>
  <c r="AS96" i="225"/>
  <c r="BC96" i="225"/>
  <c r="BK96" i="225"/>
  <c r="BS96" i="225"/>
  <c r="AC97" i="225"/>
  <c r="AK97" i="225"/>
  <c r="AS97" i="225"/>
  <c r="BC97" i="225"/>
  <c r="BK97" i="225"/>
  <c r="BS97" i="225"/>
  <c r="AC98" i="225"/>
  <c r="AK98" i="225"/>
  <c r="AS98" i="225"/>
  <c r="BC98" i="225"/>
  <c r="BK98" i="225"/>
  <c r="BS98" i="225"/>
  <c r="AC99" i="225"/>
  <c r="AK99" i="225"/>
  <c r="AS99" i="225"/>
  <c r="BC99" i="225"/>
  <c r="BK99" i="225"/>
  <c r="BS99" i="225"/>
  <c r="AJ102" i="225"/>
  <c r="AG102" i="225"/>
  <c r="BV102" i="225"/>
  <c r="BX106" i="225"/>
  <c r="BY74" i="225" s="1"/>
  <c r="AX107" i="225"/>
  <c r="AY75" i="225" s="1"/>
  <c r="BX107" i="225"/>
  <c r="AX108" i="225"/>
  <c r="AY76" i="225" s="1"/>
  <c r="AY55" i="227"/>
  <c r="AL20" i="225"/>
  <c r="AY54" i="225"/>
  <c r="BD65" i="225" s="1"/>
  <c r="BX56" i="225"/>
  <c r="BM63" i="225"/>
  <c r="BU63" i="225"/>
  <c r="AQ69" i="225"/>
  <c r="AP70" i="225"/>
  <c r="AX70" i="225"/>
  <c r="Z88" i="225"/>
  <c r="Z94" i="225" s="1"/>
  <c r="AH88" i="225"/>
  <c r="AP88" i="225"/>
  <c r="BG88" i="225"/>
  <c r="BO88" i="225"/>
  <c r="BW88" i="225"/>
  <c r="Z92" i="225"/>
  <c r="Z98" i="225" s="1"/>
  <c r="AH92" i="225"/>
  <c r="AP92" i="225"/>
  <c r="AX92" i="225"/>
  <c r="BG92" i="225"/>
  <c r="BO92" i="225"/>
  <c r="BW92" i="225"/>
  <c r="AF93" i="225"/>
  <c r="AN93" i="225"/>
  <c r="AV93" i="225"/>
  <c r="BE93" i="225"/>
  <c r="BM93" i="225"/>
  <c r="BU93" i="225"/>
  <c r="AD94" i="225"/>
  <c r="AL94" i="225"/>
  <c r="AT94" i="225"/>
  <c r="BD94" i="225"/>
  <c r="BL94" i="225"/>
  <c r="BT94" i="225"/>
  <c r="AD95" i="225"/>
  <c r="AL95" i="225"/>
  <c r="AT95" i="225"/>
  <c r="BD95" i="225"/>
  <c r="BL95" i="225"/>
  <c r="BT95" i="225"/>
  <c r="AD96" i="225"/>
  <c r="AL96" i="225"/>
  <c r="AT96" i="225"/>
  <c r="BD96" i="225"/>
  <c r="BL96" i="225"/>
  <c r="BT96" i="225"/>
  <c r="AD97" i="225"/>
  <c r="AL97" i="225"/>
  <c r="AT97" i="225"/>
  <c r="BD97" i="225"/>
  <c r="BL97" i="225"/>
  <c r="BT97" i="225"/>
  <c r="AD98" i="225"/>
  <c r="AL98" i="225"/>
  <c r="AT98" i="225"/>
  <c r="BD98" i="225"/>
  <c r="BL98" i="225"/>
  <c r="BT98" i="225"/>
  <c r="AD99" i="225"/>
  <c r="AL99" i="225"/>
  <c r="AT99" i="225"/>
  <c r="BD99" i="225"/>
  <c r="BL99" i="225"/>
  <c r="BT99" i="225"/>
  <c r="AK102" i="225"/>
  <c r="AB101" i="225"/>
  <c r="BA101" i="225"/>
  <c r="BW102" i="225"/>
  <c r="AX109" i="225"/>
  <c r="AY77" i="225" s="1"/>
  <c r="BE67" i="225" s="1"/>
  <c r="BL22" i="225"/>
  <c r="BG57" i="225"/>
  <c r="AX61" i="225"/>
  <c r="BN63" i="225"/>
  <c r="BV63" i="225"/>
  <c r="AQ70" i="225"/>
  <c r="AA88" i="225"/>
  <c r="AI88" i="225"/>
  <c r="AQ88" i="225"/>
  <c r="AZ88" i="225"/>
  <c r="AZ94" i="225" s="1"/>
  <c r="BH88" i="225"/>
  <c r="BP88" i="225"/>
  <c r="AE90" i="225"/>
  <c r="AM90" i="225"/>
  <c r="AU90" i="225"/>
  <c r="BD90" i="225"/>
  <c r="BL90" i="225"/>
  <c r="BT90" i="225"/>
  <c r="AC91" i="225"/>
  <c r="AK91" i="225"/>
  <c r="AS91" i="225"/>
  <c r="BB91" i="225"/>
  <c r="BJ91" i="225"/>
  <c r="BR91" i="225"/>
  <c r="AA92" i="225"/>
  <c r="AI92" i="225"/>
  <c r="AQ92" i="225"/>
  <c r="AZ92" i="225"/>
  <c r="AZ98" i="225" s="1"/>
  <c r="BH92" i="225"/>
  <c r="BP92" i="225"/>
  <c r="AG93" i="225"/>
  <c r="AO93" i="225"/>
  <c r="AW93" i="225"/>
  <c r="BF93" i="225"/>
  <c r="BN93" i="225"/>
  <c r="BV93" i="225"/>
  <c r="AE94" i="225"/>
  <c r="AM94" i="225"/>
  <c r="AU94" i="225"/>
  <c r="BE94" i="225"/>
  <c r="BM94" i="225"/>
  <c r="BU94" i="225"/>
  <c r="AE95" i="225"/>
  <c r="AM95" i="225"/>
  <c r="AU95" i="225"/>
  <c r="BE95" i="225"/>
  <c r="BM95" i="225"/>
  <c r="BU95" i="225"/>
  <c r="AE96" i="225"/>
  <c r="AM96" i="225"/>
  <c r="AU96" i="225"/>
  <c r="BE96" i="225"/>
  <c r="BM96" i="225"/>
  <c r="BU96" i="225"/>
  <c r="AE97" i="225"/>
  <c r="AM97" i="225"/>
  <c r="AU97" i="225"/>
  <c r="BE97" i="225"/>
  <c r="BM97" i="225"/>
  <c r="BU97" i="225"/>
  <c r="AE98" i="225"/>
  <c r="AM98" i="225"/>
  <c r="AU98" i="225"/>
  <c r="BE98" i="225"/>
  <c r="BM98" i="225"/>
  <c r="BU98" i="225"/>
  <c r="AE99" i="225"/>
  <c r="AM99" i="225"/>
  <c r="AU99" i="225"/>
  <c r="BE99" i="225"/>
  <c r="BM99" i="225"/>
  <c r="BU99" i="225"/>
  <c r="AM101" i="225"/>
  <c r="AU101" i="225"/>
  <c r="AC101" i="225"/>
  <c r="BW63" i="225"/>
  <c r="AR70" i="225"/>
  <c r="AN90" i="225"/>
  <c r="BE90" i="225"/>
  <c r="Z93" i="225"/>
  <c r="Z99" i="225" s="1"/>
  <c r="AH93" i="225"/>
  <c r="AP93" i="225"/>
  <c r="AX93" i="225"/>
  <c r="BG93" i="225"/>
  <c r="BO93" i="225"/>
  <c r="BW93" i="225"/>
  <c r="AF94" i="225"/>
  <c r="AN94" i="225"/>
  <c r="AV94" i="225"/>
  <c r="BF94" i="225"/>
  <c r="BN94" i="225"/>
  <c r="BV94" i="225"/>
  <c r="AF95" i="225"/>
  <c r="AN95" i="225"/>
  <c r="AV95" i="225"/>
  <c r="BF95" i="225"/>
  <c r="BN95" i="225"/>
  <c r="BV95" i="225"/>
  <c r="AF96" i="225"/>
  <c r="AN96" i="225"/>
  <c r="AV96" i="225"/>
  <c r="BF96" i="225"/>
  <c r="BN96" i="225"/>
  <c r="BV96" i="225"/>
  <c r="AF97" i="225"/>
  <c r="AN97" i="225"/>
  <c r="AV97" i="225"/>
  <c r="BF97" i="225"/>
  <c r="BN97" i="225"/>
  <c r="BV97" i="225"/>
  <c r="AF98" i="225"/>
  <c r="AN98" i="225"/>
  <c r="AV98" i="225"/>
  <c r="BF98" i="225"/>
  <c r="BN98" i="225"/>
  <c r="BV98" i="225"/>
  <c r="AF99" i="225"/>
  <c r="AN99" i="225"/>
  <c r="AV99" i="225"/>
  <c r="BF99" i="225"/>
  <c r="BN99" i="225"/>
  <c r="BV99" i="225"/>
  <c r="AM102" i="225"/>
  <c r="BG102" i="225"/>
  <c r="BH63" i="225"/>
  <c r="BP63" i="225"/>
  <c r="AZ67" i="225"/>
  <c r="AS70" i="225"/>
  <c r="AG90" i="225"/>
  <c r="AO90" i="225"/>
  <c r="AW90" i="225"/>
  <c r="BF90" i="225"/>
  <c r="BN90" i="225"/>
  <c r="BV90" i="225"/>
  <c r="AG94" i="225"/>
  <c r="AO94" i="225"/>
  <c r="AW94" i="225"/>
  <c r="BG94" i="225"/>
  <c r="BO94" i="225"/>
  <c r="BW94" i="225"/>
  <c r="AG95" i="225"/>
  <c r="AO95" i="225"/>
  <c r="BG95" i="225"/>
  <c r="BO95" i="225"/>
  <c r="AG96" i="225"/>
  <c r="AO96" i="225"/>
  <c r="AW96" i="225"/>
  <c r="BG96" i="225"/>
  <c r="BO96" i="225"/>
  <c r="BW96" i="225"/>
  <c r="AG97" i="225"/>
  <c r="AO97" i="225"/>
  <c r="AW97" i="225"/>
  <c r="BG97" i="225"/>
  <c r="BO97" i="225"/>
  <c r="BW97" i="225"/>
  <c r="AG98" i="225"/>
  <c r="AO98" i="225"/>
  <c r="AW98" i="225"/>
  <c r="BG98" i="225"/>
  <c r="BO98" i="225"/>
  <c r="BW98" i="225"/>
  <c r="AG99" i="225"/>
  <c r="AO99" i="225"/>
  <c r="AW99" i="225"/>
  <c r="BO99" i="225"/>
  <c r="AO102" i="225"/>
  <c r="BH102" i="225"/>
  <c r="AT70" i="225"/>
  <c r="Z90" i="225"/>
  <c r="Z96" i="225" s="1"/>
  <c r="BG90" i="225"/>
  <c r="AH94" i="225"/>
  <c r="AP94" i="225"/>
  <c r="BP94" i="225"/>
  <c r="AH95" i="225"/>
  <c r="AP95" i="225"/>
  <c r="BH95" i="225"/>
  <c r="BP95" i="225"/>
  <c r="AH96" i="225"/>
  <c r="AP96" i="225"/>
  <c r="BH96" i="225"/>
  <c r="BP96" i="225"/>
  <c r="AH97" i="225"/>
  <c r="AP97" i="225"/>
  <c r="BH97" i="225"/>
  <c r="BP97" i="225"/>
  <c r="AH98" i="225"/>
  <c r="AP98" i="225"/>
  <c r="BH98" i="225"/>
  <c r="BP98" i="225"/>
  <c r="AH99" i="225"/>
  <c r="AP99" i="225"/>
  <c r="BH99" i="225"/>
  <c r="BP99" i="225"/>
  <c r="AB102" i="225"/>
  <c r="AV102" i="225"/>
  <c r="AN102" i="225"/>
  <c r="AF102" i="225"/>
  <c r="AT102" i="225"/>
  <c r="AL102" i="225"/>
  <c r="AD102" i="225"/>
  <c r="AC102" i="225"/>
  <c r="AP100" i="225"/>
  <c r="AP101" i="225" s="1"/>
  <c r="BX103" i="225"/>
  <c r="BY71" i="225" s="1"/>
  <c r="AX104" i="225"/>
  <c r="AY72" i="225" s="1"/>
  <c r="BL17" i="225"/>
  <c r="AX59" i="225"/>
  <c r="BJ63" i="225"/>
  <c r="BR63" i="225"/>
  <c r="BB65" i="225"/>
  <c r="BX73" i="225"/>
  <c r="BX86" i="225"/>
  <c r="AE88" i="225"/>
  <c r="AM88" i="225"/>
  <c r="AU88" i="225"/>
  <c r="BD88" i="225"/>
  <c r="BL88" i="225"/>
  <c r="BT88" i="225"/>
  <c r="AZ90" i="225"/>
  <c r="AZ96" i="225" s="1"/>
  <c r="AA94" i="225"/>
  <c r="AI94" i="225"/>
  <c r="AQ94" i="225"/>
  <c r="BA94" i="225"/>
  <c r="BI94" i="225"/>
  <c r="BQ94" i="225"/>
  <c r="AA95" i="225"/>
  <c r="AI95" i="225"/>
  <c r="BA95" i="225"/>
  <c r="BI95" i="225"/>
  <c r="AA96" i="225"/>
  <c r="AI96" i="225"/>
  <c r="AQ96" i="225"/>
  <c r="BA96" i="225"/>
  <c r="BI96" i="225"/>
  <c r="BQ96" i="225"/>
  <c r="AA97" i="225"/>
  <c r="AI97" i="225"/>
  <c r="AQ97" i="225"/>
  <c r="BA97" i="225"/>
  <c r="BI97" i="225"/>
  <c r="BQ97" i="225"/>
  <c r="AA98" i="225"/>
  <c r="AI98" i="225"/>
  <c r="AQ98" i="225"/>
  <c r="BA98" i="225"/>
  <c r="BI98" i="225"/>
  <c r="BQ98" i="225"/>
  <c r="AA99" i="225"/>
  <c r="AI99" i="225"/>
  <c r="BA99" i="225"/>
  <c r="BI99" i="225"/>
  <c r="BQ102" i="225"/>
  <c r="BI102" i="225"/>
  <c r="BA102" i="225"/>
  <c r="BU102" i="225"/>
  <c r="BM102" i="225"/>
  <c r="BE102" i="225"/>
  <c r="BT102" i="225"/>
  <c r="BL102" i="225"/>
  <c r="BD102" i="225"/>
  <c r="BS102" i="225"/>
  <c r="BK102" i="225"/>
  <c r="BC102" i="225"/>
  <c r="BR102" i="225"/>
  <c r="BJ102" i="225"/>
  <c r="BB102" i="225"/>
  <c r="BX100" i="225"/>
  <c r="AA102" i="225"/>
  <c r="AQ102" i="225"/>
  <c r="BO102" i="225"/>
  <c r="AX58" i="227"/>
  <c r="AS70" i="227"/>
  <c r="AC88" i="227"/>
  <c r="AK88" i="227"/>
  <c r="AS88" i="227"/>
  <c r="BB88" i="227"/>
  <c r="BJ88" i="227"/>
  <c r="BR88" i="227"/>
  <c r="AA89" i="227"/>
  <c r="AZ89" i="227"/>
  <c r="AZ95" i="227" s="1"/>
  <c r="AO90" i="227"/>
  <c r="BN90" i="227"/>
  <c r="AE91" i="227"/>
  <c r="AM91" i="227"/>
  <c r="AU91" i="227"/>
  <c r="BD91" i="227"/>
  <c r="BL91" i="227"/>
  <c r="BT91" i="227"/>
  <c r="AC92" i="227"/>
  <c r="AS92" i="227"/>
  <c r="BB92" i="227"/>
  <c r="BJ92" i="227"/>
  <c r="BR92" i="227"/>
  <c r="AE93" i="227"/>
  <c r="BD93" i="227"/>
  <c r="BO93" i="227"/>
  <c r="AD94" i="227"/>
  <c r="AO94" i="227"/>
  <c r="BE94" i="227"/>
  <c r="BU94" i="227"/>
  <c r="AT95" i="227"/>
  <c r="AD96" i="227"/>
  <c r="BL96" i="227"/>
  <c r="AT97" i="227"/>
  <c r="AD98" i="227"/>
  <c r="BL98" i="227"/>
  <c r="AQ102" i="227"/>
  <c r="AS102" i="227"/>
  <c r="AX103" i="227"/>
  <c r="AY71" i="227" s="1"/>
  <c r="BX103" i="227"/>
  <c r="BY71" i="227" s="1"/>
  <c r="AX106" i="227"/>
  <c r="AY74" i="227" s="1"/>
  <c r="AQ100" i="229"/>
  <c r="AQ101" i="229" s="1"/>
  <c r="AQ69" i="229"/>
  <c r="AL22" i="227"/>
  <c r="BX58" i="227"/>
  <c r="AT70" i="227"/>
  <c r="AJ99" i="227"/>
  <c r="AB99" i="227"/>
  <c r="AJ98" i="227"/>
  <c r="AB98" i="227"/>
  <c r="AJ97" i="227"/>
  <c r="AB97" i="227"/>
  <c r="AJ96" i="227"/>
  <c r="AB96" i="227"/>
  <c r="AR94" i="227"/>
  <c r="AJ94" i="227"/>
  <c r="AB94" i="227"/>
  <c r="AQ99" i="227"/>
  <c r="AI99" i="227"/>
  <c r="AA99" i="227"/>
  <c r="AQ98" i="227"/>
  <c r="AI98" i="227"/>
  <c r="AA98" i="227"/>
  <c r="AQ97" i="227"/>
  <c r="AI97" i="227"/>
  <c r="AA97" i="227"/>
  <c r="AQ96" i="227"/>
  <c r="AI96" i="227"/>
  <c r="AA96" i="227"/>
  <c r="AQ94" i="227"/>
  <c r="AI94" i="227"/>
  <c r="AA94" i="227"/>
  <c r="AP99" i="227"/>
  <c r="AH99" i="227"/>
  <c r="AP98" i="227"/>
  <c r="AH98" i="227"/>
  <c r="AP97" i="227"/>
  <c r="AH97" i="227"/>
  <c r="AP96" i="227"/>
  <c r="AH96" i="227"/>
  <c r="AP94" i="227"/>
  <c r="AH94" i="227"/>
  <c r="AW99" i="227"/>
  <c r="AO99" i="227"/>
  <c r="AG99" i="227"/>
  <c r="AW98" i="227"/>
  <c r="AO98" i="227"/>
  <c r="AG98" i="227"/>
  <c r="AW97" i="227"/>
  <c r="AO97" i="227"/>
  <c r="AG97" i="227"/>
  <c r="AW96" i="227"/>
  <c r="AO96" i="227"/>
  <c r="AG96" i="227"/>
  <c r="AV99" i="227"/>
  <c r="AN99" i="227"/>
  <c r="AF99" i="227"/>
  <c r="AV98" i="227"/>
  <c r="AN98" i="227"/>
  <c r="AF98" i="227"/>
  <c r="AV97" i="227"/>
  <c r="AN97" i="227"/>
  <c r="AF97" i="227"/>
  <c r="AV96" i="227"/>
  <c r="AN96" i="227"/>
  <c r="AF96" i="227"/>
  <c r="AS99" i="227"/>
  <c r="AK99" i="227"/>
  <c r="AC99" i="227"/>
  <c r="AS98" i="227"/>
  <c r="AK98" i="227"/>
  <c r="AC98" i="227"/>
  <c r="AS97" i="227"/>
  <c r="AK97" i="227"/>
  <c r="AC97" i="227"/>
  <c r="AS96" i="227"/>
  <c r="AK96" i="227"/>
  <c r="AC96" i="227"/>
  <c r="AX86" i="227"/>
  <c r="AD88" i="227"/>
  <c r="AL88" i="227"/>
  <c r="AT88" i="227"/>
  <c r="BC88" i="227"/>
  <c r="BK88" i="227"/>
  <c r="Z90" i="227"/>
  <c r="Z96" i="227" s="1"/>
  <c r="AH90" i="227"/>
  <c r="AP90" i="227"/>
  <c r="BG90" i="227"/>
  <c r="BO90" i="227"/>
  <c r="BW90" i="227"/>
  <c r="AF91" i="227"/>
  <c r="AN91" i="227"/>
  <c r="AV91" i="227"/>
  <c r="BE91" i="227"/>
  <c r="BM91" i="227"/>
  <c r="BU91" i="227"/>
  <c r="BC92" i="227"/>
  <c r="BK92" i="227"/>
  <c r="BT92" i="227"/>
  <c r="AF93" i="227"/>
  <c r="AP93" i="227"/>
  <c r="BE93" i="227"/>
  <c r="BP93" i="227"/>
  <c r="AE94" i="227"/>
  <c r="AS94" i="227"/>
  <c r="BF94" i="227"/>
  <c r="BW94" i="227"/>
  <c r="AE96" i="227"/>
  <c r="BM96" i="227"/>
  <c r="AU97" i="227"/>
  <c r="AE98" i="227"/>
  <c r="AU99" i="227"/>
  <c r="AX102" i="227"/>
  <c r="AT102" i="227"/>
  <c r="AX59" i="227"/>
  <c r="AU70" i="227"/>
  <c r="AR99" i="227"/>
  <c r="AR98" i="227"/>
  <c r="AR97" i="227"/>
  <c r="AR96" i="227"/>
  <c r="BR99" i="227"/>
  <c r="BJ99" i="227"/>
  <c r="BB99" i="227"/>
  <c r="BR98" i="227"/>
  <c r="BJ98" i="227"/>
  <c r="BB98" i="227"/>
  <c r="BR97" i="227"/>
  <c r="BJ97" i="227"/>
  <c r="BB97" i="227"/>
  <c r="BR96" i="227"/>
  <c r="BJ96" i="227"/>
  <c r="BB96" i="227"/>
  <c r="BR94" i="227"/>
  <c r="BJ94" i="227"/>
  <c r="BB94" i="227"/>
  <c r="BQ99" i="227"/>
  <c r="BI99" i="227"/>
  <c r="BA99" i="227"/>
  <c r="BQ98" i="227"/>
  <c r="BI98" i="227"/>
  <c r="BA98" i="227"/>
  <c r="BQ97" i="227"/>
  <c r="BI97" i="227"/>
  <c r="BA97" i="227"/>
  <c r="BQ96" i="227"/>
  <c r="BI96" i="227"/>
  <c r="BA96" i="227"/>
  <c r="BQ94" i="227"/>
  <c r="BI94" i="227"/>
  <c r="BA94" i="227"/>
  <c r="BP99" i="227"/>
  <c r="BH99" i="227"/>
  <c r="BP98" i="227"/>
  <c r="BH98" i="227"/>
  <c r="BP97" i="227"/>
  <c r="BH97" i="227"/>
  <c r="BP96" i="227"/>
  <c r="BH96" i="227"/>
  <c r="BP94" i="227"/>
  <c r="BH94" i="227"/>
  <c r="BW99" i="227"/>
  <c r="BO99" i="227"/>
  <c r="BW98" i="227"/>
  <c r="BO98" i="227"/>
  <c r="BW97" i="227"/>
  <c r="BO97" i="227"/>
  <c r="BG97" i="227"/>
  <c r="BW96" i="227"/>
  <c r="BO96" i="227"/>
  <c r="BG96" i="227"/>
  <c r="BV99" i="227"/>
  <c r="BN99" i="227"/>
  <c r="BF99" i="227"/>
  <c r="BV98" i="227"/>
  <c r="BN98" i="227"/>
  <c r="BF98" i="227"/>
  <c r="BV97" i="227"/>
  <c r="BN97" i="227"/>
  <c r="BF97" i="227"/>
  <c r="BV96" i="227"/>
  <c r="BN96" i="227"/>
  <c r="BF96" i="227"/>
  <c r="BV94" i="227"/>
  <c r="BS99" i="227"/>
  <c r="BK99" i="227"/>
  <c r="BC99" i="227"/>
  <c r="BS98" i="227"/>
  <c r="BK98" i="227"/>
  <c r="BC98" i="227"/>
  <c r="BS97" i="227"/>
  <c r="BK97" i="227"/>
  <c r="BC97" i="227"/>
  <c r="BS96" i="227"/>
  <c r="BK96" i="227"/>
  <c r="BC96" i="227"/>
  <c r="BS94" i="227"/>
  <c r="BK94" i="227"/>
  <c r="BX86" i="227"/>
  <c r="AE88" i="227"/>
  <c r="AM88" i="227"/>
  <c r="AU88" i="227"/>
  <c r="BD88" i="227"/>
  <c r="BL88" i="227"/>
  <c r="BT88" i="227"/>
  <c r="AA90" i="227"/>
  <c r="AQ90" i="227"/>
  <c r="AZ90" i="227"/>
  <c r="AZ96" i="227" s="1"/>
  <c r="AE92" i="227"/>
  <c r="AM92" i="227"/>
  <c r="AU92" i="227"/>
  <c r="BD92" i="227"/>
  <c r="BL92" i="227"/>
  <c r="BT93" i="227"/>
  <c r="AF94" i="227"/>
  <c r="AT94" i="227"/>
  <c r="BG94" i="227"/>
  <c r="AD95" i="227"/>
  <c r="BD95" i="227"/>
  <c r="AL96" i="227"/>
  <c r="BT96" i="227"/>
  <c r="BD97" i="227"/>
  <c r="AL98" i="227"/>
  <c r="BT98" i="227"/>
  <c r="BD99" i="227"/>
  <c r="AI102" i="227"/>
  <c r="BX104" i="227"/>
  <c r="BY72" i="227" s="1"/>
  <c r="AX105" i="227"/>
  <c r="AX89" i="227" s="1"/>
  <c r="BX105" i="227"/>
  <c r="BY73" i="227" s="1"/>
  <c r="BX108" i="227"/>
  <c r="AX109" i="227"/>
  <c r="AY77" i="227" s="1"/>
  <c r="BE67" i="227" s="1"/>
  <c r="BX109" i="227"/>
  <c r="AW95" i="229"/>
  <c r="AI95" i="229"/>
  <c r="AS95" i="229"/>
  <c r="AH95" i="229"/>
  <c r="AB89" i="229"/>
  <c r="AO95" i="229"/>
  <c r="AE95" i="229"/>
  <c r="AD95" i="229"/>
  <c r="AR95" i="229"/>
  <c r="AP95" i="229"/>
  <c r="AL95" i="229"/>
  <c r="AF95" i="229"/>
  <c r="AG95" i="229"/>
  <c r="AL21" i="227"/>
  <c r="BX59" i="227"/>
  <c r="AV70" i="227"/>
  <c r="AR95" i="227"/>
  <c r="AJ95" i="227"/>
  <c r="AB95" i="227"/>
  <c r="AQ95" i="227"/>
  <c r="AI95" i="227"/>
  <c r="AA95" i="227"/>
  <c r="AP95" i="227"/>
  <c r="AH95" i="227"/>
  <c r="AW95" i="227"/>
  <c r="AV95" i="227"/>
  <c r="AN95" i="227"/>
  <c r="AF95" i="227"/>
  <c r="AS95" i="227"/>
  <c r="AK95" i="227"/>
  <c r="AC95" i="227"/>
  <c r="AF88" i="227"/>
  <c r="AN88" i="227"/>
  <c r="AV88" i="227"/>
  <c r="BE88" i="227"/>
  <c r="BM88" i="227"/>
  <c r="BU88" i="227"/>
  <c r="AB90" i="227"/>
  <c r="AJ90" i="227"/>
  <c r="AR90" i="227"/>
  <c r="BA90" i="227"/>
  <c r="BI90" i="227"/>
  <c r="BQ90" i="227"/>
  <c r="Z91" i="227"/>
  <c r="Z97" i="227" s="1"/>
  <c r="AH91" i="227"/>
  <c r="AP91" i="227"/>
  <c r="BG91" i="227"/>
  <c r="BO91" i="227"/>
  <c r="BW91" i="227"/>
  <c r="AF92" i="227"/>
  <c r="AN92" i="227"/>
  <c r="AV92" i="227"/>
  <c r="BE92" i="227"/>
  <c r="BM92" i="227"/>
  <c r="BW92" i="227"/>
  <c r="AH93" i="227"/>
  <c r="AU93" i="227"/>
  <c r="BG93" i="227"/>
  <c r="BU93" i="227"/>
  <c r="AG94" i="227"/>
  <c r="AU94" i="227"/>
  <c r="BL94" i="227"/>
  <c r="AE95" i="227"/>
  <c r="AM96" i="227"/>
  <c r="BU96" i="227"/>
  <c r="BE97" i="227"/>
  <c r="AM98" i="227"/>
  <c r="BU98" i="227"/>
  <c r="BE99" i="227"/>
  <c r="AJ102" i="227"/>
  <c r="BC102" i="227"/>
  <c r="AL13" i="229"/>
  <c r="BC93" i="229"/>
  <c r="BJ98" i="229"/>
  <c r="BP97" i="229"/>
  <c r="BP94" i="229"/>
  <c r="BH94" i="229"/>
  <c r="BC92" i="229"/>
  <c r="BC88" i="229"/>
  <c r="BG94" i="229"/>
  <c r="BC91" i="229"/>
  <c r="BO97" i="229"/>
  <c r="BF94" i="229"/>
  <c r="BW98" i="229"/>
  <c r="BJ97" i="229"/>
  <c r="BW94" i="229"/>
  <c r="BD94" i="229"/>
  <c r="BW99" i="229"/>
  <c r="BH98" i="229"/>
  <c r="BG97" i="229"/>
  <c r="BV94" i="229"/>
  <c r="BP99" i="229"/>
  <c r="BT94" i="229"/>
  <c r="BC90" i="229"/>
  <c r="BO94" i="229"/>
  <c r="BL94" i="229"/>
  <c r="BK93" i="229"/>
  <c r="BK92" i="229"/>
  <c r="BK88" i="229"/>
  <c r="BK90" i="229"/>
  <c r="BK91" i="229"/>
  <c r="BS93" i="229"/>
  <c r="BS92" i="229"/>
  <c r="BS88" i="229"/>
  <c r="BS91" i="229"/>
  <c r="AX56" i="227"/>
  <c r="AX60" i="227"/>
  <c r="BD66" i="227"/>
  <c r="BG99" i="227"/>
  <c r="BG98" i="227"/>
  <c r="BR95" i="227"/>
  <c r="BJ95" i="227"/>
  <c r="BB95" i="227"/>
  <c r="BQ95" i="227"/>
  <c r="BI95" i="227"/>
  <c r="BA95" i="227"/>
  <c r="BP95" i="227"/>
  <c r="BH95" i="227"/>
  <c r="BW95" i="227"/>
  <c r="BO95" i="227"/>
  <c r="BG95" i="227"/>
  <c r="BV95" i="227"/>
  <c r="BN95" i="227"/>
  <c r="BF95" i="227"/>
  <c r="BS95" i="227"/>
  <c r="BK95" i="227"/>
  <c r="BC95" i="227"/>
  <c r="BX87" i="227"/>
  <c r="BX89" i="227" s="1"/>
  <c r="AC90" i="227"/>
  <c r="AK90" i="227"/>
  <c r="AS90" i="227"/>
  <c r="BB90" i="227"/>
  <c r="BJ90" i="227"/>
  <c r="BR90" i="227"/>
  <c r="AK94" i="227"/>
  <c r="AV94" i="227"/>
  <c r="BM94" i="227"/>
  <c r="AG95" i="227"/>
  <c r="BL95" i="227"/>
  <c r="AT96" i="227"/>
  <c r="AD97" i="227"/>
  <c r="BL97" i="227"/>
  <c r="AT98" i="227"/>
  <c r="AD99" i="227"/>
  <c r="BL99" i="227"/>
  <c r="AL20" i="227"/>
  <c r="AY54" i="227"/>
  <c r="AZ65" i="227" s="1"/>
  <c r="BX56" i="227"/>
  <c r="BX60" i="227"/>
  <c r="BE66" i="227"/>
  <c r="AX70" i="227"/>
  <c r="AD93" i="227"/>
  <c r="AL93" i="227"/>
  <c r="AT93" i="227"/>
  <c r="BS93" i="227"/>
  <c r="BS92" i="227"/>
  <c r="AD90" i="227"/>
  <c r="AL90" i="227"/>
  <c r="AT90" i="227"/>
  <c r="BC90" i="227"/>
  <c r="BK90" i="227"/>
  <c r="BS90" i="227"/>
  <c r="Z92" i="227"/>
  <c r="Z98" i="227" s="1"/>
  <c r="Z93" i="227"/>
  <c r="Z99" i="227" s="1"/>
  <c r="AK93" i="227"/>
  <c r="BL93" i="227"/>
  <c r="AL94" i="227"/>
  <c r="AW94" i="227"/>
  <c r="BN94" i="227"/>
  <c r="AL95" i="227"/>
  <c r="BM95" i="227"/>
  <c r="AU96" i="227"/>
  <c r="AE97" i="227"/>
  <c r="BM97" i="227"/>
  <c r="AU98" i="227"/>
  <c r="AE99" i="227"/>
  <c r="BM99" i="227"/>
  <c r="AD102" i="227"/>
  <c r="AM90" i="227"/>
  <c r="AC91" i="227"/>
  <c r="AK91" i="227"/>
  <c r="AS91" i="227"/>
  <c r="BB91" i="227"/>
  <c r="BJ91" i="227"/>
  <c r="BR91" i="227"/>
  <c r="AM94" i="227"/>
  <c r="BC94" i="227"/>
  <c r="BO94" i="227"/>
  <c r="BT95" i="227"/>
  <c r="BD96" i="227"/>
  <c r="AL97" i="227"/>
  <c r="BT97" i="227"/>
  <c r="BD98" i="227"/>
  <c r="AL99" i="227"/>
  <c r="BT99" i="227"/>
  <c r="BY54" i="227"/>
  <c r="AR70" i="227"/>
  <c r="AB88" i="227"/>
  <c r="AJ88" i="227"/>
  <c r="AR88" i="227"/>
  <c r="BA88" i="227"/>
  <c r="BI88" i="227"/>
  <c r="BQ88" i="227"/>
  <c r="Z89" i="227"/>
  <c r="Z95" i="227" s="1"/>
  <c r="AN90" i="227"/>
  <c r="BU90" i="227"/>
  <c r="AD91" i="227"/>
  <c r="AL91" i="227"/>
  <c r="AT91" i="227"/>
  <c r="BC91" i="227"/>
  <c r="BK91" i="227"/>
  <c r="BS91" i="227"/>
  <c r="AB92" i="227"/>
  <c r="AJ92" i="227"/>
  <c r="AR92" i="227"/>
  <c r="BA92" i="227"/>
  <c r="BI92" i="227"/>
  <c r="BQ92" i="227"/>
  <c r="AZ93" i="227"/>
  <c r="AZ99" i="227" s="1"/>
  <c r="AC94" i="227"/>
  <c r="AN94" i="227"/>
  <c r="BD94" i="227"/>
  <c r="BT94" i="227"/>
  <c r="AO95" i="227"/>
  <c r="BU95" i="227"/>
  <c r="BE96" i="227"/>
  <c r="AM97" i="227"/>
  <c r="BU97" i="227"/>
  <c r="BE98" i="227"/>
  <c r="AM99" i="227"/>
  <c r="BU99" i="227"/>
  <c r="AL102" i="227"/>
  <c r="BS102" i="227"/>
  <c r="AX70" i="229"/>
  <c r="AP70" i="229"/>
  <c r="AW70" i="229"/>
  <c r="AP69" i="229"/>
  <c r="AX68" i="229"/>
  <c r="AX69" i="229" s="1"/>
  <c r="AV70" i="229"/>
  <c r="AU70" i="229"/>
  <c r="AR70" i="229"/>
  <c r="AP100" i="229"/>
  <c r="AP101" i="229" s="1"/>
  <c r="AQ70" i="229"/>
  <c r="AT70" i="229"/>
  <c r="AA101" i="227"/>
  <c r="AR102" i="227"/>
  <c r="BA102" i="227"/>
  <c r="BI102" i="227"/>
  <c r="BQ102" i="227"/>
  <c r="BA89" i="229"/>
  <c r="BG95" i="229"/>
  <c r="AF93" i="229"/>
  <c r="AN94" i="229"/>
  <c r="AH98" i="229"/>
  <c r="AE102" i="227"/>
  <c r="AM102" i="227"/>
  <c r="AU102" i="227"/>
  <c r="BD102" i="227"/>
  <c r="BL102" i="227"/>
  <c r="BT102" i="227"/>
  <c r="AL20" i="229"/>
  <c r="AL21" i="229"/>
  <c r="AL19" i="229"/>
  <c r="BX60" i="229"/>
  <c r="BX56" i="229"/>
  <c r="BX59" i="229"/>
  <c r="BX61" i="229"/>
  <c r="AD93" i="229"/>
  <c r="AR97" i="229"/>
  <c r="AD92" i="229"/>
  <c r="AD88" i="229"/>
  <c r="AL93" i="229"/>
  <c r="AL92" i="229"/>
  <c r="AL88" i="229"/>
  <c r="AT93" i="229"/>
  <c r="AT92" i="229"/>
  <c r="AT88" i="229"/>
  <c r="AT91" i="229"/>
  <c r="AV94" i="229"/>
  <c r="AO96" i="229"/>
  <c r="AP97" i="229"/>
  <c r="BA101" i="229"/>
  <c r="BV102" i="229"/>
  <c r="BU102" i="229"/>
  <c r="BP102" i="229"/>
  <c r="BN102" i="229"/>
  <c r="BF102" i="229"/>
  <c r="AN102" i="229"/>
  <c r="AS95" i="231"/>
  <c r="AF102" i="227"/>
  <c r="AN102" i="227"/>
  <c r="AV102" i="227"/>
  <c r="BE102" i="227"/>
  <c r="BM102" i="227"/>
  <c r="BU102" i="227"/>
  <c r="BL17" i="229"/>
  <c r="BL19" i="229"/>
  <c r="BL22" i="229"/>
  <c r="BU63" i="229"/>
  <c r="BM63" i="229"/>
  <c r="BT63" i="229"/>
  <c r="BL63" i="229"/>
  <c r="BH105" i="229"/>
  <c r="BH89" i="229" s="1"/>
  <c r="BS63" i="229"/>
  <c r="BK63" i="229"/>
  <c r="BX73" i="229"/>
  <c r="BR63" i="229"/>
  <c r="BJ63" i="229"/>
  <c r="BW63" i="229"/>
  <c r="BO63" i="229"/>
  <c r="BH57" i="229"/>
  <c r="BE92" i="229"/>
  <c r="BE88" i="229"/>
  <c r="BE91" i="229"/>
  <c r="BM92" i="229"/>
  <c r="BM88" i="229"/>
  <c r="BM91" i="229"/>
  <c r="BU92" i="229"/>
  <c r="BU88" i="229"/>
  <c r="BU91" i="229"/>
  <c r="BE90" i="229"/>
  <c r="BM93" i="229"/>
  <c r="AD94" i="229"/>
  <c r="AW94" i="229"/>
  <c r="AR96" i="229"/>
  <c r="BX105" i="229"/>
  <c r="AX100" i="227"/>
  <c r="AX101" i="227" s="1"/>
  <c r="AZ101" i="227"/>
  <c r="AZ102" i="227" s="1"/>
  <c r="AG102" i="227"/>
  <c r="AO102" i="227"/>
  <c r="AW102" i="227"/>
  <c r="BF102" i="227"/>
  <c r="BN102" i="227"/>
  <c r="BV102" i="227"/>
  <c r="AY55" i="229"/>
  <c r="AF92" i="229"/>
  <c r="AF88" i="229"/>
  <c r="AF91" i="229"/>
  <c r="AN92" i="229"/>
  <c r="AN88" i="229"/>
  <c r="AN91" i="229"/>
  <c r="AV92" i="229"/>
  <c r="AV88" i="229"/>
  <c r="AV91" i="229"/>
  <c r="BF92" i="229"/>
  <c r="BF88" i="229"/>
  <c r="BF91" i="229"/>
  <c r="BF93" i="229"/>
  <c r="BN92" i="229"/>
  <c r="BN88" i="229"/>
  <c r="BN91" i="229"/>
  <c r="BN93" i="229"/>
  <c r="BV92" i="229"/>
  <c r="BV88" i="229"/>
  <c r="BV91" i="229"/>
  <c r="BV93" i="229"/>
  <c r="BF89" i="229"/>
  <c r="BN89" i="229"/>
  <c r="BV89" i="229"/>
  <c r="AL90" i="229"/>
  <c r="BF90" i="229"/>
  <c r="AD91" i="229"/>
  <c r="AN93" i="229"/>
  <c r="AF94" i="229"/>
  <c r="BC95" i="229"/>
  <c r="AW96" i="229"/>
  <c r="AT102" i="229"/>
  <c r="AL102" i="229"/>
  <c r="AS102" i="229"/>
  <c r="AC102" i="229"/>
  <c r="AR102" i="229"/>
  <c r="AB102" i="229"/>
  <c r="AX102" i="229"/>
  <c r="AP102" i="229"/>
  <c r="AU102" i="229"/>
  <c r="AM102" i="229"/>
  <c r="AE102" i="229"/>
  <c r="AF102" i="229"/>
  <c r="AW102" i="229"/>
  <c r="AA102" i="229"/>
  <c r="AV102" i="229"/>
  <c r="AQ102" i="229"/>
  <c r="AX100" i="229"/>
  <c r="BX100" i="227"/>
  <c r="AH102" i="227"/>
  <c r="AP102" i="227"/>
  <c r="BG102" i="227"/>
  <c r="BO102" i="227"/>
  <c r="BW102" i="227"/>
  <c r="BL11" i="229"/>
  <c r="BL14" i="229" s="1"/>
  <c r="AL17" i="229"/>
  <c r="BQ63" i="229"/>
  <c r="AY72" i="229"/>
  <c r="BH106" i="229"/>
  <c r="BP96" i="229" s="1"/>
  <c r="BU64" i="229"/>
  <c r="BM64" i="229"/>
  <c r="BT64" i="229"/>
  <c r="BL64" i="229"/>
  <c r="BS64" i="229"/>
  <c r="BK64" i="229"/>
  <c r="BR64" i="229"/>
  <c r="BJ64" i="229"/>
  <c r="BX74" i="229"/>
  <c r="BW64" i="229"/>
  <c r="BO64" i="229"/>
  <c r="AG92" i="229"/>
  <c r="AG88" i="229"/>
  <c r="AG91" i="229"/>
  <c r="AG93" i="229"/>
  <c r="AO92" i="229"/>
  <c r="AO88" i="229"/>
  <c r="AO91" i="229"/>
  <c r="AO93" i="229"/>
  <c r="AW92" i="229"/>
  <c r="AW88" i="229"/>
  <c r="AW91" i="229"/>
  <c r="AW93" i="229"/>
  <c r="AN90" i="229"/>
  <c r="AG94" i="229"/>
  <c r="BH95" i="229"/>
  <c r="BH102" i="229"/>
  <c r="AV100" i="231"/>
  <c r="AV101" i="231" s="1"/>
  <c r="AV69" i="231"/>
  <c r="AX70" i="231"/>
  <c r="AV70" i="231"/>
  <c r="AX68" i="231"/>
  <c r="AX69" i="231" s="1"/>
  <c r="Z101" i="227"/>
  <c r="Z102" i="227" s="1"/>
  <c r="BH102" i="227"/>
  <c r="AL22" i="229"/>
  <c r="AX57" i="229"/>
  <c r="AW99" i="229"/>
  <c r="BR99" i="229"/>
  <c r="BP95" i="229"/>
  <c r="BM90" i="229"/>
  <c r="BE93" i="229"/>
  <c r="AL94" i="229"/>
  <c r="BJ95" i="229"/>
  <c r="AG99" i="229"/>
  <c r="BM102" i="229"/>
  <c r="BX57" i="229"/>
  <c r="AA88" i="229"/>
  <c r="AI88" i="229"/>
  <c r="AQ88" i="229"/>
  <c r="AZ88" i="229"/>
  <c r="AZ94" i="229" s="1"/>
  <c r="BH88" i="229"/>
  <c r="BP88" i="229"/>
  <c r="AE90" i="229"/>
  <c r="AM90" i="229"/>
  <c r="AU90" i="229"/>
  <c r="BD90" i="229"/>
  <c r="BL90" i="229"/>
  <c r="BT90" i="229"/>
  <c r="AA92" i="229"/>
  <c r="AI92" i="229"/>
  <c r="AQ92" i="229"/>
  <c r="AZ92" i="229"/>
  <c r="AZ98" i="229" s="1"/>
  <c r="BH92" i="229"/>
  <c r="BP92" i="229"/>
  <c r="AE94" i="229"/>
  <c r="AM94" i="229"/>
  <c r="AU94" i="229"/>
  <c r="BE94" i="229"/>
  <c r="BM94" i="229"/>
  <c r="BU94" i="229"/>
  <c r="AP96" i="229"/>
  <c r="BO96" i="229"/>
  <c r="AJ97" i="229"/>
  <c r="BH97" i="229"/>
  <c r="AG98" i="229"/>
  <c r="BB98" i="229"/>
  <c r="AI102" i="229"/>
  <c r="AX103" i="229"/>
  <c r="AY71" i="229" s="1"/>
  <c r="AT95" i="231"/>
  <c r="BT95" i="231"/>
  <c r="BL95" i="231"/>
  <c r="BD95" i="231"/>
  <c r="BR95" i="231"/>
  <c r="BJ95" i="231"/>
  <c r="BB95" i="231"/>
  <c r="BQ95" i="231"/>
  <c r="BI95" i="231"/>
  <c r="BA95" i="231"/>
  <c r="BP95" i="231"/>
  <c r="BH95" i="231"/>
  <c r="BW95" i="231"/>
  <c r="BO95" i="231"/>
  <c r="BG95" i="231"/>
  <c r="AZ89" i="231"/>
  <c r="AZ95" i="231" s="1"/>
  <c r="BU95" i="231"/>
  <c r="BM95" i="231"/>
  <c r="BE95" i="231"/>
  <c r="BS95" i="231"/>
  <c r="BN95" i="231"/>
  <c r="BK95" i="231"/>
  <c r="BF95" i="231"/>
  <c r="BC95" i="231"/>
  <c r="BV95" i="231"/>
  <c r="BX87" i="231"/>
  <c r="AN95" i="231"/>
  <c r="AX59" i="229"/>
  <c r="AU99" i="229"/>
  <c r="AM99" i="229"/>
  <c r="AE99" i="229"/>
  <c r="AU98" i="229"/>
  <c r="AM98" i="229"/>
  <c r="AE98" i="229"/>
  <c r="AU97" i="229"/>
  <c r="AM97" i="229"/>
  <c r="AE97" i="229"/>
  <c r="AU96" i="229"/>
  <c r="AM96" i="229"/>
  <c r="AE96" i="229"/>
  <c r="AT99" i="229"/>
  <c r="AL99" i="229"/>
  <c r="AD99" i="229"/>
  <c r="AT98" i="229"/>
  <c r="AL98" i="229"/>
  <c r="AD98" i="229"/>
  <c r="AT97" i="229"/>
  <c r="AL97" i="229"/>
  <c r="AD97" i="229"/>
  <c r="AT96" i="229"/>
  <c r="AL96" i="229"/>
  <c r="AD96" i="229"/>
  <c r="AS99" i="229"/>
  <c r="AK99" i="229"/>
  <c r="AC99" i="229"/>
  <c r="AS98" i="229"/>
  <c r="AK98" i="229"/>
  <c r="AC98" i="229"/>
  <c r="AS97" i="229"/>
  <c r="AK97" i="229"/>
  <c r="AC97" i="229"/>
  <c r="AS96" i="229"/>
  <c r="AK96" i="229"/>
  <c r="AQ99" i="229"/>
  <c r="AI99" i="229"/>
  <c r="AA99" i="229"/>
  <c r="AQ98" i="229"/>
  <c r="AI98" i="229"/>
  <c r="AA98" i="229"/>
  <c r="AQ97" i="229"/>
  <c r="AI97" i="229"/>
  <c r="AA97" i="229"/>
  <c r="AQ96" i="229"/>
  <c r="AI96" i="229"/>
  <c r="AA96" i="229"/>
  <c r="AV99" i="229"/>
  <c r="AN99" i="229"/>
  <c r="AF99" i="229"/>
  <c r="AV98" i="229"/>
  <c r="AN98" i="229"/>
  <c r="AF98" i="229"/>
  <c r="AV97" i="229"/>
  <c r="AN97" i="229"/>
  <c r="AF97" i="229"/>
  <c r="AV96" i="229"/>
  <c r="AN96" i="229"/>
  <c r="AF96" i="229"/>
  <c r="AX86" i="229"/>
  <c r="BG99" i="229" s="1"/>
  <c r="Z90" i="229"/>
  <c r="Z96" i="229" s="1"/>
  <c r="AH90" i="229"/>
  <c r="AP90" i="229"/>
  <c r="BG90" i="229"/>
  <c r="BO90" i="229"/>
  <c r="BW90" i="229"/>
  <c r="AH94" i="229"/>
  <c r="AP94" i="229"/>
  <c r="AC96" i="229"/>
  <c r="AO98" i="229"/>
  <c r="AH99" i="229"/>
  <c r="AH102" i="229"/>
  <c r="BL13" i="231"/>
  <c r="BL11" i="231"/>
  <c r="BL14" i="231" s="1"/>
  <c r="BU99" i="229"/>
  <c r="BM99" i="229"/>
  <c r="BE99" i="229"/>
  <c r="BU98" i="229"/>
  <c r="BM98" i="229"/>
  <c r="BE98" i="229"/>
  <c r="BU97" i="229"/>
  <c r="BM97" i="229"/>
  <c r="BE97" i="229"/>
  <c r="BU96" i="229"/>
  <c r="BM96" i="229"/>
  <c r="BE96" i="229"/>
  <c r="BT99" i="229"/>
  <c r="BL99" i="229"/>
  <c r="BD99" i="229"/>
  <c r="BT98" i="229"/>
  <c r="BL98" i="229"/>
  <c r="BD98" i="229"/>
  <c r="BT97" i="229"/>
  <c r="BL97" i="229"/>
  <c r="BD97" i="229"/>
  <c r="BT96" i="229"/>
  <c r="BL96" i="229"/>
  <c r="BD96" i="229"/>
  <c r="BS99" i="229"/>
  <c r="BK99" i="229"/>
  <c r="BC99" i="229"/>
  <c r="BS98" i="229"/>
  <c r="BK98" i="229"/>
  <c r="BC98" i="229"/>
  <c r="BS97" i="229"/>
  <c r="BK97" i="229"/>
  <c r="BC97" i="229"/>
  <c r="BS96" i="229"/>
  <c r="BK96" i="229"/>
  <c r="BC96" i="229"/>
  <c r="BQ99" i="229"/>
  <c r="BI99" i="229"/>
  <c r="BA99" i="229"/>
  <c r="BQ98" i="229"/>
  <c r="BI98" i="229"/>
  <c r="BA98" i="229"/>
  <c r="BQ97" i="229"/>
  <c r="BI97" i="229"/>
  <c r="BA97" i="229"/>
  <c r="BQ96" i="229"/>
  <c r="BI96" i="229"/>
  <c r="BA96" i="229"/>
  <c r="BV99" i="229"/>
  <c r="BN99" i="229"/>
  <c r="BF99" i="229"/>
  <c r="BV98" i="229"/>
  <c r="BN98" i="229"/>
  <c r="BF98" i="229"/>
  <c r="BV97" i="229"/>
  <c r="BN97" i="229"/>
  <c r="BF97" i="229"/>
  <c r="BV96" i="229"/>
  <c r="BN96" i="229"/>
  <c r="BF96" i="229"/>
  <c r="BX86" i="229"/>
  <c r="BY54" i="229" s="1"/>
  <c r="AA90" i="229"/>
  <c r="AI90" i="229"/>
  <c r="AQ90" i="229"/>
  <c r="AZ90" i="229"/>
  <c r="AZ96" i="229" s="1"/>
  <c r="BH90" i="229"/>
  <c r="BP90" i="229"/>
  <c r="AE92" i="229"/>
  <c r="AM92" i="229"/>
  <c r="AU92" i="229"/>
  <c r="BD92" i="229"/>
  <c r="BL92" i="229"/>
  <c r="BT92" i="229"/>
  <c r="AA94" i="229"/>
  <c r="AI94" i="229"/>
  <c r="AQ94" i="229"/>
  <c r="BA94" i="229"/>
  <c r="BI94" i="229"/>
  <c r="BQ94" i="229"/>
  <c r="AG96" i="229"/>
  <c r="BB96" i="229"/>
  <c r="AW97" i="229"/>
  <c r="BR97" i="229"/>
  <c r="AP98" i="229"/>
  <c r="BO98" i="229"/>
  <c r="AJ99" i="229"/>
  <c r="BH99" i="229"/>
  <c r="AD102" i="229"/>
  <c r="AX105" i="229"/>
  <c r="AY73" i="229" s="1"/>
  <c r="AX107" i="229"/>
  <c r="AY75" i="229" s="1"/>
  <c r="BL21" i="231"/>
  <c r="BL22" i="231"/>
  <c r="BL20" i="231"/>
  <c r="BL17" i="231"/>
  <c r="BL15" i="231"/>
  <c r="AX56" i="229"/>
  <c r="AX60" i="229"/>
  <c r="AU95" i="229"/>
  <c r="AM95" i="229"/>
  <c r="AT95" i="229"/>
  <c r="AQ95" i="229"/>
  <c r="AV95" i="229"/>
  <c r="AN95" i="229"/>
  <c r="Z91" i="229"/>
  <c r="Z97" i="229" s="1"/>
  <c r="AB94" i="229"/>
  <c r="AJ94" i="229"/>
  <c r="AR94" i="229"/>
  <c r="BB94" i="229"/>
  <c r="BJ94" i="229"/>
  <c r="BR94" i="229"/>
  <c r="AB95" i="229"/>
  <c r="AJ95" i="229"/>
  <c r="AH96" i="229"/>
  <c r="BG96" i="229"/>
  <c r="AB97" i="229"/>
  <c r="BW97" i="229"/>
  <c r="AR98" i="229"/>
  <c r="BP98" i="229"/>
  <c r="AO99" i="229"/>
  <c r="BJ99" i="229"/>
  <c r="BD101" i="229"/>
  <c r="BL101" i="229"/>
  <c r="AX106" i="229"/>
  <c r="AY74" i="229" s="1"/>
  <c r="BX106" i="229"/>
  <c r="AX86" i="231"/>
  <c r="AX58" i="231"/>
  <c r="AX61" i="231"/>
  <c r="AY54" i="231"/>
  <c r="AZ67" i="231" s="1"/>
  <c r="AX59" i="231"/>
  <c r="AY54" i="229"/>
  <c r="BC65" i="229" s="1"/>
  <c r="BE66" i="229"/>
  <c r="BU95" i="229"/>
  <c r="BM95" i="229"/>
  <c r="BE95" i="229"/>
  <c r="BT95" i="229"/>
  <c r="BL95" i="229"/>
  <c r="BD95" i="229"/>
  <c r="BQ95" i="229"/>
  <c r="BI95" i="229"/>
  <c r="BA95" i="229"/>
  <c r="BV95" i="229"/>
  <c r="BN95" i="229"/>
  <c r="BF95" i="229"/>
  <c r="BX87" i="229"/>
  <c r="BX89" i="229" s="1"/>
  <c r="AZ91" i="229"/>
  <c r="AZ97" i="229" s="1"/>
  <c r="AC94" i="229"/>
  <c r="AK94" i="229"/>
  <c r="AS94" i="229"/>
  <c r="BC94" i="229"/>
  <c r="BK94" i="229"/>
  <c r="BS94" i="229"/>
  <c r="AC95" i="229"/>
  <c r="AK95" i="229"/>
  <c r="BB95" i="229"/>
  <c r="BR95" i="229"/>
  <c r="AJ96" i="229"/>
  <c r="BH96" i="229"/>
  <c r="AG97" i="229"/>
  <c r="BB97" i="229"/>
  <c r="AW98" i="229"/>
  <c r="BR98" i="229"/>
  <c r="AP99" i="229"/>
  <c r="BO99" i="229"/>
  <c r="AK102" i="229"/>
  <c r="AL101" i="229"/>
  <c r="AX109" i="229"/>
  <c r="AY77" i="229" s="1"/>
  <c r="BD67" i="229" s="1"/>
  <c r="AD101" i="229"/>
  <c r="BD102" i="229"/>
  <c r="BL102" i="229"/>
  <c r="BT102" i="229"/>
  <c r="AF93" i="231"/>
  <c r="AF92" i="231"/>
  <c r="AF88" i="231"/>
  <c r="AF91" i="231"/>
  <c r="AN93" i="231"/>
  <c r="AN92" i="231"/>
  <c r="AN88" i="231"/>
  <c r="AN91" i="231"/>
  <c r="AV93" i="231"/>
  <c r="AV92" i="231"/>
  <c r="AV88" i="231"/>
  <c r="AV91" i="231"/>
  <c r="BF94" i="231"/>
  <c r="BF96" i="231"/>
  <c r="AN97" i="231"/>
  <c r="BV97" i="231"/>
  <c r="BF98" i="231"/>
  <c r="BX100" i="229"/>
  <c r="BG102" i="229"/>
  <c r="BO102" i="229"/>
  <c r="BW102" i="229"/>
  <c r="AL20" i="231"/>
  <c r="BX60" i="231"/>
  <c r="AR98" i="231"/>
  <c r="AA89" i="231"/>
  <c r="AI89" i="231"/>
  <c r="AQ89" i="231"/>
  <c r="AF90" i="231"/>
  <c r="BD90" i="231"/>
  <c r="AK94" i="231"/>
  <c r="BS94" i="231"/>
  <c r="AK96" i="231"/>
  <c r="BS96" i="231"/>
  <c r="AK98" i="231"/>
  <c r="AE99" i="231"/>
  <c r="BB93" i="231"/>
  <c r="BB92" i="231"/>
  <c r="BB88" i="231"/>
  <c r="BB91" i="231"/>
  <c r="BJ93" i="231"/>
  <c r="BJ92" i="231"/>
  <c r="BJ88" i="231"/>
  <c r="BJ91" i="231"/>
  <c r="BR93" i="231"/>
  <c r="BR92" i="231"/>
  <c r="BR88" i="231"/>
  <c r="BR91" i="231"/>
  <c r="AN94" i="231"/>
  <c r="BV94" i="231"/>
  <c r="AN96" i="231"/>
  <c r="BV96" i="231"/>
  <c r="BF97" i="231"/>
  <c r="AN98" i="231"/>
  <c r="BW63" i="234"/>
  <c r="BO63" i="234"/>
  <c r="BV63" i="234"/>
  <c r="BN63" i="234"/>
  <c r="BU63" i="234"/>
  <c r="BM63" i="234"/>
  <c r="BT63" i="234"/>
  <c r="BL63" i="234"/>
  <c r="BX73" i="234"/>
  <c r="BY73" i="234" s="1"/>
  <c r="BS63" i="234"/>
  <c r="BK63" i="234"/>
  <c r="BR63" i="234"/>
  <c r="BJ63" i="234"/>
  <c r="BP63" i="234"/>
  <c r="BI57" i="234"/>
  <c r="BQ63" i="234"/>
  <c r="BI63" i="234"/>
  <c r="AJ102" i="229"/>
  <c r="BA102" i="229"/>
  <c r="BI102" i="229"/>
  <c r="BQ102" i="229"/>
  <c r="AL19" i="231"/>
  <c r="BX61" i="231"/>
  <c r="AC93" i="231"/>
  <c r="AC92" i="231"/>
  <c r="AC88" i="231"/>
  <c r="AC91" i="231"/>
  <c r="AK93" i="231"/>
  <c r="AK92" i="231"/>
  <c r="AK88" i="231"/>
  <c r="AK91" i="231"/>
  <c r="AS93" i="231"/>
  <c r="AS92" i="231"/>
  <c r="AS88" i="231"/>
  <c r="AS91" i="231"/>
  <c r="BJ90" i="231"/>
  <c r="AS94" i="231"/>
  <c r="AC95" i="231"/>
  <c r="AS96" i="231"/>
  <c r="AC97" i="231"/>
  <c r="BK97" i="231"/>
  <c r="AS98" i="231"/>
  <c r="BB99" i="231"/>
  <c r="BA101" i="231"/>
  <c r="BS102" i="231"/>
  <c r="BN102" i="231"/>
  <c r="BK102" i="231"/>
  <c r="BH102" i="231"/>
  <c r="BF102" i="231"/>
  <c r="BV102" i="231"/>
  <c r="BP102" i="231"/>
  <c r="BB102" i="229"/>
  <c r="BJ102" i="229"/>
  <c r="BR102" i="229"/>
  <c r="AW70" i="231"/>
  <c r="AU70" i="231"/>
  <c r="AT70" i="231"/>
  <c r="AS70" i="231"/>
  <c r="AR70" i="231"/>
  <c r="BY73" i="231"/>
  <c r="BD92" i="231"/>
  <c r="BD88" i="231"/>
  <c r="BD91" i="231"/>
  <c r="BL92" i="231"/>
  <c r="BL88" i="231"/>
  <c r="BL91" i="231"/>
  <c r="BT92" i="231"/>
  <c r="BT88" i="231"/>
  <c r="BT91" i="231"/>
  <c r="AN90" i="231"/>
  <c r="BL90" i="231"/>
  <c r="AV94" i="231"/>
  <c r="AF95" i="231"/>
  <c r="AV96" i="231"/>
  <c r="AF97" i="231"/>
  <c r="BN97" i="231"/>
  <c r="AV98" i="231"/>
  <c r="BJ99" i="231"/>
  <c r="BL22" i="234"/>
  <c r="BL19" i="234"/>
  <c r="BL20" i="234"/>
  <c r="BL17" i="234"/>
  <c r="BL21" i="234"/>
  <c r="BL15" i="234"/>
  <c r="BC102" i="229"/>
  <c r="BK102" i="229"/>
  <c r="AY55" i="231"/>
  <c r="AE92" i="231"/>
  <c r="AE88" i="231"/>
  <c r="AE91" i="231"/>
  <c r="AM92" i="231"/>
  <c r="AM88" i="231"/>
  <c r="AM91" i="231"/>
  <c r="AU92" i="231"/>
  <c r="AU88" i="231"/>
  <c r="AU91" i="231"/>
  <c r="BE93" i="231"/>
  <c r="BE92" i="231"/>
  <c r="BE88" i="231"/>
  <c r="BE91" i="231"/>
  <c r="BM93" i="231"/>
  <c r="BM92" i="231"/>
  <c r="BM88" i="231"/>
  <c r="BM91" i="231"/>
  <c r="BU93" i="231"/>
  <c r="BU92" i="231"/>
  <c r="BU88" i="231"/>
  <c r="BU91" i="231"/>
  <c r="AS90" i="231"/>
  <c r="BM90" i="231"/>
  <c r="AM93" i="231"/>
  <c r="BT93" i="231"/>
  <c r="BC94" i="231"/>
  <c r="AK95" i="231"/>
  <c r="BC96" i="231"/>
  <c r="AK97" i="231"/>
  <c r="BS97" i="231"/>
  <c r="BC98" i="231"/>
  <c r="AR102" i="231"/>
  <c r="AN102" i="231"/>
  <c r="AF102" i="231"/>
  <c r="AM102" i="231"/>
  <c r="AE102" i="231"/>
  <c r="AC102" i="231"/>
  <c r="AA102" i="231"/>
  <c r="Z101" i="231"/>
  <c r="Z102" i="231" s="1"/>
  <c r="AO102" i="231"/>
  <c r="AX100" i="231"/>
  <c r="AL102" i="231"/>
  <c r="AD102" i="231"/>
  <c r="AP100" i="231"/>
  <c r="AA92" i="231"/>
  <c r="AI92" i="231"/>
  <c r="AQ92" i="231"/>
  <c r="AZ92" i="231"/>
  <c r="AZ98" i="231" s="1"/>
  <c r="BH92" i="231"/>
  <c r="BP92" i="231"/>
  <c r="AG93" i="231"/>
  <c r="AO93" i="231"/>
  <c r="AW93" i="231"/>
  <c r="BF93" i="231"/>
  <c r="BN93" i="231"/>
  <c r="BV93" i="231"/>
  <c r="AE94" i="231"/>
  <c r="AM94" i="231"/>
  <c r="AU94" i="231"/>
  <c r="BE94" i="231"/>
  <c r="BM94" i="231"/>
  <c r="BU94" i="231"/>
  <c r="AE95" i="231"/>
  <c r="AM95" i="231"/>
  <c r="AU95" i="231"/>
  <c r="AE96" i="231"/>
  <c r="AM96" i="231"/>
  <c r="AU96" i="231"/>
  <c r="BE96" i="231"/>
  <c r="BM96" i="231"/>
  <c r="BU96" i="231"/>
  <c r="AE97" i="231"/>
  <c r="AM97" i="231"/>
  <c r="AU97" i="231"/>
  <c r="BE97" i="231"/>
  <c r="BM97" i="231"/>
  <c r="BU97" i="231"/>
  <c r="AE98" i="231"/>
  <c r="AM98" i="231"/>
  <c r="AU98" i="231"/>
  <c r="BE98" i="231"/>
  <c r="BM98" i="231"/>
  <c r="AJ99" i="231"/>
  <c r="BH99" i="231"/>
  <c r="AX109" i="231"/>
  <c r="AY77" i="231" s="1"/>
  <c r="AH97" i="234"/>
  <c r="BL97" i="234"/>
  <c r="AG90" i="231"/>
  <c r="AO90" i="231"/>
  <c r="AW90" i="231"/>
  <c r="BF90" i="231"/>
  <c r="BN90" i="231"/>
  <c r="BV90" i="231"/>
  <c r="AA93" i="231"/>
  <c r="AI93" i="231"/>
  <c r="AQ93" i="231"/>
  <c r="AZ93" i="231"/>
  <c r="AZ99" i="231" s="1"/>
  <c r="BH93" i="231"/>
  <c r="BP93" i="231"/>
  <c r="AG94" i="231"/>
  <c r="AO94" i="231"/>
  <c r="AW94" i="231"/>
  <c r="BG94" i="231"/>
  <c r="BO94" i="231"/>
  <c r="BW94" i="231"/>
  <c r="AG95" i="231"/>
  <c r="AO95" i="231"/>
  <c r="AW95" i="231"/>
  <c r="AG96" i="231"/>
  <c r="AO96" i="231"/>
  <c r="AW96" i="231"/>
  <c r="BG96" i="231"/>
  <c r="BO96" i="231"/>
  <c r="BW96" i="231"/>
  <c r="AG97" i="231"/>
  <c r="AO97" i="231"/>
  <c r="AW97" i="231"/>
  <c r="BG97" i="231"/>
  <c r="BO97" i="231"/>
  <c r="BW97" i="231"/>
  <c r="AG98" i="231"/>
  <c r="AO98" i="231"/>
  <c r="AW98" i="231"/>
  <c r="BR98" i="231"/>
  <c r="BM99" i="231"/>
  <c r="AU101" i="231"/>
  <c r="AI102" i="231"/>
  <c r="AX103" i="231"/>
  <c r="AY71" i="231" s="1"/>
  <c r="BX103" i="231"/>
  <c r="BY71" i="231" s="1"/>
  <c r="BP99" i="234"/>
  <c r="AS99" i="231"/>
  <c r="AK99" i="231"/>
  <c r="AC99" i="231"/>
  <c r="AQ99" i="231"/>
  <c r="AI99" i="231"/>
  <c r="AA99" i="231"/>
  <c r="AW99" i="231"/>
  <c r="AO99" i="231"/>
  <c r="AG99" i="231"/>
  <c r="AV99" i="231"/>
  <c r="AN99" i="231"/>
  <c r="AF99" i="231"/>
  <c r="AT99" i="231"/>
  <c r="AL99" i="231"/>
  <c r="AD99" i="231"/>
  <c r="AD88" i="231"/>
  <c r="AL88" i="231"/>
  <c r="AT88" i="231"/>
  <c r="BC88" i="231"/>
  <c r="BK88" i="231"/>
  <c r="BS88" i="231"/>
  <c r="Z90" i="231"/>
  <c r="Z96" i="231" s="1"/>
  <c r="AH90" i="231"/>
  <c r="AP90" i="231"/>
  <c r="BG90" i="231"/>
  <c r="BO90" i="231"/>
  <c r="BW90" i="231"/>
  <c r="AD92" i="231"/>
  <c r="AL92" i="231"/>
  <c r="AT92" i="231"/>
  <c r="BC92" i="231"/>
  <c r="BK92" i="231"/>
  <c r="BS92" i="231"/>
  <c r="AB93" i="231"/>
  <c r="AJ93" i="231"/>
  <c r="AR93" i="231"/>
  <c r="BA93" i="231"/>
  <c r="BI93" i="231"/>
  <c r="BQ93" i="231"/>
  <c r="AH94" i="231"/>
  <c r="AP94" i="231"/>
  <c r="BH94" i="231"/>
  <c r="BP94" i="231"/>
  <c r="AH95" i="231"/>
  <c r="AP95" i="231"/>
  <c r="AH96" i="231"/>
  <c r="AP96" i="231"/>
  <c r="BH96" i="231"/>
  <c r="BP96" i="231"/>
  <c r="AH97" i="231"/>
  <c r="AP97" i="231"/>
  <c r="BH97" i="231"/>
  <c r="BP97" i="231"/>
  <c r="AH98" i="231"/>
  <c r="AP98" i="231"/>
  <c r="BH98" i="231"/>
  <c r="BU98" i="231"/>
  <c r="AR99" i="231"/>
  <c r="AW101" i="231"/>
  <c r="BF101" i="231"/>
  <c r="BN101" i="231"/>
  <c r="AQ100" i="234"/>
  <c r="AQ101" i="234" s="1"/>
  <c r="AQ70" i="234"/>
  <c r="AQ69" i="234"/>
  <c r="AW70" i="234"/>
  <c r="AX68" i="234"/>
  <c r="AX69" i="234" s="1"/>
  <c r="AT70" i="234"/>
  <c r="BS99" i="231"/>
  <c r="BK99" i="231"/>
  <c r="BC99" i="231"/>
  <c r="BS98" i="231"/>
  <c r="BQ99" i="231"/>
  <c r="BI99" i="231"/>
  <c r="BA99" i="231"/>
  <c r="BQ98" i="231"/>
  <c r="BW99" i="231"/>
  <c r="BO99" i="231"/>
  <c r="BW98" i="231"/>
  <c r="BO98" i="231"/>
  <c r="BV99" i="231"/>
  <c r="BN99" i="231"/>
  <c r="BF99" i="231"/>
  <c r="BV98" i="231"/>
  <c r="BN98" i="231"/>
  <c r="BT99" i="231"/>
  <c r="BL99" i="231"/>
  <c r="BD99" i="231"/>
  <c r="BT98" i="231"/>
  <c r="BX86" i="231"/>
  <c r="AA90" i="231"/>
  <c r="AZ90" i="231"/>
  <c r="AZ96" i="231" s="1"/>
  <c r="AA94" i="231"/>
  <c r="AI94" i="231"/>
  <c r="AQ94" i="231"/>
  <c r="BA94" i="231"/>
  <c r="BI94" i="231"/>
  <c r="BQ94" i="231"/>
  <c r="AA95" i="231"/>
  <c r="AI95" i="231"/>
  <c r="AQ95" i="231"/>
  <c r="AA96" i="231"/>
  <c r="AI96" i="231"/>
  <c r="AQ96" i="231"/>
  <c r="BA96" i="231"/>
  <c r="BI96" i="231"/>
  <c r="BQ96" i="231"/>
  <c r="AA97" i="231"/>
  <c r="AI97" i="231"/>
  <c r="AQ97" i="231"/>
  <c r="BA97" i="231"/>
  <c r="BI97" i="231"/>
  <c r="BQ97" i="231"/>
  <c r="AA98" i="231"/>
  <c r="AI98" i="231"/>
  <c r="AQ98" i="231"/>
  <c r="BA98" i="231"/>
  <c r="BI98" i="231"/>
  <c r="AU99" i="231"/>
  <c r="BR99" i="231"/>
  <c r="AB102" i="231"/>
  <c r="AX104" i="231"/>
  <c r="AY72" i="231" s="1"/>
  <c r="AL95" i="234"/>
  <c r="AB90" i="231"/>
  <c r="AJ90" i="231"/>
  <c r="AR90" i="231"/>
  <c r="BA90" i="231"/>
  <c r="BI90" i="231"/>
  <c r="BQ90" i="231"/>
  <c r="Z91" i="231"/>
  <c r="Z97" i="231" s="1"/>
  <c r="AH91" i="231"/>
  <c r="AP91" i="231"/>
  <c r="BG91" i="231"/>
  <c r="BO91" i="231"/>
  <c r="BW91" i="231"/>
  <c r="AD93" i="231"/>
  <c r="AL93" i="231"/>
  <c r="AT93" i="231"/>
  <c r="BC93" i="231"/>
  <c r="BK93" i="231"/>
  <c r="BS93" i="231"/>
  <c r="AB94" i="231"/>
  <c r="AJ94" i="231"/>
  <c r="AR94" i="231"/>
  <c r="BB94" i="231"/>
  <c r="BJ94" i="231"/>
  <c r="BR94" i="231"/>
  <c r="AB95" i="231"/>
  <c r="AJ95" i="231"/>
  <c r="AR95" i="231"/>
  <c r="AB96" i="231"/>
  <c r="AJ96" i="231"/>
  <c r="AR96" i="231"/>
  <c r="BB96" i="231"/>
  <c r="BJ96" i="231"/>
  <c r="BR96" i="231"/>
  <c r="AB97" i="231"/>
  <c r="AJ97" i="231"/>
  <c r="AR97" i="231"/>
  <c r="BB97" i="231"/>
  <c r="BJ97" i="231"/>
  <c r="BR97" i="231"/>
  <c r="AB98" i="231"/>
  <c r="AJ98" i="231"/>
  <c r="BB98" i="231"/>
  <c r="BJ98" i="231"/>
  <c r="AB99" i="231"/>
  <c r="BU99" i="231"/>
  <c r="AO101" i="231"/>
  <c r="BQ102" i="231"/>
  <c r="AX105" i="231"/>
  <c r="AX89" i="231" s="1"/>
  <c r="BE92" i="234"/>
  <c r="BE91" i="234"/>
  <c r="BE88" i="234"/>
  <c r="BE93" i="234"/>
  <c r="BM92" i="234"/>
  <c r="BM93" i="234"/>
  <c r="BM90" i="234"/>
  <c r="BM88" i="234"/>
  <c r="BU92" i="234"/>
  <c r="BU91" i="234"/>
  <c r="BU88" i="234"/>
  <c r="BL95" i="234"/>
  <c r="AF92" i="234"/>
  <c r="AF91" i="234"/>
  <c r="AF88" i="234"/>
  <c r="AF93" i="234"/>
  <c r="AF90" i="234"/>
  <c r="AN92" i="234"/>
  <c r="AN90" i="234"/>
  <c r="AN93" i="234"/>
  <c r="AN88" i="234"/>
  <c r="AN91" i="234"/>
  <c r="AV92" i="234"/>
  <c r="AV88" i="234"/>
  <c r="AV90" i="234"/>
  <c r="AV91" i="234"/>
  <c r="AV93" i="234"/>
  <c r="BE90" i="234"/>
  <c r="AT96" i="234"/>
  <c r="Z88" i="231"/>
  <c r="Z94" i="231" s="1"/>
  <c r="AH88" i="231"/>
  <c r="AP88" i="231"/>
  <c r="BG88" i="231"/>
  <c r="BO88" i="231"/>
  <c r="BW88" i="231"/>
  <c r="Z92" i="231"/>
  <c r="Z98" i="231" s="1"/>
  <c r="AD94" i="231"/>
  <c r="AL94" i="231"/>
  <c r="AT94" i="231"/>
  <c r="BD94" i="231"/>
  <c r="BL94" i="231"/>
  <c r="BT94" i="231"/>
  <c r="AD95" i="231"/>
  <c r="AL95" i="231"/>
  <c r="AD96" i="231"/>
  <c r="AL96" i="231"/>
  <c r="AT96" i="231"/>
  <c r="BD96" i="231"/>
  <c r="BL96" i="231"/>
  <c r="BT96" i="231"/>
  <c r="AD97" i="231"/>
  <c r="AL97" i="231"/>
  <c r="AT97" i="231"/>
  <c r="BD97" i="231"/>
  <c r="BL97" i="231"/>
  <c r="BT97" i="231"/>
  <c r="AD98" i="231"/>
  <c r="AL98" i="231"/>
  <c r="AT98" i="231"/>
  <c r="BD98" i="231"/>
  <c r="BL98" i="231"/>
  <c r="AH99" i="231"/>
  <c r="BE99" i="231"/>
  <c r="BX107" i="231"/>
  <c r="AX108" i="231"/>
  <c r="AY76" i="231" s="1"/>
  <c r="BD66" i="231" s="1"/>
  <c r="BL11" i="234"/>
  <c r="BL14" i="234" s="1"/>
  <c r="BX57" i="234"/>
  <c r="BU90" i="234"/>
  <c r="AK102" i="231"/>
  <c r="BB102" i="231"/>
  <c r="BJ102" i="231"/>
  <c r="BR102" i="231"/>
  <c r="AX58" i="234"/>
  <c r="BP62" i="234"/>
  <c r="AS70" i="234"/>
  <c r="AE90" i="234"/>
  <c r="AE93" i="234"/>
  <c r="AE92" i="234"/>
  <c r="AE91" i="234"/>
  <c r="AM90" i="234"/>
  <c r="AM93" i="234"/>
  <c r="AM92" i="234"/>
  <c r="AM91" i="234"/>
  <c r="AU90" i="234"/>
  <c r="AU93" i="234"/>
  <c r="AU92" i="234"/>
  <c r="AU91" i="234"/>
  <c r="BD90" i="234"/>
  <c r="BD93" i="234"/>
  <c r="BD92" i="234"/>
  <c r="BD91" i="234"/>
  <c r="BL90" i="234"/>
  <c r="BL93" i="234"/>
  <c r="BL92" i="234"/>
  <c r="BL91" i="234"/>
  <c r="BT90" i="234"/>
  <c r="BT93" i="234"/>
  <c r="BT92" i="234"/>
  <c r="BT88" i="234"/>
  <c r="BT91" i="234"/>
  <c r="BJ89" i="234"/>
  <c r="AZ88" i="234"/>
  <c r="AZ94" i="234" s="1"/>
  <c r="BI88" i="234"/>
  <c r="AC90" i="234"/>
  <c r="AP90" i="234"/>
  <c r="BC90" i="234"/>
  <c r="BS90" i="234"/>
  <c r="BK91" i="234"/>
  <c r="AH92" i="234"/>
  <c r="BC92" i="234"/>
  <c r="Z93" i="234"/>
  <c r="Z99" i="234" s="1"/>
  <c r="BQ93" i="234"/>
  <c r="AN94" i="234"/>
  <c r="BL94" i="234"/>
  <c r="AH95" i="234"/>
  <c r="BH95" i="234"/>
  <c r="AP96" i="234"/>
  <c r="BH97" i="234"/>
  <c r="AP98" i="234"/>
  <c r="BH99" i="234"/>
  <c r="BD102" i="231"/>
  <c r="BL102" i="231"/>
  <c r="BT102" i="231"/>
  <c r="AX59" i="234"/>
  <c r="BJ62" i="234"/>
  <c r="BR62" i="234"/>
  <c r="AU70" i="234"/>
  <c r="AG93" i="234"/>
  <c r="AG92" i="234"/>
  <c r="AG91" i="234"/>
  <c r="AG90" i="234"/>
  <c r="AO93" i="234"/>
  <c r="AO92" i="234"/>
  <c r="AO91" i="234"/>
  <c r="AO90" i="234"/>
  <c r="AW93" i="234"/>
  <c r="AW92" i="234"/>
  <c r="AW91" i="234"/>
  <c r="AW90" i="234"/>
  <c r="BF93" i="234"/>
  <c r="BF92" i="234"/>
  <c r="BF91" i="234"/>
  <c r="BF90" i="234"/>
  <c r="BN93" i="234"/>
  <c r="BN92" i="234"/>
  <c r="BN91" i="234"/>
  <c r="BN90" i="234"/>
  <c r="BV93" i="234"/>
  <c r="BV92" i="234"/>
  <c r="BV91" i="234"/>
  <c r="BV90" i="234"/>
  <c r="AK88" i="234"/>
  <c r="AS88" i="234"/>
  <c r="BK88" i="234"/>
  <c r="BG90" i="234"/>
  <c r="BW90" i="234"/>
  <c r="AT91" i="234"/>
  <c r="BQ91" i="234"/>
  <c r="AL92" i="234"/>
  <c r="BI92" i="234"/>
  <c r="BA93" i="234"/>
  <c r="BW93" i="234"/>
  <c r="AT94" i="234"/>
  <c r="BP94" i="234"/>
  <c r="AN95" i="234"/>
  <c r="BP95" i="234"/>
  <c r="BP97" i="234"/>
  <c r="BH98" i="234"/>
  <c r="AM102" i="234"/>
  <c r="AE102" i="234"/>
  <c r="AL102" i="234"/>
  <c r="AD102" i="234"/>
  <c r="AS102" i="234"/>
  <c r="AC102" i="234"/>
  <c r="AB102" i="234"/>
  <c r="AQ102" i="234"/>
  <c r="Z101" i="234"/>
  <c r="Z102" i="234" s="1"/>
  <c r="AX102" i="234"/>
  <c r="AP102" i="234"/>
  <c r="AV102" i="234"/>
  <c r="AN102" i="234"/>
  <c r="AF102" i="234"/>
  <c r="AP100" i="234"/>
  <c r="BV102" i="234"/>
  <c r="BE102" i="231"/>
  <c r="BM102" i="231"/>
  <c r="BU102" i="231"/>
  <c r="AL21" i="234"/>
  <c r="BX59" i="234"/>
  <c r="BK62" i="234"/>
  <c r="BS62" i="234"/>
  <c r="AV70" i="234"/>
  <c r="AV99" i="234"/>
  <c r="AN99" i="234"/>
  <c r="AF99" i="234"/>
  <c r="AV98" i="234"/>
  <c r="AN98" i="234"/>
  <c r="AF98" i="234"/>
  <c r="AV97" i="234"/>
  <c r="AN97" i="234"/>
  <c r="AF97" i="234"/>
  <c r="AV96" i="234"/>
  <c r="AN96" i="234"/>
  <c r="AF96" i="234"/>
  <c r="AU99" i="234"/>
  <c r="AM99" i="234"/>
  <c r="AE99" i="234"/>
  <c r="AU98" i="234"/>
  <c r="AM98" i="234"/>
  <c r="AE98" i="234"/>
  <c r="AU97" i="234"/>
  <c r="AM97" i="234"/>
  <c r="AE97" i="234"/>
  <c r="AU96" i="234"/>
  <c r="AM96" i="234"/>
  <c r="AE96" i="234"/>
  <c r="AU94" i="234"/>
  <c r="AM94" i="234"/>
  <c r="AE94" i="234"/>
  <c r="AT99" i="234"/>
  <c r="AL99" i="234"/>
  <c r="AD99" i="234"/>
  <c r="AT98" i="234"/>
  <c r="AS99" i="234"/>
  <c r="AK99" i="234"/>
  <c r="AC99" i="234"/>
  <c r="AS98" i="234"/>
  <c r="AK98" i="234"/>
  <c r="AC98" i="234"/>
  <c r="AS97" i="234"/>
  <c r="AK97" i="234"/>
  <c r="AC97" i="234"/>
  <c r="AS96" i="234"/>
  <c r="AK96" i="234"/>
  <c r="AC96" i="234"/>
  <c r="AS94" i="234"/>
  <c r="AK94" i="234"/>
  <c r="AC94" i="234"/>
  <c r="AJ99" i="234"/>
  <c r="AB99" i="234"/>
  <c r="AJ98" i="234"/>
  <c r="AB98" i="234"/>
  <c r="AJ97" i="234"/>
  <c r="AB97" i="234"/>
  <c r="AJ96" i="234"/>
  <c r="AB96" i="234"/>
  <c r="AR94" i="234"/>
  <c r="AJ94" i="234"/>
  <c r="AB94" i="234"/>
  <c r="Z91" i="234"/>
  <c r="Z97" i="234" s="1"/>
  <c r="AQ99" i="234"/>
  <c r="AI99" i="234"/>
  <c r="AA99" i="234"/>
  <c r="AQ98" i="234"/>
  <c r="AI98" i="234"/>
  <c r="AA98" i="234"/>
  <c r="AQ97" i="234"/>
  <c r="AI97" i="234"/>
  <c r="AA97" i="234"/>
  <c r="AQ96" i="234"/>
  <c r="AI96" i="234"/>
  <c r="AA96" i="234"/>
  <c r="AQ94" i="234"/>
  <c r="AI94" i="234"/>
  <c r="AA94" i="234"/>
  <c r="AW99" i="234"/>
  <c r="AO99" i="234"/>
  <c r="AG99" i="234"/>
  <c r="AW98" i="234"/>
  <c r="AO98" i="234"/>
  <c r="AG98" i="234"/>
  <c r="AW97" i="234"/>
  <c r="AO97" i="234"/>
  <c r="AG97" i="234"/>
  <c r="AW96" i="234"/>
  <c r="AO96" i="234"/>
  <c r="AG96" i="234"/>
  <c r="AW94" i="234"/>
  <c r="AO94" i="234"/>
  <c r="AG94" i="234"/>
  <c r="AX86" i="234"/>
  <c r="BG89" i="234"/>
  <c r="AH90" i="234"/>
  <c r="BI90" i="234"/>
  <c r="AB91" i="234"/>
  <c r="AP92" i="234"/>
  <c r="AH93" i="234"/>
  <c r="AV94" i="234"/>
  <c r="BT94" i="234"/>
  <c r="BD96" i="234"/>
  <c r="AL97" i="234"/>
  <c r="BT97" i="234"/>
  <c r="AX107" i="234"/>
  <c r="AY75" i="234" s="1"/>
  <c r="BC65" i="234" s="1"/>
  <c r="BX108" i="234"/>
  <c r="BX109" i="234"/>
  <c r="AX56" i="234"/>
  <c r="AX60" i="234"/>
  <c r="BD67" i="234"/>
  <c r="AA92" i="234"/>
  <c r="AA91" i="234"/>
  <c r="AR99" i="234"/>
  <c r="AR98" i="234"/>
  <c r="AR97" i="234"/>
  <c r="AR96" i="234"/>
  <c r="AA90" i="234"/>
  <c r="AA93" i="234"/>
  <c r="AI92" i="234"/>
  <c r="AI91" i="234"/>
  <c r="AI90" i="234"/>
  <c r="AI93" i="234"/>
  <c r="AQ92" i="234"/>
  <c r="AQ91" i="234"/>
  <c r="AQ90" i="234"/>
  <c r="AQ93" i="234"/>
  <c r="BV99" i="234"/>
  <c r="BN99" i="234"/>
  <c r="BF99" i="234"/>
  <c r="BV98" i="234"/>
  <c r="BN98" i="234"/>
  <c r="BF98" i="234"/>
  <c r="BV97" i="234"/>
  <c r="BN97" i="234"/>
  <c r="BF97" i="234"/>
  <c r="BV96" i="234"/>
  <c r="BN96" i="234"/>
  <c r="BF96" i="234"/>
  <c r="BU99" i="234"/>
  <c r="BM99" i="234"/>
  <c r="BE99" i="234"/>
  <c r="BU98" i="234"/>
  <c r="BM98" i="234"/>
  <c r="BE98" i="234"/>
  <c r="BU97" i="234"/>
  <c r="BM97" i="234"/>
  <c r="BE97" i="234"/>
  <c r="BU96" i="234"/>
  <c r="BM96" i="234"/>
  <c r="BE96" i="234"/>
  <c r="BU94" i="234"/>
  <c r="BM94" i="234"/>
  <c r="BE94" i="234"/>
  <c r="AZ92" i="234"/>
  <c r="AZ98" i="234" s="1"/>
  <c r="BT99" i="234"/>
  <c r="BL99" i="234"/>
  <c r="BD99" i="234"/>
  <c r="BT98" i="234"/>
  <c r="BL98" i="234"/>
  <c r="BD98" i="234"/>
  <c r="BS99" i="234"/>
  <c r="BK99" i="234"/>
  <c r="BC99" i="234"/>
  <c r="BS98" i="234"/>
  <c r="BK98" i="234"/>
  <c r="BC98" i="234"/>
  <c r="BS97" i="234"/>
  <c r="BK97" i="234"/>
  <c r="BC97" i="234"/>
  <c r="BS96" i="234"/>
  <c r="BK96" i="234"/>
  <c r="BC96" i="234"/>
  <c r="BS94" i="234"/>
  <c r="BK94" i="234"/>
  <c r="BC94" i="234"/>
  <c r="AZ91" i="234"/>
  <c r="AZ97" i="234" s="1"/>
  <c r="BR99" i="234"/>
  <c r="BJ99" i="234"/>
  <c r="BB99" i="234"/>
  <c r="BR98" i="234"/>
  <c r="BJ98" i="234"/>
  <c r="BB98" i="234"/>
  <c r="BR97" i="234"/>
  <c r="BJ97" i="234"/>
  <c r="BB97" i="234"/>
  <c r="BR96" i="234"/>
  <c r="BJ96" i="234"/>
  <c r="BB96" i="234"/>
  <c r="BR94" i="234"/>
  <c r="BJ94" i="234"/>
  <c r="BB94" i="234"/>
  <c r="BQ99" i="234"/>
  <c r="BI99" i="234"/>
  <c r="BA99" i="234"/>
  <c r="BQ98" i="234"/>
  <c r="BI98" i="234"/>
  <c r="BA98" i="234"/>
  <c r="BQ97" i="234"/>
  <c r="BI97" i="234"/>
  <c r="BA97" i="234"/>
  <c r="BQ96" i="234"/>
  <c r="BI96" i="234"/>
  <c r="BA96" i="234"/>
  <c r="BQ94" i="234"/>
  <c r="BI94" i="234"/>
  <c r="BA94" i="234"/>
  <c r="AZ90" i="234"/>
  <c r="AZ96" i="234" s="1"/>
  <c r="BW99" i="234"/>
  <c r="BO99" i="234"/>
  <c r="BW98" i="234"/>
  <c r="BO98" i="234"/>
  <c r="BW97" i="234"/>
  <c r="BO97" i="234"/>
  <c r="BG97" i="234"/>
  <c r="BW96" i="234"/>
  <c r="BO96" i="234"/>
  <c r="BG96" i="234"/>
  <c r="BW94" i="234"/>
  <c r="BO94" i="234"/>
  <c r="BG94" i="234"/>
  <c r="AZ93" i="234"/>
  <c r="AZ99" i="234" s="1"/>
  <c r="BH92" i="234"/>
  <c r="BH88" i="234"/>
  <c r="BH91" i="234"/>
  <c r="BH90" i="234"/>
  <c r="BH93" i="234"/>
  <c r="BP92" i="234"/>
  <c r="BP88" i="234"/>
  <c r="BP91" i="234"/>
  <c r="BP90" i="234"/>
  <c r="BP93" i="234"/>
  <c r="BX86" i="234"/>
  <c r="AD94" i="234"/>
  <c r="BV94" i="234"/>
  <c r="AT95" i="234"/>
  <c r="BH96" i="234"/>
  <c r="AP97" i="234"/>
  <c r="BX100" i="231"/>
  <c r="AH102" i="231"/>
  <c r="BG102" i="231"/>
  <c r="BO102" i="231"/>
  <c r="BW102" i="231"/>
  <c r="AL20" i="234"/>
  <c r="AY54" i="234"/>
  <c r="BX60" i="234"/>
  <c r="BM62" i="234"/>
  <c r="BU62" i="234"/>
  <c r="BE66" i="234"/>
  <c r="AP70" i="234"/>
  <c r="AX70" i="234"/>
  <c r="BX72" i="234"/>
  <c r="BY72" i="234" s="1"/>
  <c r="AU95" i="234"/>
  <c r="AM95" i="234"/>
  <c r="AE95" i="234"/>
  <c r="AS95" i="234"/>
  <c r="AK95" i="234"/>
  <c r="AC95" i="234"/>
  <c r="AR95" i="234"/>
  <c r="AJ95" i="234"/>
  <c r="AB95" i="234"/>
  <c r="AQ95" i="234"/>
  <c r="AI95" i="234"/>
  <c r="AA95" i="234"/>
  <c r="AW95" i="234"/>
  <c r="AO95" i="234"/>
  <c r="AG95" i="234"/>
  <c r="BN88" i="234"/>
  <c r="Z89" i="234"/>
  <c r="Z95" i="234" s="1"/>
  <c r="BK90" i="234"/>
  <c r="BC91" i="234"/>
  <c r="Z92" i="234"/>
  <c r="Z98" i="234" s="1"/>
  <c r="AT92" i="234"/>
  <c r="BQ92" i="234"/>
  <c r="BI93" i="234"/>
  <c r="AF94" i="234"/>
  <c r="BD94" i="234"/>
  <c r="AV95" i="234"/>
  <c r="AD96" i="234"/>
  <c r="BL96" i="234"/>
  <c r="AT97" i="234"/>
  <c r="AD98" i="234"/>
  <c r="AH99" i="234"/>
  <c r="AO102" i="234"/>
  <c r="AX104" i="234"/>
  <c r="AY72" i="234" s="1"/>
  <c r="AC91" i="234"/>
  <c r="AC93" i="234"/>
  <c r="AC92" i="234"/>
  <c r="AK91" i="234"/>
  <c r="AK93" i="234"/>
  <c r="BG99" i="234"/>
  <c r="BG98" i="234"/>
  <c r="AK92" i="234"/>
  <c r="AS91" i="234"/>
  <c r="AS93" i="234"/>
  <c r="AS92" i="234"/>
  <c r="BB91" i="234"/>
  <c r="BB93" i="234"/>
  <c r="BB92" i="234"/>
  <c r="BJ91" i="234"/>
  <c r="BJ93" i="234"/>
  <c r="BJ92" i="234"/>
  <c r="BR91" i="234"/>
  <c r="BR90" i="234"/>
  <c r="BR93" i="234"/>
  <c r="BR92" i="234"/>
  <c r="BV95" i="234"/>
  <c r="BN95" i="234"/>
  <c r="BF95" i="234"/>
  <c r="BU95" i="234"/>
  <c r="BM95" i="234"/>
  <c r="BE95" i="234"/>
  <c r="BS95" i="234"/>
  <c r="BK95" i="234"/>
  <c r="BC95" i="234"/>
  <c r="BR95" i="234"/>
  <c r="BJ95" i="234"/>
  <c r="BB95" i="234"/>
  <c r="BQ95" i="234"/>
  <c r="BI95" i="234"/>
  <c r="BA95" i="234"/>
  <c r="BW95" i="234"/>
  <c r="BO95" i="234"/>
  <c r="BG95" i="234"/>
  <c r="AZ89" i="234"/>
  <c r="AZ95" i="234" s="1"/>
  <c r="BX87" i="234"/>
  <c r="AA89" i="234"/>
  <c r="AH94" i="234"/>
  <c r="BF94" i="234"/>
  <c r="AH96" i="234"/>
  <c r="BP96" i="234"/>
  <c r="AH98" i="234"/>
  <c r="AP99" i="234"/>
  <c r="BA102" i="231"/>
  <c r="BI102" i="231"/>
  <c r="BY54" i="234"/>
  <c r="BO62" i="234"/>
  <c r="Z88" i="234"/>
  <c r="Z94" i="234" s="1"/>
  <c r="AH88" i="234"/>
  <c r="AP88" i="234"/>
  <c r="BG88" i="234"/>
  <c r="BQ88" i="234"/>
  <c r="BB90" i="234"/>
  <c r="BO90" i="234"/>
  <c r="AL91" i="234"/>
  <c r="AD92" i="234"/>
  <c r="BW92" i="234"/>
  <c r="BO93" i="234"/>
  <c r="AL94" i="234"/>
  <c r="BH94" i="234"/>
  <c r="AF95" i="234"/>
  <c r="BD95" i="234"/>
  <c r="AL96" i="234"/>
  <c r="BT96" i="234"/>
  <c r="BD97" i="234"/>
  <c r="AL98" i="234"/>
  <c r="AX100" i="234"/>
  <c r="AX101" i="234" s="1"/>
  <c r="E20" i="230"/>
  <c r="BE102" i="234"/>
  <c r="BM102" i="234"/>
  <c r="BU102" i="234"/>
  <c r="BX100" i="234"/>
  <c r="BA101" i="234"/>
  <c r="BG102" i="234"/>
  <c r="BO102" i="234"/>
  <c r="BW102" i="234"/>
  <c r="AA102" i="234"/>
  <c r="BP102" i="234"/>
  <c r="BC101" i="234"/>
  <c r="AJ102" i="234"/>
  <c r="BA102" i="234"/>
  <c r="BI102" i="234"/>
  <c r="BQ102" i="234"/>
  <c r="AK102" i="234"/>
  <c r="BJ102" i="234"/>
  <c r="BR102" i="234"/>
  <c r="BC102" i="234"/>
  <c r="BK102" i="234"/>
  <c r="BD102" i="234"/>
  <c r="BL102" i="234"/>
  <c r="BB66" i="225" l="1"/>
  <c r="BE66" i="225"/>
  <c r="AZ66" i="225"/>
  <c r="BX56" i="234"/>
  <c r="BG98" i="231"/>
  <c r="AY73" i="231"/>
  <c r="BB65" i="229"/>
  <c r="AX101" i="229"/>
  <c r="AX89" i="229"/>
  <c r="BJ96" i="229"/>
  <c r="BC65" i="227"/>
  <c r="BA65" i="227"/>
  <c r="BC66" i="225"/>
  <c r="BB67" i="225"/>
  <c r="BA66" i="234"/>
  <c r="BA65" i="234"/>
  <c r="BA67" i="234"/>
  <c r="BL66" i="234"/>
  <c r="AW102" i="234"/>
  <c r="AP101" i="234"/>
  <c r="AP101" i="231"/>
  <c r="AT102" i="231"/>
  <c r="AW102" i="231"/>
  <c r="AV102" i="231"/>
  <c r="BB65" i="231"/>
  <c r="AZ65" i="231"/>
  <c r="BC67" i="229"/>
  <c r="BE67" i="229"/>
  <c r="BL67" i="227"/>
  <c r="BW96" i="229"/>
  <c r="AS102" i="225"/>
  <c r="AY73" i="227"/>
  <c r="BL67" i="225"/>
  <c r="BC65" i="225"/>
  <c r="BX102" i="234"/>
  <c r="BX101" i="234"/>
  <c r="BD66" i="234"/>
  <c r="AR102" i="234"/>
  <c r="AU102" i="234"/>
  <c r="BX90" i="231"/>
  <c r="BX93" i="231"/>
  <c r="BX92" i="231"/>
  <c r="BX91" i="231"/>
  <c r="BX88" i="231"/>
  <c r="BY54" i="231"/>
  <c r="AP102" i="231"/>
  <c r="BG99" i="231"/>
  <c r="BX101" i="229"/>
  <c r="BX102" i="229"/>
  <c r="BB66" i="231"/>
  <c r="AZ66" i="231"/>
  <c r="BC66" i="229"/>
  <c r="AX91" i="229"/>
  <c r="AX90" i="229"/>
  <c r="AX93" i="229"/>
  <c r="AX88" i="229"/>
  <c r="AX92" i="229"/>
  <c r="BY74" i="229"/>
  <c r="BD67" i="227"/>
  <c r="BR96" i="229"/>
  <c r="BY55" i="227"/>
  <c r="BX93" i="227"/>
  <c r="BX88" i="227"/>
  <c r="BX92" i="227"/>
  <c r="BX91" i="227"/>
  <c r="BX90" i="227"/>
  <c r="AR102" i="225"/>
  <c r="BD67" i="225"/>
  <c r="BG99" i="225"/>
  <c r="BE67" i="234"/>
  <c r="BD65" i="234"/>
  <c r="AS102" i="231"/>
  <c r="AX102" i="231"/>
  <c r="BB67" i="231"/>
  <c r="BL67" i="229"/>
  <c r="BX89" i="231"/>
  <c r="BY55" i="231"/>
  <c r="BW95" i="229"/>
  <c r="BL66" i="227"/>
  <c r="BX90" i="225"/>
  <c r="BX93" i="225"/>
  <c r="BY54" i="225"/>
  <c r="BX92" i="225"/>
  <c r="BX88" i="225"/>
  <c r="BX91" i="225"/>
  <c r="AX88" i="225"/>
  <c r="BL66" i="225"/>
  <c r="AX91" i="225"/>
  <c r="AX102" i="225"/>
  <c r="AX91" i="234"/>
  <c r="AX88" i="234"/>
  <c r="AX92" i="234"/>
  <c r="AX90" i="234"/>
  <c r="AX93" i="234"/>
  <c r="AZ67" i="234"/>
  <c r="AX101" i="231"/>
  <c r="BD67" i="231"/>
  <c r="BC65" i="231"/>
  <c r="BL67" i="231"/>
  <c r="BC67" i="231"/>
  <c r="BD65" i="231"/>
  <c r="BA65" i="231"/>
  <c r="BX91" i="229"/>
  <c r="BX90" i="229"/>
  <c r="BX92" i="229"/>
  <c r="BX88" i="229"/>
  <c r="BX93" i="229"/>
  <c r="AX93" i="227"/>
  <c r="AX92" i="227"/>
  <c r="AX88" i="227"/>
  <c r="AX91" i="227"/>
  <c r="AX90" i="227"/>
  <c r="BX101" i="225"/>
  <c r="BX102" i="225"/>
  <c r="BX57" i="225"/>
  <c r="BY73" i="225"/>
  <c r="BD66" i="225"/>
  <c r="AW102" i="225"/>
  <c r="BX92" i="234"/>
  <c r="BX88" i="234"/>
  <c r="BX91" i="234"/>
  <c r="BX90" i="234"/>
  <c r="BX93" i="234"/>
  <c r="BB67" i="234"/>
  <c r="AZ66" i="234"/>
  <c r="BA67" i="229"/>
  <c r="BA65" i="229"/>
  <c r="AZ67" i="229"/>
  <c r="AZ65" i="229"/>
  <c r="BA66" i="229"/>
  <c r="AZ66" i="229"/>
  <c r="BE66" i="231"/>
  <c r="BA66" i="231"/>
  <c r="BL66" i="229"/>
  <c r="BK95" i="229"/>
  <c r="BD65" i="227"/>
  <c r="BB67" i="227"/>
  <c r="AZ67" i="227"/>
  <c r="AP102" i="225"/>
  <c r="AU102" i="225"/>
  <c r="AX89" i="225"/>
  <c r="AY55" i="225"/>
  <c r="BC67" i="234"/>
  <c r="BB66" i="234"/>
  <c r="AZ65" i="234"/>
  <c r="AU102" i="231"/>
  <c r="BL66" i="231"/>
  <c r="BE67" i="231"/>
  <c r="BA67" i="231"/>
  <c r="BD66" i="229"/>
  <c r="BB67" i="229"/>
  <c r="BY55" i="229"/>
  <c r="BX102" i="227"/>
  <c r="BX101" i="227"/>
  <c r="BY73" i="229"/>
  <c r="BO95" i="229"/>
  <c r="BC67" i="227"/>
  <c r="BB66" i="227"/>
  <c r="BA67" i="227"/>
  <c r="AZ66" i="227"/>
  <c r="AX100" i="225"/>
  <c r="AX101" i="225" s="1"/>
  <c r="BX89" i="234"/>
  <c r="BY55" i="234"/>
  <c r="BX102" i="231"/>
  <c r="BX101" i="231"/>
  <c r="BL67" i="234"/>
  <c r="BC66" i="234"/>
  <c r="AT102" i="234"/>
  <c r="BB65" i="234"/>
  <c r="AQ102" i="231"/>
  <c r="BC66" i="231"/>
  <c r="AX92" i="231"/>
  <c r="AX88" i="231"/>
  <c r="AX91" i="231"/>
  <c r="AX90" i="231"/>
  <c r="AX93" i="231"/>
  <c r="BD65" i="229"/>
  <c r="BB66" i="229"/>
  <c r="BG98" i="229"/>
  <c r="BS95" i="229"/>
  <c r="BX58" i="229"/>
  <c r="BC66" i="227"/>
  <c r="BB65" i="227"/>
  <c r="BA66" i="227"/>
  <c r="BA67" i="225"/>
  <c r="BA66" i="225"/>
  <c r="BA65" i="225"/>
  <c r="AZ65" i="225"/>
  <c r="BC67" i="225"/>
  <c r="BY55" i="225"/>
</calcChain>
</file>

<file path=xl/comments1.xml><?xml version="1.0" encoding="utf-8"?>
<comments xmlns="http://schemas.openxmlformats.org/spreadsheetml/2006/main">
  <authors>
    <author>(SHC-909) Candy Nguyen</author>
  </authors>
  <commentList>
    <comment ref="BB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470 prs</t>
        </r>
      </text>
    </comment>
    <comment ref="BC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3,556 prs</t>
        </r>
      </text>
    </comment>
    <comment ref="BD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1,516 prs
delay shipment: 43,080 prs</t>
        </r>
      </text>
    </comment>
    <comment ref="BE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23,416 prs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 xml:space="preserve">(SHC-909) Candy Nguyen:
</t>
        </r>
        <r>
          <rPr>
            <sz val="9"/>
            <color indexed="81"/>
            <rFont val="Tahoma"/>
            <family val="2"/>
          </rPr>
          <t>Insufficient LT: 2,029 prs
Factory capacity problem: 3,927 prs 
delay T2 mtl: 5,463 prs
delay shipment: 75,214 prs</t>
        </r>
      </text>
    </comment>
    <comment ref="BG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potential delay: 92,333</t>
        </r>
      </text>
    </comment>
    <comment ref="AZ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42 prs
Delay shipment: 2,500 prs</t>
        </r>
      </text>
    </comment>
    <comment ref="BA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47 prs</t>
        </r>
      </text>
    </comment>
    <comment ref="BB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416 prs
delay shipment: 470 prs</t>
        </r>
      </text>
    </comment>
    <comment ref="BC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5,128 prs</t>
        </r>
      </text>
    </comment>
    <comment ref="BD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2,674 prs
delay shipment: 44,855 prs </t>
        </r>
      </text>
    </comment>
    <comment ref="BE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120 prs
delay shipment: 24,597 prs</t>
        </r>
      </text>
    </comment>
    <comment ref="BF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2,125 prs
Factory capacity problem: 3,927 prs
delay shipment: 103,529 prs</t>
        </r>
      </text>
    </comment>
    <comment ref="BG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397 prs
potential delay: 118,950 prs</t>
        </r>
      </text>
    </comment>
    <comment ref="BH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425 prs</t>
        </r>
      </text>
    </comment>
    <comment ref="BI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286 prs</t>
        </r>
      </text>
    </comment>
    <comment ref="BJ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2,363 prs</t>
        </r>
      </text>
    </comment>
    <comment ref="BB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470 prs</t>
        </r>
      </text>
    </comment>
    <comment ref="BC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4,575 prs</t>
        </r>
      </text>
    </comment>
    <comment ref="BD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36,150 prs </t>
        </r>
      </text>
    </comment>
    <comment ref="BE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23,094 prs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82,884 prs</t>
        </r>
      </text>
    </comment>
    <comment ref="BG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potential delay: 90,933 prs</t>
        </r>
      </text>
    </comment>
    <comment ref="BG10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potential delay: 910 prs</t>
        </r>
      </text>
    </comment>
    <comment ref="BG105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potential delay: 1,796 prs</t>
        </r>
      </text>
    </comment>
    <comment ref="BG106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potential delay: 910 prs</t>
        </r>
      </text>
    </comment>
  </commentList>
</comments>
</file>

<file path=xl/comments2.xml><?xml version="1.0" encoding="utf-8"?>
<comments xmlns="http://schemas.openxmlformats.org/spreadsheetml/2006/main">
  <authors>
    <author>(SHC-909) Candy Nguyen</author>
  </authors>
  <commentList>
    <comment ref="BB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470 prs</t>
        </r>
      </text>
    </comment>
    <comment ref="BC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3,556 prs</t>
        </r>
      </text>
    </comment>
    <comment ref="BD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1,516 prs
delay shipment: 43,080 prs</t>
        </r>
      </text>
    </comment>
    <comment ref="BE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23,416 prs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 xml:space="preserve">(SHC-909) Candy Nguyen:
</t>
        </r>
        <r>
          <rPr>
            <sz val="9"/>
            <color indexed="81"/>
            <rFont val="Tahoma"/>
            <family val="2"/>
          </rPr>
          <t>Insufficient LT: 2,029 prs
Factory capacity problem: 3,927 prs 
delay T2 mtl: 5,463 prs
delay shipment: 76,798 prs</t>
        </r>
      </text>
    </comment>
    <comment ref="BG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87,481 prs</t>
        </r>
      </text>
    </comment>
    <comment ref="BH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potential delay: 39,995 prs</t>
        </r>
      </text>
    </comment>
    <comment ref="AZ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42 prs
Delay shipment: 2,500 prs</t>
        </r>
      </text>
    </comment>
    <comment ref="BA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47 prs</t>
        </r>
      </text>
    </comment>
    <comment ref="BB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416 prs
delay shipment: 470 prs</t>
        </r>
      </text>
    </comment>
    <comment ref="BC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5,128 prs</t>
        </r>
      </text>
    </comment>
    <comment ref="BD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2,674 prs
delay shipment: 44,855 prs </t>
        </r>
      </text>
    </comment>
    <comment ref="BE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120 prs
delay shipment: 24,597 prs</t>
        </r>
      </text>
    </comment>
    <comment ref="BF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2,125 prs
Factory capacity problem: 3,927 prs
delay shipment: 103,529 prs</t>
        </r>
      </text>
    </comment>
    <comment ref="BG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397 prs
delay shipment: 112,581 prs</t>
        </r>
      </text>
    </comment>
    <comment ref="BH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425 prs
potential delay: 39,995 prs</t>
        </r>
      </text>
    </comment>
    <comment ref="BI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286 prs</t>
        </r>
      </text>
    </comment>
    <comment ref="BJ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2,363 prs</t>
        </r>
      </text>
    </comment>
    <comment ref="BB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470 prs</t>
        </r>
      </text>
    </comment>
    <comment ref="BC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4,575 prs</t>
        </r>
      </text>
    </comment>
    <comment ref="BD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36,150 prs </t>
        </r>
      </text>
    </comment>
    <comment ref="BE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23,094 prs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84,468 prs</t>
        </r>
      </text>
    </comment>
    <comment ref="BG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86,081 prs</t>
        </r>
      </text>
    </comment>
    <comment ref="BH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potential delay: 39,995 prs</t>
        </r>
      </text>
    </comment>
    <comment ref="BH10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potential delay: 13,881 prs</t>
        </r>
      </text>
    </comment>
    <comment ref="BH105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potential delay: 13,881 prs</t>
        </r>
      </text>
    </comment>
    <comment ref="BH106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potential delay: 13,881 prs</t>
        </r>
      </text>
    </comment>
  </commentList>
</comments>
</file>

<file path=xl/comments3.xml><?xml version="1.0" encoding="utf-8"?>
<comments xmlns="http://schemas.openxmlformats.org/spreadsheetml/2006/main">
  <authors>
    <author>(SHC-909) Candy Nguyen</author>
  </authors>
  <commentList>
    <comment ref="BB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470 prs</t>
        </r>
      </text>
    </comment>
    <comment ref="BC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3,556 prs</t>
        </r>
      </text>
    </comment>
    <comment ref="BD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1,516 prs
delay shipment: 43,080 prs</t>
        </r>
      </text>
    </comment>
    <comment ref="BE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23,416 prs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 xml:space="preserve">(SHC-909) Candy Nguyen:
</t>
        </r>
        <r>
          <rPr>
            <sz val="9"/>
            <color indexed="81"/>
            <rFont val="Tahoma"/>
            <family val="2"/>
          </rPr>
          <t>Insufficient LT: 2,029 prs
Factory capacity problem: 3,927 prs 
delay T2 mtl: 5,463 prs
delay shipment: 81,772 prs</t>
        </r>
      </text>
    </comment>
    <comment ref="BG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90,460 prs</t>
        </r>
      </text>
    </comment>
    <comment ref="BH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potential delay: 52,636 prs</t>
        </r>
      </text>
    </comment>
    <comment ref="AZ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42 prs
Delay shipment: 2,500 prs</t>
        </r>
      </text>
    </comment>
    <comment ref="BA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47 prs</t>
        </r>
      </text>
    </comment>
    <comment ref="BB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416 prs
delay shipment: 470 prs</t>
        </r>
      </text>
    </comment>
    <comment ref="BC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5,128 prs</t>
        </r>
      </text>
    </comment>
    <comment ref="BD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2,674 prs
delay shipment: 44,855 prs </t>
        </r>
      </text>
    </comment>
    <comment ref="BE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120 prs
delay shipment: 24,597 prs</t>
        </r>
      </text>
    </comment>
    <comment ref="BF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2,125 prs
Factory capacity problem: 3,927 prs
delay shipment: 103,529 prs</t>
        </r>
      </text>
    </comment>
    <comment ref="BG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397 prs
delay shipment: 112,581 prs</t>
        </r>
      </text>
    </comment>
    <comment ref="BH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276 prs
potential delay: 52,636 prs</t>
        </r>
      </text>
    </comment>
    <comment ref="BI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2,649 prs</t>
        </r>
      </text>
    </comment>
    <comment ref="BJ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767 prs</t>
        </r>
      </text>
    </comment>
    <comment ref="BB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470 prs</t>
        </r>
      </text>
    </comment>
    <comment ref="BC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4,575 prs</t>
        </r>
      </text>
    </comment>
    <comment ref="BD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36,150 prs </t>
        </r>
      </text>
    </comment>
    <comment ref="BE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23,094 prs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84,468 prs</t>
        </r>
      </text>
    </comment>
    <comment ref="BG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86,081 prs</t>
        </r>
      </text>
    </comment>
    <comment ref="BH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potential delay: 52,636 prs</t>
        </r>
      </text>
    </comment>
    <comment ref="BH10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potential delay: 6,106 prs</t>
        </r>
      </text>
    </comment>
    <comment ref="BH105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potential delay: 6,106 prs</t>
        </r>
      </text>
    </comment>
    <comment ref="BI105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NMD_S1: molds need to be fixed
HANDBALL SPZL, 
ZX FLUX,
KOPENHAGEN,
TRX 85, 
TRX VINTAGE, 
ASMC CLIMACOOL VENTO,
ASMC TREINO,
ASMC TREINO COLOUR</t>
        </r>
      </text>
    </comment>
    <comment ref="BH106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potential delay: 6,106 prs</t>
        </r>
      </text>
    </comment>
  </commentList>
</comments>
</file>

<file path=xl/comments4.xml><?xml version="1.0" encoding="utf-8"?>
<comments xmlns="http://schemas.openxmlformats.org/spreadsheetml/2006/main">
  <authors>
    <author>(SHC-909) Candy Nguyen</author>
  </authors>
  <commentList>
    <comment ref="BB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470 prs</t>
        </r>
      </text>
    </comment>
    <comment ref="BC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3,556 prs</t>
        </r>
      </text>
    </comment>
    <comment ref="BD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1,516 prs
delay shipment: 43,080 prs</t>
        </r>
      </text>
    </comment>
    <comment ref="BE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23,416 prs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 xml:space="preserve">(SHC-909) Candy Nguyen:
</t>
        </r>
        <r>
          <rPr>
            <sz val="9"/>
            <color indexed="81"/>
            <rFont val="Tahoma"/>
            <family val="2"/>
          </rPr>
          <t>Insufficient LT: 2,029 prs
Factory capacity problem: 3,927 prs 
delay T2 mtl: 5,463 prs
delay shipment: 81,772 prs</t>
        </r>
      </text>
    </comment>
    <comment ref="BG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90,460 prs</t>
        </r>
      </text>
    </comment>
    <comment ref="BH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potential delay: 44,222 prs</t>
        </r>
      </text>
    </comment>
    <comment ref="AZ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42 prs
Delay shipment: 2,500 prs</t>
        </r>
      </text>
    </comment>
    <comment ref="BA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47 prs</t>
        </r>
      </text>
    </comment>
    <comment ref="BB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416 prs
delay shipment: 470 prs</t>
        </r>
      </text>
    </comment>
    <comment ref="BC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5,128 prs</t>
        </r>
      </text>
    </comment>
    <comment ref="BD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2,674 prs
delay shipment: 44,855 prs </t>
        </r>
      </text>
    </comment>
    <comment ref="BE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120 prs
delay shipment: 24,597 prs</t>
        </r>
      </text>
    </comment>
    <comment ref="BF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2,125 prs
Factory capacity problem: 3,927 prs
delay shipment: 103,529 prs</t>
        </r>
      </text>
    </comment>
    <comment ref="BG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397 prs
delay shipment: 112,581 prs</t>
        </r>
      </text>
    </comment>
    <comment ref="BH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276 prs
potential delay: 54,601 prs</t>
        </r>
      </text>
    </comment>
    <comment ref="BI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2,649 prs</t>
        </r>
      </text>
    </comment>
    <comment ref="BJ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767 prs</t>
        </r>
      </text>
    </comment>
    <comment ref="BB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470 prs</t>
        </r>
      </text>
    </comment>
    <comment ref="BC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4,575 prs</t>
        </r>
      </text>
    </comment>
    <comment ref="BD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36,150 prs </t>
        </r>
      </text>
    </comment>
    <comment ref="BE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23,094 prs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84,468 prs</t>
        </r>
      </text>
    </comment>
    <comment ref="BG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86,081 prs</t>
        </r>
      </text>
    </comment>
    <comment ref="BH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potential delay: 44,222 prs</t>
        </r>
      </text>
    </comment>
    <comment ref="BH10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potential delay: 870 prs</t>
        </r>
      </text>
    </comment>
    <comment ref="BH105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potential delay: 1,987 prs</t>
        </r>
      </text>
    </comment>
    <comment ref="BH106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potential delay: 870 prs</t>
        </r>
      </text>
    </comment>
  </commentList>
</comments>
</file>

<file path=xl/comments5.xml><?xml version="1.0" encoding="utf-8"?>
<comments xmlns="http://schemas.openxmlformats.org/spreadsheetml/2006/main">
  <authors>
    <author>(SHC-909) Candy Nguyen</author>
  </authors>
  <commentList>
    <comment ref="BB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470 prs</t>
        </r>
      </text>
    </comment>
    <comment ref="BC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3,556 prs</t>
        </r>
      </text>
    </comment>
    <comment ref="BD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1,516 prs
delay shipment: 43,080 prs</t>
        </r>
      </text>
    </comment>
    <comment ref="BE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23,127 prs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 xml:space="preserve">(SHC-909) Candy Nguyen:
</t>
        </r>
        <r>
          <rPr>
            <sz val="9"/>
            <color indexed="81"/>
            <rFont val="Tahoma"/>
            <family val="2"/>
          </rPr>
          <t>Insufficient LT: 2,029 prs
Factory capacity problem: 3,927 prs 
delay T2 mtl: 5,463 prs
delay shipment: 81,772 prs</t>
        </r>
      </text>
    </comment>
    <comment ref="BG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97,349 prs</t>
        </r>
      </text>
    </comment>
    <comment ref="BH72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potential delay: 51,683 prs</t>
        </r>
      </text>
    </comment>
    <comment ref="AZ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42 prs
Delay shipment: 2,500 prs</t>
        </r>
      </text>
    </comment>
    <comment ref="BA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47 prs</t>
        </r>
      </text>
    </comment>
    <comment ref="BB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416 prs
delay shipment: 470 prs</t>
        </r>
      </text>
    </comment>
    <comment ref="BC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5,128 prs</t>
        </r>
      </text>
    </comment>
    <comment ref="BD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2,674 prs
delay shipment: 44,855 prs </t>
        </r>
      </text>
    </comment>
    <comment ref="BE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120 prs
delay shipment: 24,597 prs</t>
        </r>
      </text>
    </comment>
    <comment ref="BF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2,125 prs
Factory capacity problem: 3,927 prs
delay shipment: 103,529 prs</t>
        </r>
      </text>
    </comment>
    <comment ref="BG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397 prs
delay shipment: 108,756 prs</t>
        </r>
      </text>
    </comment>
    <comment ref="BH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720 prs
potential delay: 74,879 prs</t>
        </r>
      </text>
    </comment>
    <comment ref="BI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2,649 prs</t>
        </r>
      </text>
    </comment>
    <comment ref="BJ73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Insufficient LT: 933 prs</t>
        </r>
      </text>
    </comment>
    <comment ref="BB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470 prs</t>
        </r>
      </text>
    </comment>
    <comment ref="BC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4,575 prs</t>
        </r>
      </text>
    </comment>
    <comment ref="BD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36,150 prs </t>
        </r>
      </text>
    </comment>
    <comment ref="BE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23,094 prs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90,769 prs</t>
        </r>
      </text>
    </comment>
    <comment ref="BG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delay shipment: 96,119 prs</t>
        </r>
      </text>
    </comment>
    <comment ref="BH74" authorId="0" shapeId="0">
      <text>
        <r>
          <rPr>
            <b/>
            <sz val="9"/>
            <color indexed="81"/>
            <rFont val="Tahoma"/>
            <family val="2"/>
          </rPr>
          <t>(SHC-909) Candy Nguyen:</t>
        </r>
        <r>
          <rPr>
            <sz val="9"/>
            <color indexed="81"/>
            <rFont val="Tahoma"/>
            <family val="2"/>
          </rPr>
          <t xml:space="preserve">
potential delay: 58,175 prs</t>
        </r>
      </text>
    </comment>
  </commentList>
</comments>
</file>

<file path=xl/sharedStrings.xml><?xml version="1.0" encoding="utf-8"?>
<sst xmlns="http://schemas.openxmlformats.org/spreadsheetml/2006/main" count="2844" uniqueCount="607">
  <si>
    <t>Year</t>
  </si>
  <si>
    <t>TARGET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</si>
  <si>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</si>
  <si>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</si>
  <si>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</si>
  <si>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</si>
  <si>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</si>
  <si>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</si>
  <si>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</si>
  <si>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</si>
  <si>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</si>
  <si>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</si>
  <si>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</si>
  <si>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</si>
  <si>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</si>
  <si>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</t>
  </si>
  <si>
    <t>Offer Capacity</t>
  </si>
  <si>
    <t>CRD volume</t>
  </si>
  <si>
    <t>PD volume</t>
  </si>
  <si>
    <t>LPD (Confirmed)</t>
  </si>
  <si>
    <t>PD (un-confirmed)</t>
  </si>
  <si>
    <t>MTF open quantity</t>
  </si>
  <si>
    <t>Open Forecast</t>
  </si>
  <si>
    <t>LPD + MTF + Open FC</t>
  </si>
  <si>
    <t>Target FR</t>
  </si>
  <si>
    <t>Current FR</t>
  </si>
  <si>
    <t>Projected FR</t>
  </si>
  <si>
    <t>PDP</t>
  </si>
  <si>
    <t>MDP</t>
  </si>
  <si>
    <t>SDP</t>
  </si>
  <si>
    <t>MDP SPEED</t>
  </si>
  <si>
    <t/>
  </si>
  <si>
    <t>DOL 15</t>
  </si>
  <si>
    <t>PDP - YTD</t>
  </si>
  <si>
    <t>MDP - YTD</t>
  </si>
  <si>
    <t>SDP - YTD</t>
  </si>
  <si>
    <t>MDP SPEED - YTD</t>
  </si>
  <si>
    <t>DOL 15 - YTD</t>
  </si>
  <si>
    <t>CRD SPEED  QTY</t>
  </si>
  <si>
    <t>PDP DELAY QTY</t>
    <phoneticPr fontId="0" type="noConversion"/>
  </si>
  <si>
    <t>MDP DELAY QTY</t>
    <phoneticPr fontId="0" type="noConversion"/>
  </si>
  <si>
    <t>SDP DELAY QTY</t>
  </si>
  <si>
    <t>MDP SPEED DELAY QTY</t>
  </si>
  <si>
    <t>DOL 30</t>
  </si>
  <si>
    <t>DOL 45</t>
  </si>
  <si>
    <t>DOL 30 - YTD</t>
  </si>
  <si>
    <t>DOL 45 - YTD</t>
  </si>
  <si>
    <t>DOL30&amp;45</t>
  </si>
  <si>
    <t>DOL 30&amp;45-YTD</t>
    <phoneticPr fontId="39" type="noConversion"/>
  </si>
  <si>
    <t>FW20</t>
  </si>
  <si>
    <t>Half Month</t>
  </si>
  <si>
    <t>202001-1</t>
  </si>
  <si>
    <t>202001-2</t>
  </si>
  <si>
    <t>202002-1</t>
  </si>
  <si>
    <t>202002-2</t>
  </si>
  <si>
    <t>202003-1</t>
  </si>
  <si>
    <t>202003-2</t>
  </si>
  <si>
    <t>202004-1</t>
  </si>
  <si>
    <t>202004-2</t>
  </si>
  <si>
    <t>202005-1</t>
  </si>
  <si>
    <t>202005-2</t>
  </si>
  <si>
    <t>202006-1</t>
  </si>
  <si>
    <t>202006-2</t>
  </si>
  <si>
    <t>202007-1</t>
  </si>
  <si>
    <t>202007-2</t>
  </si>
  <si>
    <t>202008-1</t>
  </si>
  <si>
    <t>202008-2</t>
  </si>
  <si>
    <t>PDP-YTD</t>
  </si>
  <si>
    <t>MDP-YTD</t>
  </si>
  <si>
    <t>SDP-YTD</t>
  </si>
  <si>
    <t>CRD SPEED QTY</t>
  </si>
  <si>
    <t>Delay PDP QTY</t>
  </si>
  <si>
    <t>Delay MDP QTY</t>
  </si>
  <si>
    <t>Delay SDP QTY</t>
  </si>
  <si>
    <t>Delay DOL15 QTY</t>
  </si>
  <si>
    <t>Delay DOL30 QTY</t>
  </si>
  <si>
    <t>Delay DOL45 QTY</t>
  </si>
  <si>
    <t>Delay SPEED QTY</t>
  </si>
  <si>
    <t>CRD volume (ex CKD)</t>
  </si>
  <si>
    <t>CRD volume (exc CKD)</t>
  </si>
  <si>
    <t>DOL15</t>
  </si>
  <si>
    <t>DOL30</t>
  </si>
  <si>
    <t>202009-1</t>
  </si>
  <si>
    <t>202009-2</t>
  </si>
  <si>
    <t>202010-1</t>
  </si>
  <si>
    <t>202010-2</t>
  </si>
  <si>
    <t>202011-1</t>
  </si>
  <si>
    <t>202011-2</t>
  </si>
  <si>
    <t>202012-1</t>
  </si>
  <si>
    <t>202012-2</t>
  </si>
  <si>
    <t>Best scenario</t>
  </si>
  <si>
    <t>Worst scenario</t>
  </si>
  <si>
    <t>-</t>
    <phoneticPr fontId="94" type="noConversion"/>
  </si>
  <si>
    <t>-</t>
  </si>
  <si>
    <t>202101-1</t>
  </si>
  <si>
    <t>202101-2</t>
  </si>
  <si>
    <t>202102-1</t>
  </si>
  <si>
    <t>202102-2</t>
  </si>
  <si>
    <t>202103-1</t>
  </si>
  <si>
    <t>202103-2</t>
  </si>
  <si>
    <t>Model Name</t>
  </si>
  <si>
    <t>POSDD</t>
  </si>
  <si>
    <t>202104-1</t>
  </si>
  <si>
    <t>202104-2</t>
  </si>
  <si>
    <t>Lean</t>
  </si>
  <si>
    <t>USA</t>
  </si>
  <si>
    <t>L4</t>
  </si>
  <si>
    <t>GERMANY</t>
  </si>
  <si>
    <t>P2</t>
  </si>
  <si>
    <t>202105-1</t>
  </si>
  <si>
    <t>202105-2</t>
  </si>
  <si>
    <t>202106-1</t>
  </si>
  <si>
    <t>202106-2</t>
  </si>
  <si>
    <t>202107-1</t>
  </si>
  <si>
    <t>202107-2</t>
  </si>
  <si>
    <t>202108-1</t>
  </si>
  <si>
    <t>202108-2</t>
  </si>
  <si>
    <t>202109-1</t>
  </si>
  <si>
    <t>202109-2</t>
  </si>
  <si>
    <t>202110-2</t>
  </si>
  <si>
    <t>202110-1</t>
  </si>
  <si>
    <t>202111-1</t>
  </si>
  <si>
    <t>202111-2</t>
  </si>
  <si>
    <t>202112-1</t>
  </si>
  <si>
    <t>202112-2</t>
  </si>
  <si>
    <t>P6</t>
  </si>
  <si>
    <t>NMD_R1 PRIMEBLUE</t>
  </si>
  <si>
    <t>O2</t>
  </si>
  <si>
    <t>Delay reason</t>
  </si>
  <si>
    <t>RUN 80s</t>
  </si>
  <si>
    <t>SPAIN</t>
  </si>
  <si>
    <t>ITALY</t>
  </si>
  <si>
    <t>MEXICO</t>
  </si>
  <si>
    <t>Delay qty</t>
  </si>
  <si>
    <t>600000</t>
  </si>
  <si>
    <t xml:space="preserve">H00795              </t>
  </si>
  <si>
    <t>NMD R1 EL I</t>
  </si>
  <si>
    <t>516342</t>
  </si>
  <si>
    <t>652001</t>
  </si>
  <si>
    <t>516244</t>
  </si>
  <si>
    <t>516400</t>
  </si>
  <si>
    <t>ATLANTIC MKII</t>
  </si>
  <si>
    <t>Destination</t>
  </si>
  <si>
    <t>CRD</t>
  </si>
  <si>
    <t>Partial qty</t>
  </si>
  <si>
    <t>GZ8166</t>
  </si>
  <si>
    <t>PERU</t>
  </si>
  <si>
    <t>ADIDAS TRX VINTAGE</t>
  </si>
  <si>
    <t>L2</t>
  </si>
  <si>
    <t>NMD_R1 J</t>
  </si>
  <si>
    <t>E6</t>
  </si>
  <si>
    <t>GRAND COURT I</t>
  </si>
  <si>
    <t>CANADA</t>
  </si>
  <si>
    <t>L3</t>
  </si>
  <si>
    <t>I5</t>
  </si>
  <si>
    <t>P1</t>
  </si>
  <si>
    <t>AUSTRALIA</t>
  </si>
  <si>
    <t>NMD_R1 EL I</t>
  </si>
  <si>
    <t>P5</t>
  </si>
  <si>
    <t>P3</t>
  </si>
  <si>
    <t>ZX 2K BOOST W</t>
  </si>
  <si>
    <t>CHINA</t>
  </si>
  <si>
    <t>NMD_R1</t>
  </si>
  <si>
    <t>O3</t>
  </si>
  <si>
    <t>NMD_R1.V2</t>
  </si>
  <si>
    <t>NMD_R1 SPECTOO J</t>
  </si>
  <si>
    <t>L6</t>
  </si>
  <si>
    <t>I2</t>
  </si>
  <si>
    <t>O1</t>
  </si>
  <si>
    <t>NMD_R1 SPECTOO</t>
  </si>
  <si>
    <t>NMD_R1.V2 J</t>
  </si>
  <si>
    <t>MALAYSIA</t>
  </si>
  <si>
    <t>NMD_R1 W</t>
  </si>
  <si>
    <t>INDIA</t>
  </si>
  <si>
    <t>E7</t>
  </si>
  <si>
    <t>NMD_R1 SPECTOO W</t>
  </si>
  <si>
    <t>M1</t>
  </si>
  <si>
    <t>I1</t>
  </si>
  <si>
    <t>I9</t>
  </si>
  <si>
    <t>PO #</t>
  </si>
  <si>
    <t>Article #</t>
  </si>
  <si>
    <t>Qty</t>
  </si>
  <si>
    <t>UAE</t>
  </si>
  <si>
    <t>UK</t>
  </si>
  <si>
    <t>J2</t>
  </si>
  <si>
    <t>J1</t>
  </si>
  <si>
    <t>J3</t>
  </si>
  <si>
    <t>ZX 2K BOOST PURE W</t>
  </si>
  <si>
    <t>E4</t>
  </si>
  <si>
    <t>H05251</t>
  </si>
  <si>
    <t>HANDBALL SPEZIAL</t>
  </si>
  <si>
    <t>Cust #</t>
  </si>
  <si>
    <t>Balance</t>
  </si>
  <si>
    <t>PD</t>
  </si>
  <si>
    <t>0127685519</t>
  </si>
  <si>
    <t xml:space="preserve">GZ9262              </t>
  </si>
  <si>
    <t>T3 Vinh Mao’s quality issue</t>
  </si>
  <si>
    <t>0127523310</t>
  </si>
  <si>
    <t>630001</t>
  </si>
  <si>
    <t xml:space="preserve">GZ9263              </t>
  </si>
  <si>
    <t>0127590860</t>
  </si>
  <si>
    <t>857010</t>
  </si>
  <si>
    <t>0127685644</t>
  </si>
  <si>
    <t>0127617141</t>
  </si>
  <si>
    <t>516333</t>
  </si>
  <si>
    <t>0127665905</t>
  </si>
  <si>
    <t>0127649554</t>
  </si>
  <si>
    <t>0127659779</t>
  </si>
  <si>
    <t>960006</t>
  </si>
  <si>
    <t>0127665935</t>
  </si>
  <si>
    <t>0127671748</t>
  </si>
  <si>
    <t>0127683059</t>
  </si>
  <si>
    <t>0127685675</t>
  </si>
  <si>
    <t>0127685609</t>
  </si>
  <si>
    <t>0127683061</t>
  </si>
  <si>
    <t>0127635029</t>
  </si>
  <si>
    <t>848012</t>
  </si>
  <si>
    <t>0127673321</t>
  </si>
  <si>
    <t>0127683070</t>
  </si>
  <si>
    <t>0127685307</t>
  </si>
  <si>
    <t>0127685297</t>
  </si>
  <si>
    <t xml:space="preserve">GX8374              </t>
  </si>
  <si>
    <t xml:space="preserve">T2 HSP’s late delivery </t>
  </si>
  <si>
    <t>0127848485</t>
  </si>
  <si>
    <t>516394</t>
  </si>
  <si>
    <t xml:space="preserve">GX1050              </t>
  </si>
  <si>
    <t>0127848153</t>
  </si>
  <si>
    <t>0127684070</t>
  </si>
  <si>
    <t>516411</t>
  </si>
  <si>
    <t xml:space="preserve">GW5872              </t>
  </si>
  <si>
    <t>Replenishment, already arranged partial</t>
  </si>
  <si>
    <t xml:space="preserve">GY8317              </t>
  </si>
  <si>
    <t>0127846840</t>
  </si>
  <si>
    <t>A127818245</t>
  </si>
  <si>
    <t xml:space="preserve">EG3284              </t>
  </si>
  <si>
    <t>LITE RACER 2.0</t>
  </si>
  <si>
    <t>Previous half month rolling delay pushout</t>
  </si>
  <si>
    <t>A127847567</t>
  </si>
  <si>
    <t>A127614794</t>
  </si>
  <si>
    <t>Bottom replenishment</t>
  </si>
  <si>
    <t>0127772415</t>
  </si>
  <si>
    <t xml:space="preserve">GX1123              </t>
  </si>
  <si>
    <t>0127772477</t>
  </si>
  <si>
    <t>0127772478</t>
  </si>
  <si>
    <t xml:space="preserve">GX1122              </t>
  </si>
  <si>
    <t>0127772166</t>
  </si>
  <si>
    <t>0127772461</t>
  </si>
  <si>
    <t xml:space="preserve">GX8382              </t>
  </si>
  <si>
    <t>0127685795</t>
  </si>
  <si>
    <t xml:space="preserve">H02345              </t>
  </si>
  <si>
    <t>0127761558</t>
  </si>
  <si>
    <t xml:space="preserve">GX8384              </t>
  </si>
  <si>
    <t>rolling delay</t>
  </si>
  <si>
    <t>0127538619</t>
  </si>
  <si>
    <t>0127649565</t>
  </si>
  <si>
    <t>0127685506</t>
  </si>
  <si>
    <t xml:space="preserve">H03215              </t>
  </si>
  <si>
    <t>0127658745</t>
  </si>
  <si>
    <t>980007</t>
  </si>
  <si>
    <t xml:space="preserve">H03960              </t>
  </si>
  <si>
    <t>NEW ZEALAND</t>
  </si>
  <si>
    <t>0127677477</t>
  </si>
  <si>
    <t>0127685528</t>
  </si>
  <si>
    <t>0127685531</t>
  </si>
  <si>
    <t>0127671263</t>
  </si>
  <si>
    <t>806018</t>
  </si>
  <si>
    <t xml:space="preserve">GW6020              </t>
  </si>
  <si>
    <t>HONG KONG</t>
  </si>
  <si>
    <t xml:space="preserve">GW5727              </t>
  </si>
  <si>
    <t>0127848934</t>
  </si>
  <si>
    <t xml:space="preserve">GW5726              </t>
  </si>
  <si>
    <t>T3 Thai Hoanh late delivery</t>
  </si>
  <si>
    <t>0127848183</t>
  </si>
  <si>
    <t>516404</t>
  </si>
  <si>
    <t>0127848780</t>
  </si>
  <si>
    <t>0127829944</t>
  </si>
  <si>
    <t>825062</t>
  </si>
  <si>
    <t xml:space="preserve">H05148              </t>
  </si>
  <si>
    <t>ZX 2K BOOST</t>
  </si>
  <si>
    <t>E1</t>
  </si>
  <si>
    <t>0127620170</t>
  </si>
  <si>
    <t>516403</t>
  </si>
  <si>
    <t xml:space="preserve">GW8053              </t>
  </si>
  <si>
    <t>USA 84</t>
  </si>
  <si>
    <t>E2</t>
  </si>
  <si>
    <t>T2 ST replenishment</t>
  </si>
  <si>
    <t xml:space="preserve">H04517              </t>
  </si>
  <si>
    <t>A127657991</t>
  </si>
  <si>
    <t>684009</t>
  </si>
  <si>
    <t>A127824183</t>
  </si>
  <si>
    <t>0127778337</t>
  </si>
  <si>
    <t xml:space="preserve">GZ3698              </t>
  </si>
  <si>
    <t>0127777782</t>
  </si>
  <si>
    <t xml:space="preserve">GZ3697              </t>
  </si>
  <si>
    <t>0127685574</t>
  </si>
  <si>
    <t xml:space="preserve">GX0999              </t>
  </si>
  <si>
    <t>E3</t>
  </si>
  <si>
    <t>0127685650</t>
  </si>
  <si>
    <t xml:space="preserve">H03213              </t>
  </si>
  <si>
    <t>0127685349</t>
  </si>
  <si>
    <t xml:space="preserve">H03956              </t>
  </si>
  <si>
    <t>0127685383</t>
  </si>
  <si>
    <t>0127685617</t>
  </si>
  <si>
    <t>A127659962</t>
  </si>
  <si>
    <t>H02321</t>
  </si>
  <si>
    <t>0127615536</t>
  </si>
  <si>
    <t xml:space="preserve">GZ9264              </t>
  </si>
  <si>
    <t>0127617142</t>
  </si>
  <si>
    <t>0127683060</t>
  </si>
  <si>
    <t>0127659621</t>
  </si>
  <si>
    <t xml:space="preserve">GZ9287              </t>
  </si>
  <si>
    <t>0127635820</t>
  </si>
  <si>
    <t>838103</t>
  </si>
  <si>
    <t>0127683072</t>
  </si>
  <si>
    <t>0127683063</t>
  </si>
  <si>
    <t>0127613177</t>
  </si>
  <si>
    <t xml:space="preserve">GX8373              </t>
  </si>
  <si>
    <t>0128090966</t>
  </si>
  <si>
    <t>652002</t>
  </si>
  <si>
    <t xml:space="preserve">FZ0391              </t>
  </si>
  <si>
    <t>0128090984</t>
  </si>
  <si>
    <t>652007</t>
  </si>
  <si>
    <t>0127847942</t>
  </si>
  <si>
    <t xml:space="preserve">H02095              </t>
  </si>
  <si>
    <t>A127853971</t>
  </si>
  <si>
    <t xml:space="preserve">EF0118              </t>
  </si>
  <si>
    <t>A127848747</t>
  </si>
  <si>
    <t xml:space="preserve">GZ7875              </t>
  </si>
  <si>
    <t>A127852435</t>
  </si>
  <si>
    <t>0127848135</t>
  </si>
  <si>
    <t>516254</t>
  </si>
  <si>
    <t xml:space="preserve">H01791              </t>
  </si>
  <si>
    <t>0127848136</t>
  </si>
  <si>
    <t>0127848126</t>
  </si>
  <si>
    <t>0127849113</t>
  </si>
  <si>
    <t xml:space="preserve">H01790              </t>
  </si>
  <si>
    <t>0127848692</t>
  </si>
  <si>
    <t xml:space="preserve">GY3123              </t>
  </si>
  <si>
    <t>0127530080</t>
  </si>
  <si>
    <t xml:space="preserve">GZ9286              </t>
  </si>
  <si>
    <t>0127538535</t>
  </si>
  <si>
    <t>0127617152</t>
  </si>
  <si>
    <t>0127617144</t>
  </si>
  <si>
    <t>0127852535</t>
  </si>
  <si>
    <t xml:space="preserve">GX8108              </t>
  </si>
  <si>
    <t>0127853899</t>
  </si>
  <si>
    <t xml:space="preserve">GY8064              </t>
  </si>
  <si>
    <t>0127853944</t>
  </si>
  <si>
    <t>0127853966</t>
  </si>
  <si>
    <t>0127683873</t>
  </si>
  <si>
    <t>516256</t>
  </si>
  <si>
    <t xml:space="preserve">GZ9256              </t>
  </si>
  <si>
    <t>A127685700</t>
  </si>
  <si>
    <t xml:space="preserve">GZ9258              </t>
  </si>
  <si>
    <t>0127675225</t>
  </si>
  <si>
    <t>825063</t>
  </si>
  <si>
    <t xml:space="preserve">H00103              </t>
  </si>
  <si>
    <t>0127675228</t>
  </si>
  <si>
    <t>0127671176</t>
  </si>
  <si>
    <t xml:space="preserve">GY8282              </t>
  </si>
  <si>
    <t>A127848882</t>
  </si>
  <si>
    <t>516343</t>
  </si>
  <si>
    <t xml:space="preserve">GY3117              </t>
  </si>
  <si>
    <t>J1+J3</t>
  </si>
  <si>
    <t>A127590862</t>
  </si>
  <si>
    <t>A127862234</t>
  </si>
  <si>
    <t xml:space="preserve">GV7354              </t>
  </si>
  <si>
    <t>T2 Key Way late delivery</t>
  </si>
  <si>
    <t>A127849164</t>
  </si>
  <si>
    <t xml:space="preserve">GY3118              </t>
  </si>
  <si>
    <t>0127668658</t>
  </si>
  <si>
    <t>400092</t>
  </si>
  <si>
    <t xml:space="preserve">FY1176              </t>
  </si>
  <si>
    <t>ASMC TREINO MID</t>
  </si>
  <si>
    <t>Bonding gap quality issue &amp; rolling delay</t>
  </si>
  <si>
    <t>0127668661</t>
  </si>
  <si>
    <t xml:space="preserve">FX1955              </t>
  </si>
  <si>
    <t>Upper Mtrl quality issue, have to re-buy</t>
  </si>
  <si>
    <t>0127668845</t>
  </si>
  <si>
    <t>400084</t>
  </si>
  <si>
    <t>0127668847</t>
  </si>
  <si>
    <t>0127676838</t>
  </si>
  <si>
    <t>516029</t>
  </si>
  <si>
    <t>0127645757</t>
  </si>
  <si>
    <t>0127675721</t>
  </si>
  <si>
    <t xml:space="preserve">FX3934              </t>
  </si>
  <si>
    <t>ASMC TREINO</t>
  </si>
  <si>
    <t>0127663842</t>
  </si>
  <si>
    <t>825055</t>
  </si>
  <si>
    <t>0127684399</t>
  </si>
  <si>
    <t>0127684409</t>
  </si>
  <si>
    <t>0127684410</t>
  </si>
  <si>
    <t>0127684420</t>
  </si>
  <si>
    <t>0127668844</t>
  </si>
  <si>
    <t xml:space="preserve">FY1548              </t>
  </si>
  <si>
    <t>T2 Yi Chao webbing quality issue</t>
  </si>
  <si>
    <t>0127684411</t>
  </si>
  <si>
    <t>0127668657</t>
  </si>
  <si>
    <t>0127684412</t>
  </si>
  <si>
    <t>0127684421</t>
  </si>
  <si>
    <t xml:space="preserve">G57801              </t>
  </si>
  <si>
    <t>ASMC TREINO NEW COLOUR</t>
  </si>
  <si>
    <t>0127684422</t>
  </si>
  <si>
    <t>0127684424</t>
  </si>
  <si>
    <t>0127665801</t>
  </si>
  <si>
    <t>548209</t>
  </si>
  <si>
    <t>RUSSIA</t>
  </si>
  <si>
    <t>0127663932</t>
  </si>
  <si>
    <t>0127668655</t>
  </si>
  <si>
    <t>0127668843</t>
  </si>
  <si>
    <t>0127684423</t>
  </si>
  <si>
    <t>0127671202</t>
  </si>
  <si>
    <t>0127671214</t>
  </si>
  <si>
    <t>0127675634</t>
  </si>
  <si>
    <t>0127684072</t>
  </si>
  <si>
    <t xml:space="preserve">GY3890              </t>
  </si>
  <si>
    <t>CAMPUS 80S</t>
  </si>
  <si>
    <t>0127772495</t>
  </si>
  <si>
    <t xml:space="preserve">GX8101              </t>
  </si>
  <si>
    <t xml:space="preserve">GZ8014              </t>
  </si>
  <si>
    <t>0127684839</t>
  </si>
  <si>
    <t>0127685549</t>
  </si>
  <si>
    <t xml:space="preserve">GZ8013              </t>
  </si>
  <si>
    <t>0127848131</t>
  </si>
  <si>
    <t xml:space="preserve">GW5728              </t>
  </si>
  <si>
    <t>0127848413</t>
  </si>
  <si>
    <t>T3 DLL delivery late</t>
  </si>
  <si>
    <t>0127843698</t>
  </si>
  <si>
    <t>Production finished liitle bit late, couldn’t catch the FWD's cut-off time</t>
  </si>
  <si>
    <t>0127777363</t>
  </si>
  <si>
    <t>T2 Dragon Up insole quality issue</t>
  </si>
  <si>
    <t>0127778181</t>
  </si>
  <si>
    <t>GX1050</t>
  </si>
  <si>
    <t>EG3284</t>
  </si>
  <si>
    <t xml:space="preserve">GZ9282              </t>
  </si>
  <si>
    <t>H03961</t>
  </si>
  <si>
    <t>T3 Thai Hoanh quality issue</t>
  </si>
  <si>
    <t>Model_Name</t>
  </si>
  <si>
    <t>ART</t>
  </si>
  <si>
    <t>Sum of A.PO QTY</t>
  </si>
  <si>
    <t>Partial</t>
  </si>
  <si>
    <t>delay qty</t>
  </si>
  <si>
    <t>Delay Reason</t>
  </si>
  <si>
    <t>JEANS</t>
  </si>
  <si>
    <t>GX7649</t>
  </si>
  <si>
    <t>production delay</t>
  </si>
  <si>
    <t>H01810</t>
  </si>
  <si>
    <t>MCCARTEN SIMPSONS L.H.R</t>
  </si>
  <si>
    <t>GY8439</t>
  </si>
  <si>
    <t>production delay, will do partial shipment, at least 3000prs</t>
  </si>
  <si>
    <t>GX2930</t>
  </si>
  <si>
    <t>Waiting for production hydrolysis test, will come out this Wednesday</t>
  </si>
  <si>
    <t>GX8092</t>
  </si>
  <si>
    <t>GZ9262</t>
  </si>
  <si>
    <t>hydrolysis test passed last Saturday,started to produce on Monday</t>
  </si>
  <si>
    <t>GZ9263</t>
  </si>
  <si>
    <t>GZ9264</t>
  </si>
  <si>
    <t>ZX 2K BOOST 2.0</t>
  </si>
  <si>
    <t>GY3513</t>
  </si>
  <si>
    <t>Bonding test passed. Heel color migration, increase mtrl usage</t>
  </si>
  <si>
    <t>GY3515</t>
  </si>
  <si>
    <t xml:space="preserve">FGT passed,low hourly output </t>
  </si>
  <si>
    <t>GV7944</t>
  </si>
  <si>
    <t>FGT failed</t>
  </si>
  <si>
    <t>Grand Total</t>
  </si>
  <si>
    <t>PO#</t>
  </si>
  <si>
    <t>Cust. No.</t>
  </si>
  <si>
    <t>Article</t>
  </si>
  <si>
    <t>0127674949</t>
  </si>
  <si>
    <t>0127674327</t>
  </si>
  <si>
    <t>JAPAN</t>
  </si>
  <si>
    <t>0127674993</t>
  </si>
  <si>
    <t>0128010698</t>
  </si>
  <si>
    <t xml:space="preserve">H01810              </t>
  </si>
  <si>
    <t>Production delay</t>
  </si>
  <si>
    <t>0128011391</t>
  </si>
  <si>
    <t>0128006220</t>
  </si>
  <si>
    <t>0128006222</t>
  </si>
  <si>
    <t>0128006223</t>
  </si>
  <si>
    <t>0127996355</t>
  </si>
  <si>
    <t xml:space="preserve">GY8439              </t>
  </si>
  <si>
    <t>ARGENTINA</t>
  </si>
  <si>
    <t>0127994619</t>
  </si>
  <si>
    <t>BRAZIL</t>
  </si>
  <si>
    <t>TURKEY</t>
  </si>
  <si>
    <t>THAILAND</t>
  </si>
  <si>
    <t>0127994526</t>
  </si>
  <si>
    <t>0128164015</t>
  </si>
  <si>
    <t>0127899921</t>
  </si>
  <si>
    <t xml:space="preserve">GW0899              </t>
  </si>
  <si>
    <t>0127683742</t>
  </si>
  <si>
    <t xml:space="preserve">GW8063              </t>
  </si>
  <si>
    <t>0127991089</t>
  </si>
  <si>
    <t>0127991116</t>
  </si>
  <si>
    <t xml:space="preserve">GW8062              </t>
  </si>
  <si>
    <t>0127754785</t>
  </si>
  <si>
    <t xml:space="preserve">GV7944              </t>
  </si>
  <si>
    <t>0127750455</t>
  </si>
  <si>
    <t>0127894500</t>
  </si>
  <si>
    <t>0127772142</t>
  </si>
  <si>
    <t>0127772236</t>
  </si>
  <si>
    <t>0127772160</t>
  </si>
  <si>
    <t>0127894343</t>
  </si>
  <si>
    <t>0127772183</t>
  </si>
  <si>
    <t>0127741964</t>
  </si>
  <si>
    <t>0127754801</t>
  </si>
  <si>
    <t>B127772192</t>
  </si>
  <si>
    <t>UNITED STATES</t>
  </si>
  <si>
    <t>B127772338</t>
  </si>
  <si>
    <t>B127772363</t>
  </si>
  <si>
    <t>B127772365</t>
  </si>
  <si>
    <t>B127772440</t>
  </si>
  <si>
    <t>B127772441</t>
  </si>
  <si>
    <t>0127685347</t>
  </si>
  <si>
    <t xml:space="preserve">GX2930              </t>
  </si>
  <si>
    <t>0127685418</t>
  </si>
  <si>
    <t>0127685643</t>
  </si>
  <si>
    <t>0127684803</t>
  </si>
  <si>
    <t xml:space="preserve">GX8092              </t>
  </si>
  <si>
    <t>0127685521</t>
  </si>
  <si>
    <t>0127685562</t>
  </si>
  <si>
    <t>0127672820</t>
  </si>
  <si>
    <t>Waiting for production hydrolysis test, just passed</t>
  </si>
  <si>
    <t>0127729268</t>
  </si>
  <si>
    <t>0127729712</t>
  </si>
  <si>
    <t>0127514274</t>
  </si>
  <si>
    <t>0127532851</t>
  </si>
  <si>
    <t>0127685646</t>
  </si>
  <si>
    <t>0128010675</t>
  </si>
  <si>
    <t xml:space="preserve">GY3513              </t>
  </si>
  <si>
    <t>Bonding test just passed. Heel color migration, increase mtrl usage</t>
  </si>
  <si>
    <t>0128005575</t>
  </si>
  <si>
    <t>0128005662</t>
  </si>
  <si>
    <t xml:space="preserve">GY3515              </t>
  </si>
  <si>
    <t>P4</t>
  </si>
  <si>
    <t xml:space="preserve">FGT passed today,low hourly output </t>
  </si>
  <si>
    <t>0128010697</t>
  </si>
  <si>
    <t>0128005672</t>
  </si>
  <si>
    <t>CB</t>
  </si>
  <si>
    <t>0128005334</t>
  </si>
  <si>
    <t>GZ8481</t>
  </si>
  <si>
    <t>BUSENITZ INDOOR SUPE</t>
  </si>
  <si>
    <t>0127848046</t>
  </si>
  <si>
    <t>UNITED ARAB EMIRATES</t>
  </si>
  <si>
    <t>UNITED KINGDOM</t>
  </si>
  <si>
    <t>M2</t>
  </si>
  <si>
    <t>Damco</t>
  </si>
  <si>
    <t>OK</t>
  </si>
  <si>
    <t>LA TRAINER LITE C</t>
  </si>
  <si>
    <t>FW8274</t>
  </si>
  <si>
    <t>A127682496</t>
  </si>
  <si>
    <t>H00655</t>
  </si>
  <si>
    <t>0127684205</t>
  </si>
  <si>
    <t>RUSSIAN FEDERATION</t>
  </si>
  <si>
    <t>C127830532</t>
  </si>
  <si>
    <t>0127635034</t>
  </si>
  <si>
    <t>KN</t>
  </si>
  <si>
    <t>0127897778</t>
  </si>
  <si>
    <t>GY3512</t>
  </si>
  <si>
    <t>0128005567</t>
  </si>
  <si>
    <t>TAIWAN</t>
  </si>
  <si>
    <t>Panalpina</t>
  </si>
  <si>
    <t>FZ0391</t>
  </si>
  <si>
    <t>C127809536</t>
  </si>
  <si>
    <t>GY8317</t>
  </si>
  <si>
    <t>B127683033</t>
  </si>
  <si>
    <t>MCCARTEN SIMPSONS L.</t>
  </si>
  <si>
    <t>0127979258</t>
  </si>
  <si>
    <t>Finish on 5/15 afternoon, will arrange OT and try to ship on time</t>
  </si>
  <si>
    <t>FZ0394</t>
  </si>
  <si>
    <t>B128085843</t>
  </si>
  <si>
    <t>0127899607</t>
  </si>
  <si>
    <t>0127897777</t>
  </si>
  <si>
    <t>0127979307</t>
  </si>
  <si>
    <t>CHILE</t>
  </si>
  <si>
    <t>0127979302</t>
  </si>
  <si>
    <t>COLOMBIA</t>
  </si>
  <si>
    <t>0127979335</t>
  </si>
  <si>
    <t>0127901895</t>
  </si>
  <si>
    <t>0127901732</t>
  </si>
  <si>
    <t>0128184599</t>
  </si>
  <si>
    <t>(CB)finish on 5/15 afternoon, will arrange OT and try to ship on time</t>
  </si>
  <si>
    <t>GZ9258</t>
  </si>
  <si>
    <t>C127778208</t>
  </si>
  <si>
    <t>B128005476</t>
  </si>
  <si>
    <t>ZX FLUX J</t>
  </si>
  <si>
    <t>GZ7582</t>
  </si>
  <si>
    <t>0127682357</t>
  </si>
  <si>
    <t>GZ7581</t>
  </si>
  <si>
    <t>0127682363</t>
  </si>
  <si>
    <t xml:space="preserve">H00655              </t>
  </si>
  <si>
    <t>0127778112</t>
  </si>
  <si>
    <t xml:space="preserve">GZ8221              </t>
  </si>
  <si>
    <t>C127819318</t>
  </si>
  <si>
    <t>Waiting for production hydrolysis test, send to test on Wed</t>
  </si>
  <si>
    <t>T3 THAI HOANH replenishment</t>
  </si>
  <si>
    <t>T3 THAI HOANH lately delivery</t>
  </si>
  <si>
    <t>ISRAEL</t>
  </si>
  <si>
    <t>aSMC Treino</t>
  </si>
  <si>
    <t>FY1548</t>
  </si>
  <si>
    <t>0127640950</t>
  </si>
  <si>
    <t>Rolling delay</t>
  </si>
  <si>
    <t>0127898142</t>
  </si>
  <si>
    <t>0127902344</t>
  </si>
  <si>
    <t>FX3934</t>
  </si>
  <si>
    <t>0127661806</t>
  </si>
  <si>
    <t>FWD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</si>
</sst>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4" formatCode="_-&quot;$&quot;* #,##0.00_-;\-&quot;$&quot;* #,##0.00_-;_-&quot;$&quot;* &quot;-&quot;??_-;_-@_-"/>
    <numFmt numFmtId="43" formatCode="_-* #,##0.00_-;\-* #,##0.00_-;_-* &quot;-&quot;??_-;_-@_-"/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_(* #,##0_);_(* \(#,##0\);_(* &quot;-&quot;??_);_(@_)"/>
    <numFmt numFmtId="179" formatCode="0.0%"/>
    <numFmt numFmtId="180" formatCode="[Red][&lt;0.9]#,###.0%;[Black]0.0%"/>
    <numFmt numFmtId="181" formatCode="[Red][&lt;0.88]#,###.0%;[Black]0.0%"/>
    <numFmt numFmtId="182" formatCode="[$-409]mmm\-yy;@"/>
    <numFmt numFmtId="183" formatCode="_-* #,##0.00\ _€_-;\-* #,##0.00\ _€_-;_-* &quot;-&quot;??\ _€_-;_-@_-"/>
    <numFmt numFmtId="184" formatCode="_ * #,##0.00_ ;_ * \-#,##0.00_ ;_ * &quot;-&quot;??_ ;_ @_ "/>
    <numFmt numFmtId="185" formatCode="[$-409]mmm\-yyyy;@"/>
    <numFmt numFmtId="186" formatCode="_([$€]* #,##0.00_);_([$€]* \(#,##0.00\);_([$€]* &quot;-&quot;??_);_(@_)"/>
    <numFmt numFmtId="187" formatCode="_-* #,##0_-;\-* #,##0_-;_-* &quot;-&quot;??_-;_-@_-"/>
    <numFmt numFmtId="188" formatCode="[$-409]d\-mmm;@"/>
    <numFmt numFmtId="189" formatCode="m/d;@"/>
  </numFmts>
  <fonts count="112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0"/>
      <name val="新細明體"/>
      <family val="1"/>
      <charset val="136"/>
    </font>
    <font>
      <sz val="10"/>
      <color rgb="FF000000"/>
      <name val="Arial"/>
      <family val="2"/>
    </font>
    <font>
      <sz val="10"/>
      <name val="Arial"/>
      <family val="2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sz val="12"/>
      <color indexed="17"/>
      <name val="新細明體"/>
      <family val="1"/>
      <charset val="136"/>
    </font>
    <font>
      <sz val="11"/>
      <color indexed="8"/>
      <name val="ＭＳ Ｐゴシック"/>
      <family val="2"/>
      <charset val="128"/>
    </font>
    <font>
      <sz val="12"/>
      <color indexed="20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10"/>
      <color indexed="8"/>
      <name val="AdiHaus"/>
      <family val="2"/>
    </font>
    <font>
      <sz val="11"/>
      <color indexed="8"/>
      <name val="新細明體"/>
      <family val="1"/>
      <charset val="136"/>
    </font>
    <font>
      <sz val="10"/>
      <name val="VNI-Times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diHaus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 Tur"/>
      <family val="2"/>
      <charset val="16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AdiHaus"/>
      <family val="2"/>
    </font>
    <font>
      <b/>
      <sz val="10"/>
      <color indexed="8"/>
      <name val="AdiHaus"/>
      <family val="2"/>
    </font>
    <font>
      <sz val="10"/>
      <color indexed="9"/>
      <name val="AdiHaus"/>
      <family val="2"/>
    </font>
    <font>
      <sz val="10"/>
      <color indexed="20"/>
      <name val="AdiHaus"/>
      <family val="2"/>
    </font>
    <font>
      <b/>
      <sz val="10"/>
      <color indexed="52"/>
      <name val="AdiHaus"/>
      <family val="2"/>
    </font>
    <font>
      <b/>
      <sz val="10"/>
      <color indexed="9"/>
      <name val="AdiHaus"/>
      <family val="2"/>
    </font>
    <font>
      <i/>
      <sz val="10"/>
      <color indexed="23"/>
      <name val="AdiHaus"/>
      <family val="2"/>
    </font>
    <font>
      <sz val="10"/>
      <color indexed="17"/>
      <name val="AdiHaus"/>
      <family val="2"/>
    </font>
    <font>
      <b/>
      <sz val="15"/>
      <color indexed="56"/>
      <name val="AdiHaus"/>
      <family val="2"/>
    </font>
    <font>
      <b/>
      <sz val="13"/>
      <color indexed="56"/>
      <name val="AdiHaus"/>
      <family val="2"/>
    </font>
    <font>
      <b/>
      <sz val="11"/>
      <color indexed="56"/>
      <name val="AdiHaus"/>
      <family val="2"/>
    </font>
    <font>
      <sz val="10"/>
      <color indexed="62"/>
      <name val="AdiHaus"/>
      <family val="2"/>
    </font>
    <font>
      <sz val="10"/>
      <color indexed="52"/>
      <name val="AdiHaus"/>
      <family val="2"/>
    </font>
    <font>
      <sz val="10"/>
      <color indexed="60"/>
      <name val="AdiHaus"/>
      <family val="2"/>
    </font>
    <font>
      <b/>
      <sz val="10"/>
      <color indexed="63"/>
      <name val="AdiHaus"/>
      <family val="2"/>
    </font>
    <font>
      <sz val="10"/>
      <color indexed="10"/>
      <name val="AdiHaus"/>
      <family val="2"/>
    </font>
    <font>
      <sz val="12"/>
      <name val="宋体"/>
      <charset val="136"/>
    </font>
    <font>
      <sz val="10"/>
      <color theme="1"/>
      <name val="AdiHaus"/>
      <family val="2"/>
    </font>
    <font>
      <sz val="9"/>
      <color theme="1"/>
      <name val="AdiHaus"/>
      <family val="2"/>
    </font>
    <font>
      <sz val="11"/>
      <color theme="1"/>
      <name val="AdiHaus"/>
      <family val="2"/>
    </font>
    <font>
      <sz val="11"/>
      <color theme="1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0"/>
      <color theme="1"/>
      <name val="AdihausDIN Medium"/>
      <family val="2"/>
    </font>
    <font>
      <sz val="9"/>
      <name val="新細明體"/>
      <family val="2"/>
      <charset val="136"/>
      <scheme val="minor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新細明體"/>
      <family val="2"/>
      <charset val="136"/>
      <scheme val="minor"/>
    </font>
    <font>
      <sz val="10.5"/>
      <name val="Arial"/>
      <family val="2"/>
    </font>
    <font>
      <b/>
      <sz val="12"/>
      <color theme="1"/>
      <name val="新細明體"/>
      <family val="2"/>
      <scheme val="minor"/>
    </font>
    <font>
      <b/>
      <sz val="12"/>
      <color theme="0"/>
      <name val="新細明體"/>
      <family val="2"/>
      <scheme val="minor"/>
    </font>
    <font>
      <sz val="12"/>
      <name val="新細明體"/>
      <family val="2"/>
      <charset val="136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0"/>
      <name val="Calibri"/>
      <family val="2"/>
    </font>
    <font>
      <sz val="11"/>
      <color rgb="FFFF0000"/>
      <name val="Calibri"/>
      <family val="2"/>
    </font>
    <font>
      <b/>
      <sz val="12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542222357860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232">
    <xf numFmtId="0" fontId="0" fillId="0" borderId="0"/>
    <xf numFmtId="177" fontId="37" fillId="0" borderId="0" applyFont="0" applyFill="0" applyBorder="0" applyAlignment="0" applyProtection="0"/>
    <xf numFmtId="0" fontId="36" fillId="0" borderId="0"/>
    <xf numFmtId="0" fontId="37" fillId="0" borderId="0"/>
    <xf numFmtId="9" fontId="37" fillId="0" borderId="0" applyFont="0" applyFill="0" applyBorder="0" applyAlignment="0" applyProtection="0"/>
    <xf numFmtId="43" fontId="39" fillId="0" borderId="0" applyFont="0" applyFill="0" applyBorder="0" applyAlignment="0" applyProtection="0">
      <alignment vertical="center"/>
    </xf>
    <xf numFmtId="177" fontId="40" fillId="0" borderId="0" applyFont="0" applyFill="0" applyBorder="0" applyAlignment="0" applyProtection="0"/>
    <xf numFmtId="177" fontId="41" fillId="0" borderId="0" applyFont="0" applyFill="0" applyBorder="0" applyAlignment="0" applyProtection="0"/>
    <xf numFmtId="177" fontId="40" fillId="0" borderId="0" applyFont="0" applyFill="0" applyBorder="0" applyAlignment="0" applyProtection="0"/>
    <xf numFmtId="177" fontId="40" fillId="0" borderId="0" applyFont="0" applyFill="0" applyBorder="0" applyAlignment="0" applyProtection="0"/>
    <xf numFmtId="177" fontId="37" fillId="0" borderId="0" applyFont="0" applyFill="0" applyBorder="0" applyAlignment="0" applyProtection="0"/>
    <xf numFmtId="0" fontId="37" fillId="0" borderId="0"/>
    <xf numFmtId="0" fontId="41" fillId="0" borderId="0"/>
    <xf numFmtId="0" fontId="37" fillId="0" borderId="0"/>
    <xf numFmtId="0" fontId="42" fillId="0" borderId="0"/>
    <xf numFmtId="0" fontId="40" fillId="0" borderId="0"/>
    <xf numFmtId="0" fontId="40" fillId="0" borderId="0"/>
    <xf numFmtId="0" fontId="43" fillId="0" borderId="0"/>
    <xf numFmtId="0" fontId="42" fillId="0" borderId="0"/>
    <xf numFmtId="0" fontId="43" fillId="0" borderId="0"/>
    <xf numFmtId="0" fontId="43" fillId="0" borderId="0"/>
    <xf numFmtId="0" fontId="44" fillId="0" borderId="0"/>
    <xf numFmtId="9" fontId="37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5" fillId="0" borderId="0">
      <alignment vertical="top"/>
    </xf>
    <xf numFmtId="0" fontId="42" fillId="0" borderId="0">
      <alignment vertical="center"/>
    </xf>
    <xf numFmtId="0" fontId="42" fillId="0" borderId="0">
      <alignment vertical="top"/>
    </xf>
    <xf numFmtId="0" fontId="42" fillId="0" borderId="0">
      <alignment vertical="center"/>
    </xf>
    <xf numFmtId="0" fontId="40" fillId="0" borderId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6" fillId="6" borderId="0" applyNumberFormat="0" applyBorder="0" applyAlignment="0" applyProtection="0">
      <alignment vertical="center"/>
    </xf>
    <xf numFmtId="0" fontId="47" fillId="0" borderId="0"/>
    <xf numFmtId="0" fontId="45" fillId="0" borderId="0">
      <alignment vertical="top"/>
    </xf>
    <xf numFmtId="0" fontId="48" fillId="7" borderId="0" applyNumberFormat="0" applyBorder="0" applyAlignment="0" applyProtection="0">
      <alignment vertical="center"/>
    </xf>
    <xf numFmtId="9" fontId="49" fillId="0" borderId="0" applyFont="0" applyFill="0" applyBorder="0" applyAlignment="0" applyProtection="0"/>
    <xf numFmtId="0" fontId="42" fillId="0" borderId="0">
      <alignment vertical="top"/>
    </xf>
    <xf numFmtId="0" fontId="45" fillId="0" borderId="0">
      <alignment vertical="top"/>
    </xf>
    <xf numFmtId="0" fontId="45" fillId="0" borderId="0">
      <alignment vertical="top"/>
    </xf>
    <xf numFmtId="0" fontId="41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41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41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41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41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41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38" fillId="0" borderId="0"/>
    <xf numFmtId="0" fontId="42" fillId="0" borderId="0"/>
    <xf numFmtId="0" fontId="38" fillId="0" borderId="0"/>
    <xf numFmtId="0" fontId="41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41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41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41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41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41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5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5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53" fillId="17" borderId="0" applyNumberFormat="0" applyBorder="0" applyAlignment="0" applyProtection="0"/>
    <xf numFmtId="0" fontId="73" fillId="17" borderId="0" applyNumberFormat="0" applyBorder="0" applyAlignment="0" applyProtection="0"/>
    <xf numFmtId="0" fontId="73" fillId="17" borderId="0" applyNumberFormat="0" applyBorder="0" applyAlignment="0" applyProtection="0"/>
    <xf numFmtId="0" fontId="53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53" fillId="19" borderId="0" applyNumberFormat="0" applyBorder="0" applyAlignment="0" applyProtection="0"/>
    <xf numFmtId="0" fontId="73" fillId="19" borderId="0" applyNumberFormat="0" applyBorder="0" applyAlignment="0" applyProtection="0"/>
    <xf numFmtId="0" fontId="73" fillId="19" borderId="0" applyNumberFormat="0" applyBorder="0" applyAlignment="0" applyProtection="0"/>
    <xf numFmtId="0" fontId="53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53" fillId="21" borderId="0" applyNumberFormat="0" applyBorder="0" applyAlignment="0" applyProtection="0"/>
    <xf numFmtId="0" fontId="73" fillId="21" borderId="0" applyNumberFormat="0" applyBorder="0" applyAlignment="0" applyProtection="0"/>
    <xf numFmtId="0" fontId="73" fillId="21" borderId="0" applyNumberFormat="0" applyBorder="0" applyAlignment="0" applyProtection="0"/>
    <xf numFmtId="0" fontId="53" fillId="22" borderId="0" applyNumberFormat="0" applyBorder="0" applyAlignment="0" applyProtection="0"/>
    <xf numFmtId="0" fontId="73" fillId="22" borderId="0" applyNumberFormat="0" applyBorder="0" applyAlignment="0" applyProtection="0"/>
    <xf numFmtId="0" fontId="73" fillId="22" borderId="0" applyNumberFormat="0" applyBorder="0" applyAlignment="0" applyProtection="0"/>
    <xf numFmtId="0" fontId="53" fillId="17" borderId="0" applyNumberFormat="0" applyBorder="0" applyAlignment="0" applyProtection="0"/>
    <xf numFmtId="0" fontId="73" fillId="17" borderId="0" applyNumberFormat="0" applyBorder="0" applyAlignment="0" applyProtection="0"/>
    <xf numFmtId="0" fontId="73" fillId="17" borderId="0" applyNumberFormat="0" applyBorder="0" applyAlignment="0" applyProtection="0"/>
    <xf numFmtId="0" fontId="53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53" fillId="23" borderId="0" applyNumberFormat="0" applyBorder="0" applyAlignment="0" applyProtection="0"/>
    <xf numFmtId="0" fontId="73" fillId="23" borderId="0" applyNumberFormat="0" applyBorder="0" applyAlignment="0" applyProtection="0"/>
    <xf numFmtId="0" fontId="73" fillId="23" borderId="0" applyNumberFormat="0" applyBorder="0" applyAlignment="0" applyProtection="0"/>
    <xf numFmtId="0" fontId="54" fillId="7" borderId="0" applyNumberFormat="0" applyBorder="0" applyAlignment="0" applyProtection="0"/>
    <xf numFmtId="0" fontId="74" fillId="7" borderId="0" applyNumberFormat="0" applyBorder="0" applyAlignment="0" applyProtection="0"/>
    <xf numFmtId="0" fontId="74" fillId="7" borderId="0" applyNumberFormat="0" applyBorder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75" fillId="24" borderId="8" applyNumberFormat="0" applyAlignment="0" applyProtection="0"/>
    <xf numFmtId="0" fontId="7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55" fillId="24" borderId="8" applyNumberFormat="0" applyAlignment="0" applyProtection="0"/>
    <xf numFmtId="0" fontId="75" fillId="24" borderId="8" applyNumberFormat="0" applyAlignment="0" applyProtection="0"/>
    <xf numFmtId="0" fontId="55" fillId="24" borderId="8" applyNumberFormat="0" applyAlignment="0" applyProtection="0"/>
    <xf numFmtId="0" fontId="75" fillId="24" borderId="8" applyNumberFormat="0" applyAlignment="0" applyProtection="0"/>
    <xf numFmtId="0" fontId="55" fillId="24" borderId="8" applyNumberFormat="0" applyAlignment="0" applyProtection="0"/>
    <xf numFmtId="0" fontId="75" fillId="24" borderId="8" applyNumberFormat="0" applyAlignment="0" applyProtection="0"/>
    <xf numFmtId="0" fontId="55" fillId="24" borderId="8" applyNumberFormat="0" applyAlignment="0" applyProtection="0"/>
    <xf numFmtId="0" fontId="75" fillId="24" borderId="8" applyNumberFormat="0" applyAlignment="0" applyProtection="0"/>
    <xf numFmtId="0" fontId="75" fillId="24" borderId="8" applyNumberFormat="0" applyAlignment="0" applyProtection="0"/>
    <xf numFmtId="0" fontId="56" fillId="25" borderId="9" applyNumberFormat="0" applyAlignment="0" applyProtection="0"/>
    <xf numFmtId="0" fontId="76" fillId="25" borderId="9" applyNumberFormat="0" applyAlignment="0" applyProtection="0"/>
    <xf numFmtId="0" fontId="76" fillId="25" borderId="9" applyNumberFormat="0" applyAlignment="0" applyProtection="0"/>
    <xf numFmtId="43" fontId="42" fillId="0" borderId="0" applyFont="0" applyFill="0" applyBorder="0" applyAlignment="0" applyProtection="0"/>
    <xf numFmtId="177" fontId="40" fillId="0" borderId="0" applyFont="0" applyFill="0" applyBorder="0" applyAlignment="0" applyProtection="0"/>
    <xf numFmtId="177" fontId="41" fillId="0" borderId="0" applyFont="0" applyFill="0" applyBorder="0" applyAlignment="0" applyProtection="0"/>
    <xf numFmtId="177" fontId="45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45" fillId="0" borderId="0" applyFont="0" applyFill="0" applyBorder="0" applyAlignment="0" applyProtection="0"/>
    <xf numFmtId="43" fontId="38" fillId="0" borderId="0" applyFont="0" applyFill="0" applyBorder="0" applyAlignment="0" applyProtection="0">
      <alignment vertical="center"/>
    </xf>
    <xf numFmtId="177" fontId="88" fillId="0" borderId="0" applyFont="0" applyFill="0" applyBorder="0" applyAlignment="0" applyProtection="0"/>
    <xf numFmtId="43" fontId="42" fillId="0" borderId="0" applyFont="0" applyFill="0" applyBorder="0" applyAlignment="0" applyProtection="0"/>
    <xf numFmtId="177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43" fontId="42" fillId="0" borderId="0" applyFont="0" applyFill="0" applyBorder="0" applyAlignment="0" applyProtection="0"/>
    <xf numFmtId="177" fontId="42" fillId="0" borderId="0" applyFont="0" applyFill="0" applyBorder="0" applyAlignment="0" applyProtection="0">
      <alignment vertical="center"/>
    </xf>
    <xf numFmtId="183" fontId="50" fillId="0" borderId="0" applyFont="0" applyFill="0" applyBorder="0" applyAlignment="0" applyProtection="0"/>
    <xf numFmtId="43" fontId="42" fillId="0" borderId="0" applyFont="0" applyFill="0" applyBorder="0" applyAlignment="0" applyProtection="0"/>
    <xf numFmtId="177" fontId="42" fillId="0" borderId="0" applyFont="0" applyFill="0" applyBorder="0" applyAlignment="0" applyProtection="0">
      <alignment vertical="center"/>
    </xf>
    <xf numFmtId="177" fontId="8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42" fillId="0" borderId="0" applyFont="0" applyFill="0" applyBorder="0" applyAlignment="0" applyProtection="0">
      <alignment vertical="center"/>
    </xf>
    <xf numFmtId="177" fontId="45" fillId="0" borderId="0" applyFont="0" applyFill="0" applyBorder="0" applyAlignment="0" applyProtection="0"/>
    <xf numFmtId="177" fontId="42" fillId="0" borderId="0" applyFont="0" applyFill="0" applyBorder="0" applyAlignment="0" applyProtection="0">
      <alignment vertical="center"/>
    </xf>
    <xf numFmtId="177" fontId="40" fillId="0" borderId="0" applyFont="0" applyFill="0" applyBorder="0" applyAlignment="0" applyProtection="0"/>
    <xf numFmtId="177" fontId="42" fillId="0" borderId="0" applyFont="0" applyFill="0" applyBorder="0" applyAlignment="0" applyProtection="0">
      <alignment vertical="center"/>
    </xf>
    <xf numFmtId="177" fontId="40" fillId="0" borderId="0" applyFont="0" applyFill="0" applyBorder="0" applyAlignment="0" applyProtection="0"/>
    <xf numFmtId="177" fontId="41" fillId="0" borderId="0" applyFont="0" applyFill="0" applyBorder="0" applyAlignment="0" applyProtection="0"/>
    <xf numFmtId="183" fontId="57" fillId="0" borderId="0" applyFont="0" applyFill="0" applyBorder="0" applyAlignment="0" applyProtection="0"/>
    <xf numFmtId="177" fontId="41" fillId="0" borderId="0" applyFont="0" applyFill="0" applyBorder="0" applyAlignment="0" applyProtection="0"/>
    <xf numFmtId="177" fontId="41" fillId="0" borderId="0" applyFont="0" applyFill="0" applyBorder="0" applyAlignment="0" applyProtection="0"/>
    <xf numFmtId="177" fontId="40" fillId="0" borderId="0" applyFont="0" applyFill="0" applyBorder="0" applyAlignment="0" applyProtection="0"/>
    <xf numFmtId="184" fontId="89" fillId="0" borderId="0" applyFont="0" applyFill="0" applyBorder="0" applyAlignment="0" applyProtection="0"/>
    <xf numFmtId="177" fontId="41" fillId="0" borderId="0" applyFont="0" applyFill="0" applyBorder="0" applyAlignment="0" applyProtection="0"/>
    <xf numFmtId="177" fontId="52" fillId="0" borderId="0" applyFont="0" applyFill="0" applyBorder="0" applyAlignment="0" applyProtection="0"/>
    <xf numFmtId="184" fontId="89" fillId="0" borderId="0" applyFont="0" applyFill="0" applyBorder="0" applyAlignment="0" applyProtection="0"/>
    <xf numFmtId="177" fontId="40" fillId="0" borderId="0" applyFont="0" applyFill="0" applyBorder="0" applyAlignment="0" applyProtection="0"/>
    <xf numFmtId="177" fontId="40" fillId="0" borderId="0" applyFont="0" applyFill="0" applyBorder="0" applyAlignment="0" applyProtection="0"/>
    <xf numFmtId="184" fontId="71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40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40" fillId="0" borderId="0" applyFont="0" applyFill="0" applyBorder="0" applyAlignment="0" applyProtection="0"/>
    <xf numFmtId="177" fontId="41" fillId="0" borderId="0" applyFont="0" applyFill="0" applyBorder="0" applyAlignment="0" applyProtection="0"/>
    <xf numFmtId="177" fontId="41" fillId="0" borderId="0" applyFont="0" applyFill="0" applyBorder="0" applyAlignment="0" applyProtection="0"/>
    <xf numFmtId="177" fontId="52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52" fillId="0" borderId="0" applyFont="0" applyFill="0" applyBorder="0" applyAlignment="0" applyProtection="0"/>
    <xf numFmtId="177" fontId="41" fillId="0" borderId="0" applyFont="0" applyFill="0" applyBorder="0" applyAlignment="0" applyProtection="0"/>
    <xf numFmtId="177" fontId="41" fillId="0" borderId="0" applyFont="0" applyFill="0" applyBorder="0" applyAlignment="0" applyProtection="0"/>
    <xf numFmtId="177" fontId="40" fillId="0" borderId="0" applyFont="0" applyFill="0" applyBorder="0" applyAlignment="0" applyProtection="0"/>
    <xf numFmtId="177" fontId="41" fillId="0" borderId="0" applyFont="0" applyFill="0" applyBorder="0" applyAlignment="0" applyProtection="0"/>
    <xf numFmtId="177" fontId="41" fillId="0" borderId="0" applyFont="0" applyFill="0" applyBorder="0" applyAlignment="0" applyProtection="0"/>
    <xf numFmtId="177" fontId="40" fillId="0" borderId="0" applyFont="0" applyFill="0" applyBorder="0" applyAlignment="0" applyProtection="0"/>
    <xf numFmtId="177" fontId="40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7" fontId="40" fillId="0" borderId="0" applyFont="0" applyFill="0" applyBorder="0" applyAlignment="0" applyProtection="0"/>
    <xf numFmtId="177" fontId="41" fillId="0" borderId="0" applyFont="0" applyFill="0" applyBorder="0" applyAlignment="0" applyProtection="0"/>
    <xf numFmtId="177" fontId="41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45" fillId="0" borderId="0" applyFont="0" applyFill="0" applyBorder="0" applyAlignment="0" applyProtection="0"/>
    <xf numFmtId="177" fontId="40" fillId="0" borderId="0" applyFont="0" applyFill="0" applyBorder="0" applyAlignment="0" applyProtection="0"/>
    <xf numFmtId="177" fontId="45" fillId="0" borderId="0" applyFont="0" applyFill="0" applyBorder="0" applyAlignment="0" applyProtection="0"/>
    <xf numFmtId="177" fontId="40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41" fillId="0" borderId="0" applyFont="0" applyFill="0" applyBorder="0" applyAlignment="0" applyProtection="0"/>
    <xf numFmtId="177" fontId="41" fillId="0" borderId="0" applyFont="0" applyFill="0" applyBorder="0" applyAlignment="0" applyProtection="0"/>
    <xf numFmtId="177" fontId="40" fillId="0" borderId="0" applyFont="0" applyFill="0" applyBorder="0" applyAlignment="0" applyProtection="0"/>
    <xf numFmtId="43" fontId="42" fillId="0" borderId="0" applyFont="0" applyFill="0" applyBorder="0" applyAlignment="0" applyProtection="0"/>
    <xf numFmtId="177" fontId="41" fillId="0" borderId="0" applyFont="0" applyFill="0" applyBorder="0" applyAlignment="0" applyProtection="0"/>
    <xf numFmtId="177" fontId="41" fillId="0" borderId="0" applyFont="0" applyFill="0" applyBorder="0" applyAlignment="0" applyProtection="0"/>
    <xf numFmtId="177" fontId="41" fillId="0" borderId="0" applyFont="0" applyFill="0" applyBorder="0" applyAlignment="0" applyProtection="0"/>
    <xf numFmtId="43" fontId="42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45" fillId="0" borderId="0" applyFont="0" applyFill="0" applyBorder="0" applyAlignment="0" applyProtection="0"/>
    <xf numFmtId="177" fontId="52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45" fillId="0" borderId="0" applyFont="0" applyFill="0" applyBorder="0" applyAlignment="0" applyProtection="0"/>
    <xf numFmtId="177" fontId="39" fillId="0" borderId="0" applyFont="0" applyFill="0" applyBorder="0" applyAlignment="0" applyProtection="0"/>
    <xf numFmtId="177" fontId="41" fillId="0" borderId="0" applyFont="0" applyFill="0" applyBorder="0" applyAlignment="0" applyProtection="0"/>
    <xf numFmtId="177" fontId="41" fillId="0" borderId="0" applyFont="0" applyFill="0" applyBorder="0" applyAlignment="0" applyProtection="0"/>
    <xf numFmtId="177" fontId="40" fillId="0" borderId="0" applyFont="0" applyFill="0" applyBorder="0" applyAlignment="0" applyProtection="0"/>
    <xf numFmtId="177" fontId="52" fillId="0" borderId="0" applyFont="0" applyFill="0" applyBorder="0" applyAlignment="0" applyProtection="0"/>
    <xf numFmtId="43" fontId="38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177" fontId="41" fillId="0" borderId="0" applyFont="0" applyFill="0" applyBorder="0" applyAlignment="0" applyProtection="0"/>
    <xf numFmtId="177" fontId="52" fillId="0" borderId="0" applyFont="0" applyFill="0" applyBorder="0" applyAlignment="0" applyProtection="0"/>
    <xf numFmtId="177" fontId="41" fillId="0" borderId="0" applyFont="0" applyFill="0" applyBorder="0" applyAlignment="0" applyProtection="0"/>
    <xf numFmtId="176" fontId="37" fillId="0" borderId="0" applyFont="0" applyFill="0" applyBorder="0" applyAlignment="0" applyProtection="0"/>
    <xf numFmtId="176" fontId="38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41" fillId="0" borderId="0" applyFont="0" applyFill="0" applyBorder="0" applyAlignment="0" applyProtection="0"/>
    <xf numFmtId="44" fontId="42" fillId="0" borderId="0" applyFont="0" applyFill="0" applyBorder="0" applyAlignment="0" applyProtection="0"/>
    <xf numFmtId="176" fontId="38" fillId="0" borderId="0" applyFont="0" applyFill="0" applyBorder="0" applyAlignment="0" applyProtection="0"/>
    <xf numFmtId="44" fontId="42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6" fontId="40" fillId="0" borderId="0" applyFont="0" applyFill="0" applyBorder="0" applyAlignment="0" applyProtection="0"/>
    <xf numFmtId="186" fontId="38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59" fillId="6" borderId="0" applyNumberFormat="0" applyBorder="0" applyAlignment="0" applyProtection="0"/>
    <xf numFmtId="0" fontId="78" fillId="6" borderId="0" applyNumberFormat="0" applyBorder="0" applyAlignment="0" applyProtection="0"/>
    <xf numFmtId="0" fontId="78" fillId="6" borderId="0" applyNumberFormat="0" applyBorder="0" applyAlignment="0" applyProtection="0"/>
    <xf numFmtId="0" fontId="60" fillId="0" borderId="10" applyNumberFormat="0" applyFill="0" applyAlignment="0" applyProtection="0"/>
    <xf numFmtId="0" fontId="79" fillId="0" borderId="10" applyNumberFormat="0" applyFill="0" applyAlignment="0" applyProtection="0"/>
    <xf numFmtId="0" fontId="79" fillId="0" borderId="10" applyNumberFormat="0" applyFill="0" applyAlignment="0" applyProtection="0"/>
    <xf numFmtId="0" fontId="61" fillId="0" borderId="11" applyNumberFormat="0" applyFill="0" applyAlignment="0" applyProtection="0"/>
    <xf numFmtId="0" fontId="80" fillId="0" borderId="11" applyNumberFormat="0" applyFill="0" applyAlignment="0" applyProtection="0"/>
    <xf numFmtId="0" fontId="80" fillId="0" borderId="11" applyNumberFormat="0" applyFill="0" applyAlignment="0" applyProtection="0"/>
    <xf numFmtId="0" fontId="62" fillId="0" borderId="12" applyNumberFormat="0" applyFill="0" applyAlignment="0" applyProtection="0"/>
    <xf numFmtId="0" fontId="81" fillId="0" borderId="12" applyNumberFormat="0" applyFill="0" applyAlignment="0" applyProtection="0"/>
    <xf numFmtId="0" fontId="81" fillId="0" borderId="12" applyNumberFormat="0" applyFill="0" applyAlignment="0" applyProtection="0"/>
    <xf numFmtId="0" fontId="62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82" fillId="11" borderId="8" applyNumberFormat="0" applyAlignment="0" applyProtection="0"/>
    <xf numFmtId="0" fontId="82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63" fillId="11" borderId="8" applyNumberFormat="0" applyAlignment="0" applyProtection="0"/>
    <xf numFmtId="0" fontId="82" fillId="11" borderId="8" applyNumberFormat="0" applyAlignment="0" applyProtection="0"/>
    <xf numFmtId="0" fontId="63" fillId="11" borderId="8" applyNumberFormat="0" applyAlignment="0" applyProtection="0"/>
    <xf numFmtId="0" fontId="82" fillId="11" borderId="8" applyNumberFormat="0" applyAlignment="0" applyProtection="0"/>
    <xf numFmtId="0" fontId="63" fillId="11" borderId="8" applyNumberFormat="0" applyAlignment="0" applyProtection="0"/>
    <xf numFmtId="0" fontId="82" fillId="11" borderId="8" applyNumberFormat="0" applyAlignment="0" applyProtection="0"/>
    <xf numFmtId="0" fontId="63" fillId="11" borderId="8" applyNumberFormat="0" applyAlignment="0" applyProtection="0"/>
    <xf numFmtId="0" fontId="82" fillId="11" borderId="8" applyNumberFormat="0" applyAlignment="0" applyProtection="0"/>
    <xf numFmtId="0" fontId="82" fillId="11" borderId="8" applyNumberFormat="0" applyAlignment="0" applyProtection="0"/>
    <xf numFmtId="0" fontId="64" fillId="0" borderId="13" applyNumberFormat="0" applyFill="0" applyAlignment="0" applyProtection="0"/>
    <xf numFmtId="0" fontId="83" fillId="0" borderId="13" applyNumberFormat="0" applyFill="0" applyAlignment="0" applyProtection="0"/>
    <xf numFmtId="0" fontId="83" fillId="0" borderId="13" applyNumberFormat="0" applyFill="0" applyAlignment="0" applyProtection="0"/>
    <xf numFmtId="0" fontId="65" fillId="26" borderId="0" applyNumberFormat="0" applyBorder="0" applyAlignment="0" applyProtection="0"/>
    <xf numFmtId="0" fontId="84" fillId="26" borderId="0" applyNumberFormat="0" applyBorder="0" applyAlignment="0" applyProtection="0"/>
    <xf numFmtId="0" fontId="84" fillId="26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0" fillId="0" borderId="0"/>
    <xf numFmtId="0" fontId="44" fillId="0" borderId="0"/>
    <xf numFmtId="0" fontId="4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9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0" fillId="0" borderId="0"/>
    <xf numFmtId="0" fontId="44" fillId="0" borderId="0"/>
    <xf numFmtId="0" fontId="40" fillId="0" borderId="0"/>
    <xf numFmtId="0" fontId="38" fillId="0" borderId="0">
      <alignment vertical="top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>
      <alignment vertical="center"/>
    </xf>
    <xf numFmtId="0" fontId="40" fillId="0" borderId="0"/>
    <xf numFmtId="0" fontId="42" fillId="0" borderId="0">
      <alignment vertical="center"/>
    </xf>
    <xf numFmtId="0" fontId="42" fillId="0" borderId="0">
      <alignment vertical="center"/>
    </xf>
    <xf numFmtId="0" fontId="38" fillId="0" borderId="0">
      <alignment vertical="top"/>
    </xf>
    <xf numFmtId="0" fontId="40" fillId="0" borderId="0"/>
    <xf numFmtId="0" fontId="42" fillId="0" borderId="0">
      <alignment vertical="center"/>
    </xf>
    <xf numFmtId="0" fontId="41" fillId="0" borderId="0"/>
    <xf numFmtId="0" fontId="52" fillId="0" borderId="0">
      <alignment vertical="top"/>
    </xf>
    <xf numFmtId="0" fontId="40" fillId="0" borderId="0"/>
    <xf numFmtId="0" fontId="40" fillId="0" borderId="0"/>
    <xf numFmtId="0" fontId="52" fillId="0" borderId="0">
      <alignment vertical="top"/>
    </xf>
    <xf numFmtId="0" fontId="52" fillId="0" borderId="0">
      <alignment vertical="top"/>
    </xf>
    <xf numFmtId="0" fontId="40" fillId="0" borderId="0"/>
    <xf numFmtId="0" fontId="52" fillId="0" borderId="0"/>
    <xf numFmtId="0" fontId="38" fillId="0" borderId="0"/>
    <xf numFmtId="0" fontId="44" fillId="0" borderId="0"/>
    <xf numFmtId="0" fontId="57" fillId="0" borderId="0">
      <alignment vertical="top"/>
    </xf>
    <xf numFmtId="0" fontId="38" fillId="0" borderId="0"/>
    <xf numFmtId="0" fontId="44" fillId="0" borderId="0"/>
    <xf numFmtId="0" fontId="52" fillId="0" borderId="0"/>
    <xf numFmtId="0" fontId="42" fillId="0" borderId="0"/>
    <xf numFmtId="0" fontId="42" fillId="0" borderId="0"/>
    <xf numFmtId="0" fontId="52" fillId="0" borderId="0">
      <alignment vertical="top"/>
    </xf>
    <xf numFmtId="0" fontId="52" fillId="0" borderId="0"/>
    <xf numFmtId="0" fontId="90" fillId="0" borderId="0"/>
    <xf numFmtId="0" fontId="52" fillId="0" borderId="0">
      <alignment vertical="top"/>
    </xf>
    <xf numFmtId="0" fontId="52" fillId="0" borderId="0">
      <alignment vertical="top"/>
    </xf>
    <xf numFmtId="0" fontId="52" fillId="0" borderId="0"/>
    <xf numFmtId="0" fontId="52" fillId="0" borderId="0">
      <alignment vertical="top"/>
    </xf>
    <xf numFmtId="0" fontId="52" fillId="0" borderId="0"/>
    <xf numFmtId="0" fontId="52" fillId="0" borderId="0"/>
    <xf numFmtId="0" fontId="52" fillId="0" borderId="0"/>
    <xf numFmtId="0" fontId="52" fillId="0" borderId="0">
      <alignment vertical="top"/>
    </xf>
    <xf numFmtId="0" fontId="44" fillId="0" borderId="0"/>
    <xf numFmtId="0" fontId="52" fillId="0" borderId="0"/>
    <xf numFmtId="0" fontId="52" fillId="0" borderId="0"/>
    <xf numFmtId="0" fontId="38" fillId="0" borderId="0">
      <alignment vertical="top"/>
    </xf>
    <xf numFmtId="0" fontId="44" fillId="0" borderId="0"/>
    <xf numFmtId="0" fontId="37" fillId="0" borderId="0"/>
    <xf numFmtId="0" fontId="37" fillId="0" borderId="0"/>
    <xf numFmtId="0" fontId="66" fillId="0" borderId="0"/>
    <xf numFmtId="0" fontId="42" fillId="0" borderId="0"/>
    <xf numFmtId="0" fontId="37" fillId="0" borderId="0"/>
    <xf numFmtId="0" fontId="50" fillId="0" borderId="0"/>
    <xf numFmtId="0" fontId="38" fillId="0" borderId="0"/>
    <xf numFmtId="0" fontId="37" fillId="0" borderId="0"/>
    <xf numFmtId="0" fontId="42" fillId="0" borderId="0"/>
    <xf numFmtId="0" fontId="38" fillId="0" borderId="0"/>
    <xf numFmtId="0" fontId="38" fillId="0" borderId="0"/>
    <xf numFmtId="0" fontId="38" fillId="0" borderId="0">
      <alignment vertical="top"/>
    </xf>
    <xf numFmtId="0" fontId="42" fillId="0" borderId="0"/>
    <xf numFmtId="0" fontId="45" fillId="0" borderId="0"/>
    <xf numFmtId="0" fontId="88" fillId="0" borderId="0"/>
    <xf numFmtId="185" fontId="57" fillId="0" borderId="0">
      <alignment vertical="top"/>
    </xf>
    <xf numFmtId="0" fontId="38" fillId="0" borderId="0"/>
    <xf numFmtId="0" fontId="88" fillId="0" borderId="0"/>
    <xf numFmtId="0" fontId="44" fillId="0" borderId="0"/>
    <xf numFmtId="0" fontId="37" fillId="0" borderId="0"/>
    <xf numFmtId="0" fontId="37" fillId="0" borderId="0"/>
    <xf numFmtId="0" fontId="44" fillId="0" borderId="0"/>
    <xf numFmtId="0" fontId="40" fillId="0" borderId="0"/>
    <xf numFmtId="0" fontId="50" fillId="0" borderId="0"/>
    <xf numFmtId="0" fontId="50" fillId="0" borderId="0"/>
    <xf numFmtId="0" fontId="38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38" fillId="0" borderId="0"/>
    <xf numFmtId="0" fontId="44" fillId="0" borderId="0"/>
    <xf numFmtId="0" fontId="42" fillId="0" borderId="0">
      <alignment vertical="top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7" fillId="0" borderId="0"/>
    <xf numFmtId="0" fontId="88" fillId="0" borderId="0"/>
    <xf numFmtId="0" fontId="38" fillId="0" borderId="0">
      <alignment vertical="top"/>
    </xf>
    <xf numFmtId="0" fontId="37" fillId="0" borderId="0"/>
    <xf numFmtId="0" fontId="38" fillId="0" borderId="0"/>
    <xf numFmtId="0" fontId="44" fillId="0" borderId="0"/>
    <xf numFmtId="0" fontId="40" fillId="0" borderId="0"/>
    <xf numFmtId="185" fontId="57" fillId="0" borderId="0">
      <alignment vertical="top"/>
    </xf>
    <xf numFmtId="0" fontId="44" fillId="0" borderId="0"/>
    <xf numFmtId="0" fontId="52" fillId="0" borderId="0">
      <alignment vertical="top"/>
    </xf>
    <xf numFmtId="0" fontId="38" fillId="0" borderId="0"/>
    <xf numFmtId="0" fontId="52" fillId="0" borderId="0"/>
    <xf numFmtId="0" fontId="40" fillId="0" borderId="0"/>
    <xf numFmtId="0" fontId="89" fillId="0" borderId="0"/>
    <xf numFmtId="0" fontId="44" fillId="0" borderId="0"/>
    <xf numFmtId="0" fontId="40" fillId="0" borderId="0"/>
    <xf numFmtId="0" fontId="89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7" fillId="0" borderId="0"/>
    <xf numFmtId="0" fontId="40" fillId="0" borderId="0"/>
    <xf numFmtId="0" fontId="45" fillId="0" borderId="0">
      <alignment vertical="top"/>
    </xf>
    <xf numFmtId="0" fontId="42" fillId="0" borderId="0">
      <alignment vertical="top"/>
    </xf>
    <xf numFmtId="0" fontId="42" fillId="0" borderId="0"/>
    <xf numFmtId="0" fontId="45" fillId="0" borderId="0">
      <alignment vertical="top"/>
    </xf>
    <xf numFmtId="0" fontId="88" fillId="0" borderId="0"/>
    <xf numFmtId="0" fontId="88" fillId="0" borderId="0"/>
    <xf numFmtId="0" fontId="44" fillId="0" borderId="0"/>
    <xf numFmtId="0" fontId="38" fillId="0" borderId="0">
      <alignment vertical="top"/>
    </xf>
    <xf numFmtId="0" fontId="42" fillId="0" borderId="0">
      <alignment vertical="top"/>
    </xf>
    <xf numFmtId="0" fontId="91" fillId="0" borderId="0"/>
    <xf numFmtId="0" fontId="40" fillId="0" borderId="0"/>
    <xf numFmtId="0" fontId="40" fillId="0" borderId="0"/>
    <xf numFmtId="0" fontId="42" fillId="0" borderId="0">
      <alignment vertical="top"/>
    </xf>
    <xf numFmtId="0" fontId="40" fillId="0" borderId="0"/>
    <xf numFmtId="0" fontId="44" fillId="0" borderId="0"/>
    <xf numFmtId="0" fontId="40" fillId="0" borderId="0"/>
    <xf numFmtId="0" fontId="40" fillId="0" borderId="0"/>
    <xf numFmtId="0" fontId="40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88" fillId="0" borderId="0"/>
    <xf numFmtId="0" fontId="57" fillId="0" borderId="0">
      <alignment vertical="top"/>
    </xf>
    <xf numFmtId="0" fontId="4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4" fillId="0" borderId="0"/>
    <xf numFmtId="0" fontId="4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0" fillId="0" borderId="0"/>
    <xf numFmtId="0" fontId="38" fillId="0" borderId="0"/>
    <xf numFmtId="0" fontId="44" fillId="0" borderId="0"/>
    <xf numFmtId="0" fontId="4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8" fillId="0" borderId="0"/>
    <xf numFmtId="0" fontId="40" fillId="0" borderId="0"/>
    <xf numFmtId="0" fontId="44" fillId="0" borderId="0"/>
    <xf numFmtId="0" fontId="37" fillId="0" borderId="0"/>
    <xf numFmtId="0" fontId="52" fillId="0" borderId="0">
      <alignment vertical="top"/>
    </xf>
    <xf numFmtId="0" fontId="38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8" fillId="0" borderId="0"/>
    <xf numFmtId="0" fontId="38" fillId="0" borderId="0">
      <alignment vertical="top"/>
    </xf>
    <xf numFmtId="0" fontId="44" fillId="0" borderId="0"/>
    <xf numFmtId="0" fontId="38" fillId="0" borderId="0"/>
    <xf numFmtId="0" fontId="38" fillId="0" borderId="0">
      <alignment vertical="top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7" fillId="0" borderId="0"/>
    <xf numFmtId="0" fontId="40" fillId="0" borderId="0"/>
    <xf numFmtId="0" fontId="40" fillId="0" borderId="0"/>
    <xf numFmtId="0" fontId="44" fillId="0" borderId="0"/>
    <xf numFmtId="0" fontId="37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50" fillId="27" borderId="14" applyNumberFormat="0" applyFont="0" applyAlignment="0" applyProtection="0"/>
    <xf numFmtId="0" fontId="41" fillId="27" borderId="14" applyNumberFormat="0" applyFont="0" applyAlignment="0" applyProtection="0"/>
    <xf numFmtId="0" fontId="50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50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41" fillId="27" borderId="14" applyNumberFormat="0" applyFont="0" applyAlignment="0" applyProtection="0"/>
    <xf numFmtId="0" fontId="50" fillId="27" borderId="14" applyNumberFormat="0" applyFont="0" applyAlignment="0" applyProtection="0"/>
    <xf numFmtId="0" fontId="41" fillId="27" borderId="14" applyNumberFormat="0" applyFont="0" applyAlignment="0" applyProtection="0"/>
    <xf numFmtId="0" fontId="50" fillId="27" borderId="14" applyNumberFormat="0" applyFont="0" applyAlignment="0" applyProtection="0"/>
    <xf numFmtId="0" fontId="41" fillId="27" borderId="14" applyNumberFormat="0" applyFont="0" applyAlignment="0" applyProtection="0"/>
    <xf numFmtId="0" fontId="50" fillId="27" borderId="14" applyNumberFormat="0" applyFont="0" applyAlignment="0" applyProtection="0"/>
    <xf numFmtId="0" fontId="50" fillId="27" borderId="14" applyNumberFormat="0" applyFon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85" fillId="24" borderId="15" applyNumberFormat="0" applyAlignment="0" applyProtection="0"/>
    <xf numFmtId="0" fontId="67" fillId="24" borderId="15" applyNumberFormat="0" applyAlignment="0" applyProtection="0"/>
    <xf numFmtId="0" fontId="85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85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67" fillId="24" borderId="15" applyNumberFormat="0" applyAlignment="0" applyProtection="0"/>
    <xf numFmtId="0" fontId="85" fillId="24" borderId="15" applyNumberFormat="0" applyAlignment="0" applyProtection="0"/>
    <xf numFmtId="0" fontId="67" fillId="24" borderId="15" applyNumberFormat="0" applyAlignment="0" applyProtection="0"/>
    <xf numFmtId="0" fontId="85" fillId="24" borderId="15" applyNumberFormat="0" applyAlignment="0" applyProtection="0"/>
    <xf numFmtId="0" fontId="67" fillId="24" borderId="15" applyNumberFormat="0" applyAlignment="0" applyProtection="0"/>
    <xf numFmtId="0" fontId="85" fillId="24" borderId="15" applyNumberFormat="0" applyAlignment="0" applyProtection="0"/>
    <xf numFmtId="0" fontId="85" fillId="24" borderId="15" applyNumberFormat="0" applyAlignment="0" applyProtection="0"/>
    <xf numFmtId="9" fontId="42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41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51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8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9" fillId="0" borderId="0" applyFon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42" fillId="0" borderId="0">
      <alignment vertical="top"/>
    </xf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72" fillId="0" borderId="16" applyNumberFormat="0" applyFill="0" applyAlignment="0" applyProtection="0"/>
    <xf numFmtId="0" fontId="69" fillId="0" borderId="16" applyNumberFormat="0" applyFill="0" applyAlignment="0" applyProtection="0"/>
    <xf numFmtId="0" fontId="72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72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69" fillId="0" borderId="16" applyNumberFormat="0" applyFill="0" applyAlignment="0" applyProtection="0"/>
    <xf numFmtId="0" fontId="72" fillId="0" borderId="16" applyNumberFormat="0" applyFill="0" applyAlignment="0" applyProtection="0"/>
    <xf numFmtId="0" fontId="69" fillId="0" borderId="16" applyNumberFormat="0" applyFill="0" applyAlignment="0" applyProtection="0"/>
    <xf numFmtId="0" fontId="72" fillId="0" borderId="16" applyNumberFormat="0" applyFill="0" applyAlignment="0" applyProtection="0"/>
    <xf numFmtId="0" fontId="69" fillId="0" borderId="16" applyNumberFormat="0" applyFill="0" applyAlignment="0" applyProtection="0"/>
    <xf numFmtId="0" fontId="72" fillId="0" borderId="16" applyNumberFormat="0" applyFill="0" applyAlignment="0" applyProtection="0"/>
    <xf numFmtId="0" fontId="72" fillId="0" borderId="16" applyNumberFormat="0" applyFill="0" applyAlignment="0" applyProtection="0"/>
    <xf numFmtId="0" fontId="70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40" fillId="0" borderId="0"/>
    <xf numFmtId="0" fontId="39" fillId="0" borderId="0">
      <alignment vertical="center"/>
    </xf>
    <xf numFmtId="0" fontId="39" fillId="0" borderId="0">
      <alignment vertical="center"/>
    </xf>
    <xf numFmtId="0" fontId="92" fillId="0" borderId="0">
      <alignment vertical="center"/>
    </xf>
    <xf numFmtId="0" fontId="39" fillId="0" borderId="0">
      <alignment vertical="center"/>
    </xf>
    <xf numFmtId="0" fontId="40" fillId="0" borderId="0"/>
    <xf numFmtId="0" fontId="52" fillId="0" borderId="0">
      <alignment vertical="top"/>
    </xf>
    <xf numFmtId="182" fontId="37" fillId="0" borderId="0"/>
    <xf numFmtId="0" fontId="88" fillId="0" borderId="0"/>
    <xf numFmtId="0" fontId="88" fillId="0" borderId="0"/>
    <xf numFmtId="0" fontId="40" fillId="0" borderId="0"/>
    <xf numFmtId="0" fontId="38" fillId="0" borderId="0"/>
    <xf numFmtId="0" fontId="37" fillId="0" borderId="0"/>
    <xf numFmtId="0" fontId="39" fillId="0" borderId="0">
      <alignment vertical="center"/>
    </xf>
    <xf numFmtId="0" fontId="37" fillId="0" borderId="0"/>
    <xf numFmtId="0" fontId="93" fillId="0" borderId="0"/>
    <xf numFmtId="0" fontId="37" fillId="0" borderId="0"/>
    <xf numFmtId="0" fontId="38" fillId="0" borderId="0">
      <alignment vertical="top"/>
    </xf>
    <xf numFmtId="0" fontId="40" fillId="0" borderId="0"/>
    <xf numFmtId="43" fontId="42" fillId="0" borderId="0" applyFont="0" applyFill="0" applyBorder="0" applyAlignment="0" applyProtection="0"/>
    <xf numFmtId="177" fontId="52" fillId="0" borderId="0" applyFont="0" applyFill="0" applyBorder="0" applyAlignment="0" applyProtection="0"/>
    <xf numFmtId="177" fontId="41" fillId="0" borderId="0" applyFont="0" applyFill="0" applyBorder="0" applyAlignment="0" applyProtection="0"/>
    <xf numFmtId="177" fontId="52" fillId="0" borderId="0" applyFont="0" applyFill="0" applyBorder="0" applyAlignment="0" applyProtection="0"/>
    <xf numFmtId="177" fontId="88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93" fillId="0" borderId="0" applyFont="0" applyFill="0" applyBorder="0" applyAlignment="0" applyProtection="0"/>
    <xf numFmtId="43" fontId="37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177" fontId="40" fillId="0" borderId="0" applyFont="0" applyFill="0" applyBorder="0" applyAlignment="0" applyProtection="0"/>
    <xf numFmtId="177" fontId="40" fillId="0" borderId="0" applyFont="0" applyFill="0" applyBorder="0" applyAlignment="0" applyProtection="0"/>
    <xf numFmtId="0" fontId="43" fillId="0" borderId="0">
      <alignment vertical="center"/>
    </xf>
    <xf numFmtId="0" fontId="87" fillId="0" borderId="0"/>
    <xf numFmtId="9" fontId="9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8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2" fillId="0" borderId="0" applyFont="0" applyFill="0" applyBorder="0" applyAlignment="0" applyProtection="0"/>
    <xf numFmtId="177" fontId="52" fillId="0" borderId="0" applyFont="0" applyFill="0" applyBorder="0" applyAlignment="0" applyProtection="0"/>
    <xf numFmtId="177" fontId="43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35" fillId="0" borderId="0"/>
    <xf numFmtId="177" fontId="34" fillId="0" borderId="0" applyFont="0" applyFill="0" applyBorder="0" applyAlignment="0" applyProtection="0"/>
    <xf numFmtId="0" fontId="34" fillId="0" borderId="0"/>
    <xf numFmtId="177" fontId="33" fillId="0" borderId="0" applyFont="0" applyFill="0" applyBorder="0" applyAlignment="0" applyProtection="0"/>
    <xf numFmtId="0" fontId="33" fillId="0" borderId="0"/>
    <xf numFmtId="177" fontId="32" fillId="0" borderId="0" applyFont="0" applyFill="0" applyBorder="0" applyAlignment="0" applyProtection="0"/>
    <xf numFmtId="0" fontId="32" fillId="0" borderId="0"/>
    <xf numFmtId="0" fontId="52" fillId="0" borderId="0">
      <alignment vertical="top"/>
    </xf>
    <xf numFmtId="177" fontId="31" fillId="0" borderId="0" applyFont="0" applyFill="0" applyBorder="0" applyAlignment="0" applyProtection="0"/>
    <xf numFmtId="0" fontId="31" fillId="0" borderId="0"/>
    <xf numFmtId="177" fontId="30" fillId="0" borderId="0" applyFont="0" applyFill="0" applyBorder="0" applyAlignment="0" applyProtection="0"/>
    <xf numFmtId="0" fontId="30" fillId="0" borderId="0"/>
    <xf numFmtId="177" fontId="29" fillId="0" borderId="0" applyFont="0" applyFill="0" applyBorder="0" applyAlignment="0" applyProtection="0"/>
    <xf numFmtId="0" fontId="29" fillId="0" borderId="0"/>
    <xf numFmtId="177" fontId="28" fillId="0" borderId="0" applyFont="0" applyFill="0" applyBorder="0" applyAlignment="0" applyProtection="0"/>
    <xf numFmtId="177" fontId="27" fillId="0" borderId="0" applyFont="0" applyFill="0" applyBorder="0" applyAlignment="0" applyProtection="0"/>
    <xf numFmtId="0" fontId="27" fillId="0" borderId="0"/>
    <xf numFmtId="177" fontId="26" fillId="0" borderId="0" applyFont="0" applyFill="0" applyBorder="0" applyAlignment="0" applyProtection="0"/>
    <xf numFmtId="177" fontId="25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19" fillId="0" borderId="0" applyFont="0" applyFill="0" applyBorder="0" applyAlignment="0" applyProtection="0"/>
    <xf numFmtId="0" fontId="19" fillId="0" borderId="0"/>
    <xf numFmtId="0" fontId="49" fillId="0" borderId="0"/>
    <xf numFmtId="177" fontId="19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52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15" fillId="0" borderId="0"/>
    <xf numFmtId="177" fontId="14" fillId="0" borderId="0" applyFont="0" applyFill="0" applyBorder="0" applyAlignment="0" applyProtection="0"/>
    <xf numFmtId="0" fontId="14" fillId="0" borderId="0"/>
    <xf numFmtId="0" fontId="13" fillId="0" borderId="0"/>
    <xf numFmtId="177" fontId="13" fillId="0" borderId="0" applyFont="0" applyFill="0" applyBorder="0" applyAlignment="0" applyProtection="0"/>
    <xf numFmtId="0" fontId="12" fillId="0" borderId="0"/>
    <xf numFmtId="177" fontId="12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1" fillId="0" borderId="0"/>
    <xf numFmtId="0" fontId="10" fillId="0" borderId="0"/>
    <xf numFmtId="177" fontId="10" fillId="0" borderId="0" applyFont="0" applyFill="0" applyBorder="0" applyAlignment="0" applyProtection="0"/>
    <xf numFmtId="0" fontId="9" fillId="0" borderId="0"/>
    <xf numFmtId="177" fontId="9" fillId="0" borderId="0" applyFont="0" applyFill="0" applyBorder="0" applyAlignment="0" applyProtection="0"/>
    <xf numFmtId="0" fontId="8" fillId="0" borderId="0"/>
    <xf numFmtId="177" fontId="8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177" fontId="5" fillId="0" borderId="0" applyFont="0" applyFill="0" applyBorder="0" applyAlignment="0" applyProtection="0"/>
    <xf numFmtId="0" fontId="5" fillId="0" borderId="0"/>
    <xf numFmtId="0" fontId="92" fillId="0" borderId="0">
      <alignment vertical="center"/>
    </xf>
    <xf numFmtId="0" fontId="92" fillId="0" borderId="0">
      <alignment vertical="center"/>
    </xf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92" fillId="0" borderId="0" applyFont="0" applyFill="0" applyBorder="0" applyAlignment="0" applyProtection="0"/>
    <xf numFmtId="0" fontId="2" fillId="0" borderId="0"/>
    <xf numFmtId="177" fontId="2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</cellStyleXfs>
  <cellXfs count="239">
    <xf numFmtId="0" fontId="0" fillId="0" borderId="0" xfId="0"/>
    <xf numFmtId="0" fontId="37" fillId="0" borderId="0" xfId="3" applyFont="1"/>
    <xf numFmtId="0" fontId="0" fillId="0" borderId="0" xfId="0" applyNumberFormat="1"/>
    <xf numFmtId="0" fontId="95" fillId="2" borderId="1" xfId="2" applyFont="1" applyFill="1" applyBorder="1" applyAlignment="1">
      <alignment vertical="center"/>
    </xf>
    <xf numFmtId="0" fontId="95" fillId="2" borderId="2" xfId="2" applyFont="1" applyFill="1" applyBorder="1" applyAlignment="1">
      <alignment horizontal="center" vertical="center"/>
    </xf>
    <xf numFmtId="0" fontId="95" fillId="2" borderId="4" xfId="2" applyFont="1" applyFill="1" applyBorder="1" applyAlignment="1">
      <alignment vertical="center"/>
    </xf>
    <xf numFmtId="0" fontId="95" fillId="2" borderId="5" xfId="2" applyFont="1" applyFill="1" applyBorder="1" applyAlignment="1">
      <alignment horizontal="center" vertical="center"/>
    </xf>
    <xf numFmtId="38" fontId="45" fillId="0" borderId="4" xfId="2" applyNumberFormat="1" applyFont="1" applyFill="1" applyBorder="1" applyAlignment="1">
      <alignment horizontal="left" vertical="center"/>
    </xf>
    <xf numFmtId="178" fontId="45" fillId="0" borderId="5" xfId="1" applyNumberFormat="1" applyFont="1" applyFill="1" applyBorder="1" applyAlignment="1">
      <alignment horizontal="center" vertical="center"/>
    </xf>
    <xf numFmtId="38" fontId="38" fillId="0" borderId="4" xfId="2" applyNumberFormat="1" applyFont="1" applyFill="1" applyBorder="1" applyAlignment="1">
      <alignment horizontal="left" vertical="center"/>
    </xf>
    <xf numFmtId="178" fontId="38" fillId="0" borderId="5" xfId="1" applyNumberFormat="1" applyFont="1" applyFill="1" applyBorder="1" applyAlignment="1">
      <alignment horizontal="center" vertical="center" wrapText="1"/>
    </xf>
    <xf numFmtId="178" fontId="37" fillId="0" borderId="0" xfId="3" applyNumberFormat="1" applyFont="1"/>
    <xf numFmtId="38" fontId="96" fillId="0" borderId="4" xfId="2" applyNumberFormat="1" applyFont="1" applyFill="1" applyBorder="1" applyAlignment="1">
      <alignment horizontal="left" vertical="center"/>
    </xf>
    <xf numFmtId="178" fontId="37" fillId="0" borderId="0" xfId="3" applyNumberFormat="1" applyFont="1" applyFill="1"/>
    <xf numFmtId="0" fontId="37" fillId="0" borderId="0" xfId="3" applyFont="1" applyFill="1"/>
    <xf numFmtId="178" fontId="38" fillId="4" borderId="5" xfId="1" applyNumberFormat="1" applyFont="1" applyFill="1" applyBorder="1" applyAlignment="1">
      <alignment horizontal="center" vertical="center" wrapText="1"/>
    </xf>
    <xf numFmtId="38" fontId="96" fillId="2" borderId="4" xfId="2" applyNumberFormat="1" applyFont="1" applyFill="1" applyBorder="1" applyAlignment="1">
      <alignment horizontal="left" vertical="center"/>
    </xf>
    <xf numFmtId="178" fontId="96" fillId="2" borderId="5" xfId="1" applyNumberFormat="1" applyFont="1" applyFill="1" applyBorder="1" applyAlignment="1">
      <alignment horizontal="center" vertical="center" wrapText="1"/>
    </xf>
    <xf numFmtId="178" fontId="96" fillId="2" borderId="6" xfId="1" applyNumberFormat="1" applyFont="1" applyFill="1" applyBorder="1" applyAlignment="1">
      <alignment horizontal="center" vertical="center" wrapText="1"/>
    </xf>
    <xf numFmtId="179" fontId="38" fillId="0" borderId="5" xfId="4" applyNumberFormat="1" applyFont="1" applyFill="1" applyBorder="1" applyAlignment="1">
      <alignment horizontal="center" vertical="center"/>
    </xf>
    <xf numFmtId="9" fontId="38" fillId="0" borderId="5" xfId="4" applyNumberFormat="1" applyFont="1" applyFill="1" applyBorder="1" applyAlignment="1">
      <alignment horizontal="center" vertical="center"/>
    </xf>
    <xf numFmtId="9" fontId="38" fillId="0" borderId="6" xfId="4" applyNumberFormat="1" applyFont="1" applyFill="1" applyBorder="1" applyAlignment="1">
      <alignment horizontal="center" vertical="center"/>
    </xf>
    <xf numFmtId="179" fontId="38" fillId="3" borderId="5" xfId="4" applyNumberFormat="1" applyFont="1" applyFill="1" applyBorder="1" applyAlignment="1">
      <alignment horizontal="center" vertical="center"/>
    </xf>
    <xf numFmtId="179" fontId="38" fillId="0" borderId="6" xfId="4" applyNumberFormat="1" applyFont="1" applyFill="1" applyBorder="1" applyAlignment="1">
      <alignment horizontal="center" vertical="center"/>
    </xf>
    <xf numFmtId="179" fontId="38" fillId="5" borderId="5" xfId="4" applyNumberFormat="1" applyFont="1" applyFill="1" applyBorder="1" applyAlignment="1">
      <alignment horizontal="center" vertical="center"/>
    </xf>
    <xf numFmtId="180" fontId="38" fillId="0" borderId="5" xfId="4" applyNumberFormat="1" applyFont="1" applyFill="1" applyBorder="1" applyAlignment="1">
      <alignment horizontal="center" vertical="center"/>
    </xf>
    <xf numFmtId="10" fontId="38" fillId="0" borderId="5" xfId="4" applyNumberFormat="1" applyFont="1" applyFill="1" applyBorder="1" applyAlignment="1">
      <alignment horizontal="center" vertical="center"/>
    </xf>
    <xf numFmtId="9" fontId="38" fillId="0" borderId="5" xfId="36" applyFont="1" applyFill="1" applyBorder="1" applyAlignment="1">
      <alignment horizontal="center" vertical="center"/>
    </xf>
    <xf numFmtId="38" fontId="45" fillId="0" borderId="18" xfId="2" applyNumberFormat="1" applyFont="1" applyFill="1" applyBorder="1" applyAlignment="1">
      <alignment horizontal="left" vertical="center"/>
    </xf>
    <xf numFmtId="179" fontId="38" fillId="0" borderId="19" xfId="4" applyNumberFormat="1" applyFont="1" applyFill="1" applyBorder="1" applyAlignment="1">
      <alignment horizontal="center" vertical="center"/>
    </xf>
    <xf numFmtId="9" fontId="38" fillId="0" borderId="19" xfId="4" applyNumberFormat="1" applyFont="1" applyFill="1" applyBorder="1" applyAlignment="1">
      <alignment horizontal="center" vertical="center"/>
    </xf>
    <xf numFmtId="179" fontId="38" fillId="0" borderId="20" xfId="4" applyNumberFormat="1" applyFont="1" applyFill="1" applyBorder="1" applyAlignment="1">
      <alignment horizontal="center" vertical="center"/>
    </xf>
    <xf numFmtId="38" fontId="45" fillId="0" borderId="1" xfId="2" applyNumberFormat="1" applyFont="1" applyFill="1" applyBorder="1" applyAlignment="1">
      <alignment horizontal="left" vertical="center"/>
    </xf>
    <xf numFmtId="179" fontId="38" fillId="0" borderId="2" xfId="4" applyNumberFormat="1" applyFont="1" applyFill="1" applyBorder="1" applyAlignment="1">
      <alignment horizontal="center" vertical="center"/>
    </xf>
    <xf numFmtId="9" fontId="38" fillId="0" borderId="2" xfId="4" applyNumberFormat="1" applyFont="1" applyFill="1" applyBorder="1" applyAlignment="1">
      <alignment horizontal="center" vertical="center"/>
    </xf>
    <xf numFmtId="10" fontId="38" fillId="0" borderId="2" xfId="4" applyNumberFormat="1" applyFont="1" applyFill="1" applyBorder="1" applyAlignment="1">
      <alignment horizontal="center" vertical="center"/>
    </xf>
    <xf numFmtId="9" fontId="38" fillId="0" borderId="3" xfId="4" applyNumberFormat="1" applyFont="1" applyFill="1" applyBorder="1" applyAlignment="1">
      <alignment horizontal="center" vertical="center"/>
    </xf>
    <xf numFmtId="181" fontId="38" fillId="0" borderId="5" xfId="4" applyNumberFormat="1" applyFont="1" applyFill="1" applyBorder="1" applyAlignment="1">
      <alignment horizontal="center" vertical="center"/>
    </xf>
    <xf numFmtId="181" fontId="38" fillId="0" borderId="6" xfId="4" applyNumberFormat="1" applyFont="1" applyFill="1" applyBorder="1" applyAlignment="1">
      <alignment horizontal="center" vertical="center"/>
    </xf>
    <xf numFmtId="38" fontId="45" fillId="0" borderId="17" xfId="2" applyNumberFormat="1" applyFont="1" applyFill="1" applyBorder="1" applyAlignment="1">
      <alignment horizontal="left" vertical="center"/>
    </xf>
    <xf numFmtId="179" fontId="38" fillId="0" borderId="7" xfId="4" applyNumberFormat="1" applyFont="1" applyFill="1" applyBorder="1" applyAlignment="1">
      <alignment horizontal="center" vertical="center"/>
    </xf>
    <xf numFmtId="9" fontId="38" fillId="0" borderId="7" xfId="4" applyNumberFormat="1" applyFont="1" applyFill="1" applyBorder="1" applyAlignment="1">
      <alignment horizontal="center" vertical="center"/>
    </xf>
    <xf numFmtId="38" fontId="45" fillId="0" borderId="0" xfId="2" applyNumberFormat="1" applyFont="1" applyFill="1" applyBorder="1" applyAlignment="1">
      <alignment horizontal="left" vertical="center"/>
    </xf>
    <xf numFmtId="178" fontId="45" fillId="0" borderId="0" xfId="1" applyNumberFormat="1" applyFont="1" applyFill="1" applyBorder="1" applyAlignment="1">
      <alignment horizontal="center" vertical="center"/>
    </xf>
    <xf numFmtId="178" fontId="37" fillId="0" borderId="0" xfId="1" applyNumberFormat="1" applyFont="1"/>
    <xf numFmtId="187" fontId="97" fillId="0" borderId="5" xfId="2144" applyNumberFormat="1" applyFont="1" applyBorder="1" applyAlignment="1"/>
    <xf numFmtId="187" fontId="97" fillId="0" borderId="21" xfId="2144" applyNumberFormat="1" applyFont="1" applyBorder="1" applyAlignment="1"/>
    <xf numFmtId="178" fontId="38" fillId="0" borderId="21" xfId="1" applyNumberFormat="1" applyFont="1" applyFill="1" applyBorder="1" applyAlignment="1">
      <alignment horizontal="center" vertical="center" wrapText="1"/>
    </xf>
    <xf numFmtId="178" fontId="38" fillId="4" borderId="21" xfId="1" applyNumberFormat="1" applyFont="1" applyFill="1" applyBorder="1" applyAlignment="1">
      <alignment horizontal="center" vertical="center" wrapText="1"/>
    </xf>
    <xf numFmtId="0" fontId="37" fillId="0" borderId="5" xfId="0" applyNumberFormat="1" applyFont="1" applyBorder="1" applyAlignment="1">
      <alignment horizontal="center"/>
    </xf>
    <xf numFmtId="38" fontId="45" fillId="3" borderId="0" xfId="2" applyNumberFormat="1" applyFont="1" applyFill="1" applyBorder="1" applyAlignment="1">
      <alignment horizontal="left" vertical="center"/>
    </xf>
    <xf numFmtId="178" fontId="38" fillId="3" borderId="0" xfId="1" applyNumberFormat="1" applyFont="1" applyFill="1"/>
    <xf numFmtId="178" fontId="45" fillId="3" borderId="0" xfId="1" applyNumberFormat="1" applyFont="1" applyFill="1" applyBorder="1" applyAlignment="1">
      <alignment horizontal="center" vertical="center"/>
    </xf>
    <xf numFmtId="178" fontId="45" fillId="3" borderId="5" xfId="1" applyNumberFormat="1" applyFont="1" applyFill="1" applyBorder="1" applyAlignment="1">
      <alignment horizontal="center" vertical="center"/>
    </xf>
    <xf numFmtId="187" fontId="97" fillId="3" borderId="5" xfId="2144" applyNumberFormat="1" applyFont="1" applyFill="1" applyBorder="1" applyAlignment="1"/>
    <xf numFmtId="187" fontId="97" fillId="3" borderId="21" xfId="2144" applyNumberFormat="1" applyFont="1" applyFill="1" applyBorder="1" applyAlignment="1"/>
    <xf numFmtId="179" fontId="38" fillId="0" borderId="22" xfId="4" applyNumberFormat="1" applyFont="1" applyFill="1" applyBorder="1" applyAlignment="1">
      <alignment horizontal="center" vertical="center"/>
    </xf>
    <xf numFmtId="0" fontId="95" fillId="28" borderId="2" xfId="2" applyFont="1" applyFill="1" applyBorder="1" applyAlignment="1">
      <alignment horizontal="center" vertical="center"/>
    </xf>
    <xf numFmtId="0" fontId="95" fillId="28" borderId="5" xfId="2" applyFont="1" applyFill="1" applyBorder="1" applyAlignment="1">
      <alignment horizontal="center" vertical="center"/>
    </xf>
    <xf numFmtId="178" fontId="45" fillId="0" borderId="21" xfId="1" applyNumberFormat="1" applyFont="1" applyFill="1" applyBorder="1" applyAlignment="1">
      <alignment horizontal="center" vertical="center"/>
    </xf>
    <xf numFmtId="178" fontId="45" fillId="0" borderId="23" xfId="1" applyNumberFormat="1" applyFont="1" applyFill="1" applyBorder="1" applyAlignment="1">
      <alignment horizontal="center" vertical="center"/>
    </xf>
    <xf numFmtId="178" fontId="37" fillId="0" borderId="0" xfId="1" applyNumberFormat="1" applyFont="1" applyFill="1"/>
    <xf numFmtId="180" fontId="98" fillId="0" borderId="5" xfId="4" applyNumberFormat="1" applyFont="1" applyFill="1" applyBorder="1" applyAlignment="1">
      <alignment horizontal="center" vertical="center"/>
    </xf>
    <xf numFmtId="0" fontId="37" fillId="0" borderId="0" xfId="3" applyFont="1" applyFill="1" applyBorder="1"/>
    <xf numFmtId="0" fontId="95" fillId="0" borderId="0" xfId="2" applyFont="1" applyFill="1" applyBorder="1" applyAlignment="1">
      <alignment horizontal="center" vertical="center"/>
    </xf>
    <xf numFmtId="178" fontId="37" fillId="0" borderId="0" xfId="1" applyNumberFormat="1" applyFont="1" applyFill="1" applyBorder="1"/>
    <xf numFmtId="0" fontId="99" fillId="0" borderId="0" xfId="3" applyFont="1" applyFill="1" applyBorder="1"/>
    <xf numFmtId="9" fontId="99" fillId="0" borderId="0" xfId="36" applyFont="1" applyFill="1" applyBorder="1"/>
    <xf numFmtId="187" fontId="97" fillId="0" borderId="0" xfId="2144" applyNumberFormat="1" applyFont="1" applyFill="1" applyBorder="1" applyAlignment="1"/>
    <xf numFmtId="179" fontId="37" fillId="0" borderId="0" xfId="36" applyNumberFormat="1" applyFont="1" applyFill="1" applyBorder="1"/>
    <xf numFmtId="179" fontId="98" fillId="0" borderId="0" xfId="36" applyNumberFormat="1" applyFont="1" applyFill="1" applyBorder="1"/>
    <xf numFmtId="0" fontId="0" fillId="0" borderId="0" xfId="0" applyNumberFormat="1" applyAlignment="1">
      <alignment vertical="center"/>
    </xf>
    <xf numFmtId="0" fontId="37" fillId="0" borderId="5" xfId="3" applyFont="1" applyBorder="1"/>
    <xf numFmtId="0" fontId="37" fillId="0" borderId="5" xfId="3" applyFont="1" applyBorder="1" applyAlignment="1"/>
    <xf numFmtId="0" fontId="37" fillId="0" borderId="0" xfId="3" applyFont="1" applyAlignment="1"/>
    <xf numFmtId="0" fontId="37" fillId="0" borderId="19" xfId="3" applyFont="1" applyBorder="1"/>
    <xf numFmtId="38" fontId="99" fillId="29" borderId="0" xfId="2" applyNumberFormat="1" applyFont="1" applyFill="1" applyBorder="1" applyAlignment="1">
      <alignment horizontal="left" vertical="center"/>
    </xf>
    <xf numFmtId="0" fontId="37" fillId="29" borderId="0" xfId="3" applyFont="1" applyFill="1" applyBorder="1"/>
    <xf numFmtId="178" fontId="37" fillId="29" borderId="0" xfId="1" applyNumberFormat="1" applyFont="1" applyFill="1" applyBorder="1"/>
    <xf numFmtId="0" fontId="37" fillId="0" borderId="25" xfId="3" applyFont="1" applyBorder="1"/>
    <xf numFmtId="0" fontId="95" fillId="28" borderId="26" xfId="2" applyFont="1" applyFill="1" applyBorder="1" applyAlignment="1">
      <alignment horizontal="center" vertical="center"/>
    </xf>
    <xf numFmtId="0" fontId="95" fillId="28" borderId="27" xfId="2" applyFont="1" applyFill="1" applyBorder="1" applyAlignment="1">
      <alignment horizontal="center" vertical="center"/>
    </xf>
    <xf numFmtId="0" fontId="37" fillId="0" borderId="7" xfId="3" applyFont="1" applyBorder="1"/>
    <xf numFmtId="0" fontId="37" fillId="0" borderId="24" xfId="3" applyFont="1" applyBorder="1" applyAlignment="1"/>
    <xf numFmtId="0" fontId="37" fillId="0" borderId="24" xfId="3" applyFont="1" applyBorder="1"/>
    <xf numFmtId="0" fontId="37" fillId="0" borderId="28" xfId="3" applyFont="1" applyBorder="1"/>
    <xf numFmtId="0" fontId="95" fillId="2" borderId="29" xfId="2" applyFont="1" applyFill="1" applyBorder="1" applyAlignment="1">
      <alignment vertical="center"/>
    </xf>
    <xf numFmtId="38" fontId="38" fillId="0" borderId="30" xfId="2" applyNumberFormat="1" applyFont="1" applyFill="1" applyBorder="1" applyAlignment="1">
      <alignment horizontal="left"/>
    </xf>
    <xf numFmtId="38" fontId="45" fillId="0" borderId="30" xfId="2" applyNumberFormat="1" applyFont="1" applyFill="1" applyBorder="1" applyAlignment="1">
      <alignment horizontal="left" vertical="center"/>
    </xf>
    <xf numFmtId="38" fontId="45" fillId="0" borderId="31" xfId="2" applyNumberFormat="1" applyFont="1" applyFill="1" applyBorder="1" applyAlignment="1">
      <alignment horizontal="left" vertical="center"/>
    </xf>
    <xf numFmtId="38" fontId="45" fillId="0" borderId="32" xfId="2" applyNumberFormat="1" applyFont="1" applyFill="1" applyBorder="1" applyAlignment="1">
      <alignment horizontal="left" vertical="center"/>
    </xf>
    <xf numFmtId="0" fontId="37" fillId="0" borderId="33" xfId="3" applyFont="1" applyBorder="1"/>
    <xf numFmtId="38" fontId="38" fillId="0" borderId="34" xfId="2" applyNumberFormat="1" applyFont="1" applyFill="1" applyBorder="1" applyAlignment="1">
      <alignment horizontal="left"/>
    </xf>
    <xf numFmtId="0" fontId="37" fillId="0" borderId="35" xfId="3" applyFont="1" applyBorder="1" applyAlignment="1"/>
    <xf numFmtId="0" fontId="37" fillId="0" borderId="2" xfId="3" applyFont="1" applyBorder="1" applyAlignment="1"/>
    <xf numFmtId="179" fontId="38" fillId="0" borderId="5" xfId="36" applyNumberFormat="1" applyFont="1" applyFill="1" applyBorder="1" applyAlignment="1">
      <alignment horizontal="center" vertical="center"/>
    </xf>
    <xf numFmtId="38" fontId="38" fillId="3" borderId="4" xfId="2" applyNumberFormat="1" applyFont="1" applyFill="1" applyBorder="1" applyAlignment="1">
      <alignment horizontal="left" vertical="center"/>
    </xf>
    <xf numFmtId="38" fontId="38" fillId="3" borderId="30" xfId="2" applyNumberFormat="1" applyFont="1" applyFill="1" applyBorder="1" applyAlignment="1">
      <alignment horizontal="left"/>
    </xf>
    <xf numFmtId="0" fontId="38" fillId="0" borderId="5" xfId="4" applyNumberFormat="1" applyFont="1" applyFill="1" applyBorder="1" applyAlignment="1">
      <alignment horizontal="center" vertical="center"/>
    </xf>
    <xf numFmtId="179" fontId="37" fillId="0" borderId="0" xfId="36" applyNumberFormat="1" applyFont="1"/>
    <xf numFmtId="38" fontId="98" fillId="0" borderId="4" xfId="2" applyNumberFormat="1" applyFont="1" applyFill="1" applyBorder="1" applyAlignment="1">
      <alignment horizontal="left" vertical="center"/>
    </xf>
    <xf numFmtId="179" fontId="98" fillId="0" borderId="5" xfId="4" applyNumberFormat="1" applyFont="1" applyFill="1" applyBorder="1" applyAlignment="1">
      <alignment horizontal="center" vertical="center"/>
    </xf>
    <xf numFmtId="9" fontId="98" fillId="0" borderId="5" xfId="4" applyNumberFormat="1" applyFont="1" applyFill="1" applyBorder="1" applyAlignment="1">
      <alignment horizontal="center" vertical="center"/>
    </xf>
    <xf numFmtId="9" fontId="98" fillId="0" borderId="5" xfId="4" applyFont="1" applyFill="1" applyBorder="1" applyAlignment="1">
      <alignment horizontal="center" vertical="center"/>
    </xf>
    <xf numFmtId="9" fontId="98" fillId="0" borderId="5" xfId="36" applyFont="1" applyFill="1" applyBorder="1" applyAlignment="1">
      <alignment horizontal="center" vertical="center"/>
    </xf>
    <xf numFmtId="179" fontId="98" fillId="0" borderId="5" xfId="36" applyNumberFormat="1" applyFont="1" applyFill="1" applyBorder="1" applyAlignment="1">
      <alignment horizontal="center" vertical="center"/>
    </xf>
    <xf numFmtId="0" fontId="95" fillId="28" borderId="21" xfId="2" applyFont="1" applyFill="1" applyBorder="1" applyAlignment="1">
      <alignment horizontal="center" vertical="center"/>
    </xf>
    <xf numFmtId="179" fontId="38" fillId="0" borderId="21" xfId="4" applyNumberFormat="1" applyFont="1" applyFill="1" applyBorder="1" applyAlignment="1">
      <alignment horizontal="center" vertical="center"/>
    </xf>
    <xf numFmtId="179" fontId="38" fillId="0" borderId="30" xfId="4" applyNumberFormat="1" applyFont="1" applyFill="1" applyBorder="1" applyAlignment="1">
      <alignment horizontal="center" vertical="center"/>
    </xf>
    <xf numFmtId="179" fontId="38" fillId="0" borderId="31" xfId="4" applyNumberFormat="1" applyFont="1" applyFill="1" applyBorder="1" applyAlignment="1">
      <alignment horizontal="center" vertical="center"/>
    </xf>
    <xf numFmtId="0" fontId="95" fillId="28" borderId="36" xfId="2" applyFont="1" applyFill="1" applyBorder="1" applyAlignment="1">
      <alignment horizontal="center" vertical="center"/>
    </xf>
    <xf numFmtId="179" fontId="38" fillId="0" borderId="37" xfId="4" applyNumberFormat="1" applyFont="1" applyFill="1" applyBorder="1" applyAlignment="1">
      <alignment horizontal="center" vertical="center"/>
    </xf>
    <xf numFmtId="0" fontId="95" fillId="28" borderId="34" xfId="2" applyFont="1" applyFill="1" applyBorder="1" applyAlignment="1">
      <alignment horizontal="center" vertical="center"/>
    </xf>
    <xf numFmtId="0" fontId="37" fillId="0" borderId="0" xfId="3" applyFont="1" applyAlignment="1">
      <alignment horizontal="center" vertical="center"/>
    </xf>
    <xf numFmtId="179" fontId="37" fillId="0" borderId="0" xfId="36" applyNumberFormat="1" applyFont="1" applyAlignment="1">
      <alignment horizontal="center" vertical="center"/>
    </xf>
    <xf numFmtId="0" fontId="37" fillId="0" borderId="0" xfId="3" applyFont="1" applyFill="1" applyAlignment="1">
      <alignment horizontal="center" vertical="center"/>
    </xf>
    <xf numFmtId="187" fontId="97" fillId="0" borderId="0" xfId="2144" applyNumberFormat="1" applyFont="1" applyFill="1" applyBorder="1" applyAlignment="1">
      <alignment horizontal="center" vertical="center"/>
    </xf>
    <xf numFmtId="179" fontId="37" fillId="0" borderId="0" xfId="36" applyNumberFormat="1" applyFont="1" applyFill="1" applyBorder="1" applyAlignment="1">
      <alignment horizontal="center" vertical="center"/>
    </xf>
    <xf numFmtId="179" fontId="98" fillId="0" borderId="0" xfId="36" applyNumberFormat="1" applyFont="1" applyFill="1" applyBorder="1" applyAlignment="1">
      <alignment horizontal="center" vertical="center"/>
    </xf>
    <xf numFmtId="0" fontId="37" fillId="0" borderId="0" xfId="3" applyFont="1" applyFill="1" applyBorder="1" applyAlignment="1">
      <alignment horizontal="center" vertical="center"/>
    </xf>
    <xf numFmtId="178" fontId="37" fillId="0" borderId="0" xfId="1" applyNumberFormat="1" applyFont="1" applyFill="1" applyBorder="1" applyAlignment="1">
      <alignment horizontal="center" vertical="center"/>
    </xf>
    <xf numFmtId="9" fontId="99" fillId="0" borderId="0" xfId="36" applyFont="1" applyFill="1" applyBorder="1" applyAlignment="1">
      <alignment horizontal="center" vertical="center"/>
    </xf>
    <xf numFmtId="178" fontId="37" fillId="0" borderId="34" xfId="3" applyNumberFormat="1" applyFont="1" applyBorder="1" applyAlignment="1">
      <alignment horizontal="center" vertical="center"/>
    </xf>
    <xf numFmtId="178" fontId="37" fillId="29" borderId="0" xfId="1" applyNumberFormat="1" applyFont="1" applyFill="1" applyBorder="1" applyAlignment="1">
      <alignment horizontal="center" vertical="center"/>
    </xf>
    <xf numFmtId="178" fontId="37" fillId="4" borderId="0" xfId="3" applyNumberFormat="1" applyFont="1" applyFill="1"/>
    <xf numFmtId="0" fontId="97" fillId="0" borderId="0" xfId="0" applyNumberFormat="1" applyFont="1"/>
    <xf numFmtId="178" fontId="97" fillId="0" borderId="5" xfId="1" applyNumberFormat="1" applyFont="1" applyBorder="1"/>
    <xf numFmtId="9" fontId="97" fillId="0" borderId="0" xfId="4" applyFont="1"/>
    <xf numFmtId="179" fontId="97" fillId="0" borderId="0" xfId="4" applyNumberFormat="1" applyFont="1"/>
    <xf numFmtId="178" fontId="97" fillId="0" borderId="0" xfId="1" applyNumberFormat="1" applyFont="1"/>
    <xf numFmtId="178" fontId="97" fillId="3" borderId="0" xfId="1" applyNumberFormat="1" applyFont="1" applyFill="1"/>
    <xf numFmtId="0" fontId="97" fillId="3" borderId="0" xfId="0" applyNumberFormat="1" applyFont="1" applyFill="1"/>
    <xf numFmtId="0" fontId="97" fillId="0" borderId="0" xfId="0" applyNumberFormat="1" applyFont="1" applyFill="1" applyBorder="1"/>
    <xf numFmtId="178" fontId="97" fillId="0" borderId="0" xfId="1" applyNumberFormat="1" applyFont="1" applyFill="1" applyBorder="1"/>
    <xf numFmtId="0" fontId="97" fillId="4" borderId="0" xfId="0" applyNumberFormat="1" applyFont="1" applyFill="1"/>
    <xf numFmtId="0" fontId="97" fillId="0" borderId="0" xfId="0" applyNumberFormat="1" applyFont="1" applyFill="1"/>
    <xf numFmtId="0" fontId="99" fillId="3" borderId="0" xfId="3" applyFont="1" applyFill="1"/>
    <xf numFmtId="178" fontId="97" fillId="0" borderId="5" xfId="1" applyNumberFormat="1" applyFont="1" applyBorder="1" applyAlignment="1">
      <alignment horizontal="center" vertical="center"/>
    </xf>
    <xf numFmtId="178" fontId="97" fillId="0" borderId="2" xfId="1" applyNumberFormat="1" applyFont="1" applyBorder="1" applyAlignment="1"/>
    <xf numFmtId="178" fontId="97" fillId="29" borderId="0" xfId="1" applyNumberFormat="1" applyFont="1" applyFill="1" applyBorder="1"/>
    <xf numFmtId="178" fontId="98" fillId="29" borderId="0" xfId="1" applyNumberFormat="1" applyFont="1" applyFill="1" applyBorder="1"/>
    <xf numFmtId="178" fontId="97" fillId="0" borderId="30" xfId="1" applyNumberFormat="1" applyFont="1" applyBorder="1" applyAlignment="1">
      <alignment horizontal="center" vertical="center"/>
    </xf>
    <xf numFmtId="178" fontId="37" fillId="0" borderId="0" xfId="3" applyNumberFormat="1" applyFont="1" applyAlignment="1"/>
    <xf numFmtId="178" fontId="38" fillId="29" borderId="0" xfId="1" applyNumberFormat="1" applyFont="1" applyFill="1" applyBorder="1"/>
    <xf numFmtId="0" fontId="95" fillId="30" borderId="26" xfId="2" applyFont="1" applyFill="1" applyBorder="1" applyAlignment="1">
      <alignment horizontal="center" vertical="center"/>
    </xf>
    <xf numFmtId="0" fontId="95" fillId="30" borderId="27" xfId="2" applyFont="1" applyFill="1" applyBorder="1" applyAlignment="1">
      <alignment horizontal="center" vertical="center"/>
    </xf>
    <xf numFmtId="179" fontId="97" fillId="0" borderId="0" xfId="36" applyNumberFormat="1" applyFont="1"/>
    <xf numFmtId="0" fontId="0" fillId="0" borderId="0" xfId="0" applyNumberFormat="1" applyFill="1"/>
    <xf numFmtId="0" fontId="95" fillId="30" borderId="38" xfId="2" applyFont="1" applyFill="1" applyBorder="1" applyAlignment="1">
      <alignment horizontal="center" vertical="center"/>
    </xf>
    <xf numFmtId="178" fontId="97" fillId="0" borderId="6" xfId="1" applyNumberFormat="1" applyFont="1" applyBorder="1" applyAlignment="1">
      <alignment horizontal="center" vertical="center"/>
    </xf>
    <xf numFmtId="179" fontId="38" fillId="0" borderId="4" xfId="4" applyNumberFormat="1" applyFont="1" applyFill="1" applyBorder="1" applyAlignment="1">
      <alignment horizontal="center" vertical="center"/>
    </xf>
    <xf numFmtId="179" fontId="38" fillId="0" borderId="18" xfId="4" applyNumberFormat="1" applyFont="1" applyFill="1" applyBorder="1" applyAlignment="1">
      <alignment horizontal="center" vertical="center"/>
    </xf>
    <xf numFmtId="178" fontId="97" fillId="0" borderId="1" xfId="1" applyNumberFormat="1" applyFont="1" applyBorder="1" applyAlignment="1"/>
    <xf numFmtId="179" fontId="38" fillId="0" borderId="17" xfId="4" applyNumberFormat="1" applyFont="1" applyFill="1" applyBorder="1" applyAlignment="1">
      <alignment horizontal="center" vertical="center"/>
    </xf>
    <xf numFmtId="0" fontId="95" fillId="30" borderId="2" xfId="2" applyFont="1" applyFill="1" applyBorder="1" applyAlignment="1">
      <alignment horizontal="center" vertical="center"/>
    </xf>
    <xf numFmtId="0" fontId="95" fillId="30" borderId="5" xfId="2" applyFont="1" applyFill="1" applyBorder="1" applyAlignment="1">
      <alignment horizontal="center" vertical="center"/>
    </xf>
    <xf numFmtId="0" fontId="95" fillId="30" borderId="21" xfId="2" applyFont="1" applyFill="1" applyBorder="1" applyAlignment="1">
      <alignment horizontal="center" vertical="center"/>
    </xf>
    <xf numFmtId="0" fontId="102" fillId="0" borderId="0" xfId="0" applyNumberFormat="1" applyFont="1"/>
    <xf numFmtId="0" fontId="38" fillId="0" borderId="0" xfId="0" applyNumberFormat="1" applyFont="1"/>
    <xf numFmtId="178" fontId="98" fillId="0" borderId="0" xfId="3" applyNumberFormat="1" applyFont="1"/>
    <xf numFmtId="0" fontId="37" fillId="29" borderId="0" xfId="3" applyFont="1" applyFill="1"/>
    <xf numFmtId="187" fontId="97" fillId="0" borderId="39" xfId="2144" applyNumberFormat="1" applyFont="1" applyBorder="1" applyAlignment="1"/>
    <xf numFmtId="187" fontId="97" fillId="3" borderId="39" xfId="2144" applyNumberFormat="1" applyFont="1" applyFill="1" applyBorder="1" applyAlignment="1"/>
    <xf numFmtId="178" fontId="38" fillId="0" borderId="39" xfId="1" applyNumberFormat="1" applyFont="1" applyFill="1" applyBorder="1" applyAlignment="1">
      <alignment horizontal="center" vertical="center" wrapText="1"/>
    </xf>
    <xf numFmtId="178" fontId="45" fillId="0" borderId="39" xfId="1" applyNumberFormat="1" applyFont="1" applyFill="1" applyBorder="1" applyAlignment="1">
      <alignment horizontal="center" vertical="center"/>
    </xf>
    <xf numFmtId="178" fontId="38" fillId="4" borderId="39" xfId="1" applyNumberFormat="1" applyFont="1" applyFill="1" applyBorder="1" applyAlignment="1">
      <alignment horizontal="center" vertical="center" wrapText="1"/>
    </xf>
    <xf numFmtId="178" fontId="96" fillId="2" borderId="21" xfId="1" applyNumberFormat="1" applyFont="1" applyFill="1" applyBorder="1" applyAlignment="1">
      <alignment horizontal="center" vertical="center" wrapText="1"/>
    </xf>
    <xf numFmtId="0" fontId="38" fillId="0" borderId="19" xfId="4" applyNumberFormat="1" applyFont="1" applyFill="1" applyBorder="1" applyAlignment="1">
      <alignment horizontal="center" vertical="center"/>
    </xf>
    <xf numFmtId="178" fontId="37" fillId="29" borderId="0" xfId="1" applyNumberFormat="1" applyFont="1" applyFill="1"/>
    <xf numFmtId="178" fontId="37" fillId="0" borderId="0" xfId="3" applyNumberFormat="1" applyFont="1" applyAlignment="1">
      <alignment horizontal="center" vertical="center"/>
    </xf>
    <xf numFmtId="0" fontId="92" fillId="0" borderId="0" xfId="2224">
      <alignment vertical="center"/>
    </xf>
    <xf numFmtId="49" fontId="105" fillId="31" borderId="5" xfId="2224" applyNumberFormat="1" applyFont="1" applyFill="1" applyBorder="1" applyAlignment="1">
      <alignment vertical="center"/>
    </xf>
    <xf numFmtId="0" fontId="105" fillId="31" borderId="5" xfId="2224" applyFont="1" applyFill="1" applyBorder="1" applyAlignment="1">
      <alignment horizontal="left" vertical="center"/>
    </xf>
    <xf numFmtId="0" fontId="105" fillId="31" borderId="5" xfId="2224" applyFont="1" applyFill="1" applyBorder="1" applyAlignment="1">
      <alignment vertical="center"/>
    </xf>
    <xf numFmtId="0" fontId="105" fillId="31" borderId="0" xfId="2224" applyFont="1" applyFill="1" applyBorder="1" applyAlignment="1">
      <alignment vertical="center"/>
    </xf>
    <xf numFmtId="0" fontId="105" fillId="31" borderId="5" xfId="2224" applyNumberFormat="1" applyFont="1" applyFill="1" applyBorder="1" applyAlignment="1">
      <alignment vertical="center"/>
    </xf>
    <xf numFmtId="189" fontId="105" fillId="31" borderId="5" xfId="2224" applyNumberFormat="1" applyFont="1" applyFill="1" applyBorder="1" applyAlignment="1">
      <alignment horizontal="left" vertical="center"/>
    </xf>
    <xf numFmtId="1" fontId="103" fillId="0" borderId="5" xfId="2165" applyNumberFormat="1" applyFont="1" applyFill="1" applyBorder="1" applyAlignment="1">
      <alignment horizontal="right"/>
    </xf>
    <xf numFmtId="0" fontId="106" fillId="0" borderId="5" xfId="2224" applyFont="1" applyBorder="1">
      <alignment vertical="center"/>
    </xf>
    <xf numFmtId="0" fontId="92" fillId="0" borderId="0" xfId="2224" applyBorder="1">
      <alignment vertical="center"/>
    </xf>
    <xf numFmtId="0" fontId="92" fillId="0" borderId="0" xfId="2224" applyBorder="1" applyAlignment="1">
      <alignment horizontal="left" vertical="center"/>
    </xf>
    <xf numFmtId="178" fontId="104" fillId="3" borderId="0" xfId="2227" applyNumberFormat="1" applyFont="1" applyFill="1" applyBorder="1" applyAlignment="1">
      <alignment vertical="center"/>
    </xf>
    <xf numFmtId="0" fontId="92" fillId="0" borderId="5" xfId="2224" applyFont="1" applyFill="1" applyBorder="1">
      <alignment vertical="center"/>
    </xf>
    <xf numFmtId="0" fontId="92" fillId="0" borderId="5" xfId="2224" applyFont="1" applyBorder="1" applyAlignment="1">
      <alignment horizontal="left" vertical="center"/>
    </xf>
    <xf numFmtId="0" fontId="92" fillId="0" borderId="5" xfId="2224" applyFont="1" applyBorder="1">
      <alignment vertical="center"/>
    </xf>
    <xf numFmtId="178" fontId="92" fillId="0" borderId="5" xfId="2227" applyNumberFormat="1" applyFont="1" applyBorder="1" applyAlignment="1">
      <alignment vertical="center"/>
    </xf>
    <xf numFmtId="0" fontId="103" fillId="0" borderId="5" xfId="2165" applyNumberFormat="1" applyFont="1" applyFill="1" applyBorder="1" applyAlignment="1">
      <alignment horizontal="right"/>
    </xf>
    <xf numFmtId="188" fontId="92" fillId="0" borderId="5" xfId="2224" applyNumberFormat="1" applyFont="1" applyBorder="1" applyAlignment="1">
      <alignment horizontal="left" vertical="center"/>
    </xf>
    <xf numFmtId="0" fontId="92" fillId="0" borderId="0" xfId="2224" applyFont="1">
      <alignment vertical="center"/>
    </xf>
    <xf numFmtId="3" fontId="103" fillId="0" borderId="5" xfId="2165" applyNumberFormat="1" applyFont="1" applyFill="1" applyBorder="1" applyAlignment="1">
      <alignment horizontal="right"/>
    </xf>
    <xf numFmtId="178" fontId="92" fillId="0" borderId="5" xfId="2227" applyNumberFormat="1" applyFont="1" applyFill="1" applyBorder="1" applyAlignment="1">
      <alignment vertical="center"/>
    </xf>
    <xf numFmtId="0" fontId="92" fillId="0" borderId="5" xfId="2224" applyFont="1" applyFill="1" applyBorder="1" applyAlignment="1">
      <alignment horizontal="left" vertical="center"/>
    </xf>
    <xf numFmtId="188" fontId="92" fillId="0" borderId="5" xfId="2224" applyNumberFormat="1" applyFont="1" applyFill="1" applyBorder="1" applyAlignment="1">
      <alignment horizontal="left" vertical="center"/>
    </xf>
    <xf numFmtId="0" fontId="92" fillId="0" borderId="5" xfId="2224" quotePrefix="1" applyFont="1" applyFill="1" applyBorder="1">
      <alignment vertical="center"/>
    </xf>
    <xf numFmtId="0" fontId="92" fillId="0" borderId="5" xfId="2224" applyBorder="1">
      <alignment vertical="center"/>
    </xf>
    <xf numFmtId="0" fontId="92" fillId="0" borderId="5" xfId="2224" applyFill="1" applyBorder="1">
      <alignment vertical="center"/>
    </xf>
    <xf numFmtId="0" fontId="107" fillId="0" borderId="40" xfId="2224" applyFont="1" applyBorder="1">
      <alignment vertical="center"/>
    </xf>
    <xf numFmtId="49" fontId="92" fillId="0" borderId="5" xfId="2224" applyNumberFormat="1" applyBorder="1" applyAlignment="1"/>
    <xf numFmtId="0" fontId="92" fillId="0" borderId="5" xfId="2224" applyBorder="1" applyAlignment="1"/>
    <xf numFmtId="0" fontId="107" fillId="0" borderId="0" xfId="2224" applyFont="1" applyBorder="1">
      <alignment vertical="center"/>
    </xf>
    <xf numFmtId="0" fontId="104" fillId="0" borderId="5" xfId="2224" applyFont="1" applyBorder="1">
      <alignment vertical="center"/>
    </xf>
    <xf numFmtId="0" fontId="1" fillId="0" borderId="0" xfId="2230"/>
    <xf numFmtId="178" fontId="1" fillId="0" borderId="0" xfId="2230" applyNumberFormat="1"/>
    <xf numFmtId="178" fontId="108" fillId="0" borderId="0" xfId="2231" applyNumberFormat="1" applyFont="1" applyFill="1" applyBorder="1" applyAlignment="1">
      <alignment vertical="center"/>
    </xf>
    <xf numFmtId="188" fontId="108" fillId="0" borderId="5" xfId="2230" applyNumberFormat="1" applyFont="1" applyBorder="1" applyAlignment="1">
      <alignment horizontal="left" vertical="center"/>
    </xf>
    <xf numFmtId="0" fontId="1" fillId="0" borderId="0" xfId="2230" applyFill="1" applyAlignment="1"/>
    <xf numFmtId="0" fontId="1" fillId="0" borderId="5" xfId="2230" applyFill="1" applyBorder="1" applyAlignment="1"/>
    <xf numFmtId="188" fontId="108" fillId="0" borderId="5" xfId="2230" applyNumberFormat="1" applyFont="1" applyFill="1" applyBorder="1" applyAlignment="1">
      <alignment horizontal="left" vertical="center"/>
    </xf>
    <xf numFmtId="0" fontId="1" fillId="0" borderId="5" xfId="2230" applyBorder="1" applyAlignment="1">
      <alignment horizontal="left"/>
    </xf>
    <xf numFmtId="178" fontId="108" fillId="0" borderId="5" xfId="2231" applyNumberFormat="1" applyFont="1" applyBorder="1" applyAlignment="1">
      <alignment vertical="center"/>
    </xf>
    <xf numFmtId="178" fontId="0" fillId="0" borderId="5" xfId="2231" applyNumberFormat="1" applyFont="1" applyFill="1" applyBorder="1" applyAlignment="1"/>
    <xf numFmtId="178" fontId="110" fillId="0" borderId="5" xfId="2231" applyNumberFormat="1" applyFont="1" applyBorder="1" applyAlignment="1">
      <alignment vertical="center"/>
    </xf>
    <xf numFmtId="49" fontId="1" fillId="0" borderId="5" xfId="2230" applyNumberFormat="1" applyFill="1" applyBorder="1" applyAlignment="1"/>
    <xf numFmtId="0" fontId="108" fillId="0" borderId="5" xfId="2230" applyFont="1" applyFill="1" applyBorder="1" applyAlignment="1">
      <alignment vertical="center"/>
    </xf>
    <xf numFmtId="0" fontId="108" fillId="0" borderId="5" xfId="2230" applyNumberFormat="1" applyFont="1" applyFill="1" applyBorder="1" applyAlignment="1">
      <alignment vertical="center"/>
    </xf>
    <xf numFmtId="178" fontId="108" fillId="2" borderId="5" xfId="2231" applyNumberFormat="1" applyFont="1" applyFill="1" applyBorder="1" applyAlignment="1">
      <alignment vertical="center"/>
    </xf>
    <xf numFmtId="0" fontId="108" fillId="0" borderId="5" xfId="2231" applyNumberFormat="1" applyFont="1" applyBorder="1" applyAlignment="1">
      <alignment vertical="center"/>
    </xf>
    <xf numFmtId="0" fontId="1" fillId="3" borderId="5" xfId="2230" applyFill="1" applyBorder="1" applyAlignment="1"/>
    <xf numFmtId="3" fontId="108" fillId="0" borderId="5" xfId="2231" applyNumberFormat="1" applyFont="1" applyBorder="1" applyAlignment="1">
      <alignment vertical="center"/>
    </xf>
    <xf numFmtId="178" fontId="0" fillId="0" borderId="5" xfId="2231" applyNumberFormat="1" applyFont="1" applyBorder="1" applyAlignment="1"/>
    <xf numFmtId="0" fontId="108" fillId="0" borderId="5" xfId="2230" applyFont="1" applyBorder="1" applyAlignment="1">
      <alignment vertical="center"/>
    </xf>
    <xf numFmtId="0" fontId="108" fillId="0" borderId="5" xfId="2230" applyNumberFormat="1" applyFont="1" applyBorder="1" applyAlignment="1">
      <alignment vertical="center"/>
    </xf>
    <xf numFmtId="49" fontId="108" fillId="0" borderId="5" xfId="2230" applyNumberFormat="1" applyFont="1" applyFill="1" applyBorder="1" applyAlignment="1">
      <alignment vertical="center"/>
    </xf>
    <xf numFmtId="0" fontId="1" fillId="0" borderId="0" xfId="2230" applyAlignment="1"/>
    <xf numFmtId="0" fontId="1" fillId="0" borderId="5" xfId="2230" applyFill="1" applyBorder="1" applyAlignment="1">
      <alignment horizontal="left"/>
    </xf>
    <xf numFmtId="49" fontId="108" fillId="0" borderId="5" xfId="2230" applyNumberFormat="1" applyFont="1" applyBorder="1" applyAlignment="1">
      <alignment horizontal="left" vertical="center"/>
    </xf>
    <xf numFmtId="0" fontId="1" fillId="0" borderId="5" xfId="2230" applyBorder="1" applyAlignment="1"/>
    <xf numFmtId="49" fontId="108" fillId="0" borderId="5" xfId="2230" applyNumberFormat="1" applyFont="1" applyBorder="1" applyAlignment="1">
      <alignment vertical="center"/>
    </xf>
    <xf numFmtId="49" fontId="108" fillId="0" borderId="5" xfId="2230" applyNumberFormat="1" applyFont="1" applyFill="1" applyBorder="1" applyAlignment="1">
      <alignment horizontal="left" vertical="center"/>
    </xf>
    <xf numFmtId="178" fontId="108" fillId="0" borderId="5" xfId="2231" applyNumberFormat="1" applyFont="1" applyFill="1" applyBorder="1" applyAlignment="1">
      <alignment vertical="center"/>
    </xf>
    <xf numFmtId="49" fontId="1" fillId="0" borderId="5" xfId="2230" applyNumberFormat="1" applyBorder="1" applyAlignment="1"/>
    <xf numFmtId="0" fontId="105" fillId="31" borderId="5" xfId="2230" applyFont="1" applyFill="1" applyBorder="1" applyAlignment="1">
      <alignment vertical="center"/>
    </xf>
    <xf numFmtId="189" fontId="109" fillId="31" borderId="5" xfId="2230" applyNumberFormat="1" applyFont="1" applyFill="1" applyBorder="1" applyAlignment="1">
      <alignment horizontal="left" vertical="center"/>
    </xf>
    <xf numFmtId="49" fontId="109" fillId="31" borderId="5" xfId="2230" applyNumberFormat="1" applyFont="1" applyFill="1" applyBorder="1" applyAlignment="1">
      <alignment vertical="center"/>
    </xf>
    <xf numFmtId="49" fontId="109" fillId="31" borderId="5" xfId="2230" applyNumberFormat="1" applyFont="1" applyFill="1" applyBorder="1" applyAlignment="1">
      <alignment horizontal="left" vertical="center"/>
    </xf>
    <xf numFmtId="178" fontId="111" fillId="3" borderId="5" xfId="2231" applyNumberFormat="1" applyFont="1" applyFill="1" applyBorder="1" applyAlignment="1">
      <alignment vertical="center"/>
    </xf>
    <xf numFmtId="178" fontId="105" fillId="31" borderId="5" xfId="2231" applyNumberFormat="1" applyFont="1" applyFill="1" applyBorder="1" applyAlignment="1">
      <alignment vertical="center"/>
    </xf>
    <xf numFmtId="178" fontId="109" fillId="31" borderId="5" xfId="2231" applyNumberFormat="1" applyFont="1" applyFill="1" applyBorder="1" applyAlignment="1">
      <alignment vertical="center"/>
    </xf>
    <xf numFmtId="0" fontId="109" fillId="31" borderId="5" xfId="2230" applyFont="1" applyFill="1" applyBorder="1" applyAlignment="1">
      <alignment vertical="center"/>
    </xf>
  </cellXfs>
  <cellStyles count="2232">
    <cellStyle name=" 1" xfId="38"/>
    <cellStyle name="_02. Change PO No, Customer Order No, CRD, Plan date, PO Statistical Delivery date of PO # 104104521753 cfmed on Nov 30" xfId="39"/>
    <cellStyle name="_Copy of CHECK LIST OF FW'08 - PFR stage" xfId="2"/>
    <cellStyle name="20% - Accent1 2" xfId="40"/>
    <cellStyle name="20% - Accent1 2 2" xfId="41"/>
    <cellStyle name="20% - Accent1 3" xfId="42"/>
    <cellStyle name="20% - Accent2 2" xfId="43"/>
    <cellStyle name="20% - Accent2 2 2" xfId="44"/>
    <cellStyle name="20% - Accent2 3" xfId="45"/>
    <cellStyle name="20% - Accent3 2" xfId="46"/>
    <cellStyle name="20% - Accent3 2 2" xfId="47"/>
    <cellStyle name="20% - Accent3 3" xfId="48"/>
    <cellStyle name="20% - Accent4 2" xfId="49"/>
    <cellStyle name="20% - Accent4 2 2" xfId="50"/>
    <cellStyle name="20% - Accent4 3" xfId="51"/>
    <cellStyle name="20% - Accent5 2" xfId="52"/>
    <cellStyle name="20% - Accent5 2 2" xfId="53"/>
    <cellStyle name="20% - Accent5 3" xfId="54"/>
    <cellStyle name="20% - Accent6 2" xfId="55"/>
    <cellStyle name="20% - Accent6 2 2" xfId="56"/>
    <cellStyle name="20% - Accent6 3" xfId="57"/>
    <cellStyle name="25*62*210" xfId="58"/>
    <cellStyle name="25*62*210 2" xfId="59"/>
    <cellStyle name="25*62*210 2 2" xfId="60"/>
    <cellStyle name="40% - Accent1 2" xfId="61"/>
    <cellStyle name="40% - Accent1 2 2" xfId="62"/>
    <cellStyle name="40% - Accent1 3" xfId="63"/>
    <cellStyle name="40% - Accent2 2" xfId="64"/>
    <cellStyle name="40% - Accent2 2 2" xfId="65"/>
    <cellStyle name="40% - Accent2 3" xfId="66"/>
    <cellStyle name="40% - Accent3 2" xfId="67"/>
    <cellStyle name="40% - Accent3 2 2" xfId="68"/>
    <cellStyle name="40% - Accent3 3" xfId="69"/>
    <cellStyle name="40% - Accent4 2" xfId="70"/>
    <cellStyle name="40% - Accent4 2 2" xfId="71"/>
    <cellStyle name="40% - Accent4 3" xfId="72"/>
    <cellStyle name="40% - Accent5 2" xfId="73"/>
    <cellStyle name="40% - Accent5 2 2" xfId="74"/>
    <cellStyle name="40% - Accent5 3" xfId="75"/>
    <cellStyle name="40% - Accent6 2" xfId="76"/>
    <cellStyle name="40% - Accent6 2 2" xfId="77"/>
    <cellStyle name="40% - Accent6 3" xfId="78"/>
    <cellStyle name="60% - Accent1 2" xfId="79"/>
    <cellStyle name="60% - Accent1 2 2" xfId="80"/>
    <cellStyle name="60% - Accent1 3" xfId="81"/>
    <cellStyle name="60% - Accent2 2" xfId="82"/>
    <cellStyle name="60% - Accent2 2 2" xfId="83"/>
    <cellStyle name="60% - Accent2 3" xfId="84"/>
    <cellStyle name="60% - Accent3 2" xfId="85"/>
    <cellStyle name="60% - Accent3 2 2" xfId="86"/>
    <cellStyle name="60% - Accent3 3" xfId="87"/>
    <cellStyle name="60% - Accent4 2" xfId="88"/>
    <cellStyle name="60% - Accent4 2 2" xfId="89"/>
    <cellStyle name="60% - Accent4 3" xfId="90"/>
    <cellStyle name="60% - Accent5 2" xfId="91"/>
    <cellStyle name="60% - Accent5 2 2" xfId="92"/>
    <cellStyle name="60% - Accent5 3" xfId="93"/>
    <cellStyle name="60% - Accent6 2" xfId="94"/>
    <cellStyle name="60% - Accent6 2 2" xfId="95"/>
    <cellStyle name="60% - Accent6 3" xfId="96"/>
    <cellStyle name="Accent1 2" xfId="97"/>
    <cellStyle name="Accent1 2 2" xfId="98"/>
    <cellStyle name="Accent1 3" xfId="99"/>
    <cellStyle name="Accent2 2" xfId="100"/>
    <cellStyle name="Accent2 2 2" xfId="101"/>
    <cellStyle name="Accent2 3" xfId="102"/>
    <cellStyle name="Accent3 2" xfId="103"/>
    <cellStyle name="Accent3 2 2" xfId="104"/>
    <cellStyle name="Accent3 3" xfId="105"/>
    <cellStyle name="Accent4 2" xfId="106"/>
    <cellStyle name="Accent4 2 2" xfId="107"/>
    <cellStyle name="Accent4 3" xfId="108"/>
    <cellStyle name="Accent5 2" xfId="109"/>
    <cellStyle name="Accent5 2 2" xfId="110"/>
    <cellStyle name="Accent5 3" xfId="111"/>
    <cellStyle name="Accent6 2" xfId="112"/>
    <cellStyle name="Accent6 2 2" xfId="113"/>
    <cellStyle name="Accent6 3" xfId="114"/>
    <cellStyle name="Bad 2" xfId="115"/>
    <cellStyle name="Bad 2 2" xfId="116"/>
    <cellStyle name="Bad 3" xfId="117"/>
    <cellStyle name="Calculation 2" xfId="118"/>
    <cellStyle name="Calculation 2 10" xfId="119"/>
    <cellStyle name="Calculation 2 10 2" xfId="120"/>
    <cellStyle name="Calculation 2 11" xfId="121"/>
    <cellStyle name="Calculation 2 12" xfId="122"/>
    <cellStyle name="Calculation 2 2" xfId="123"/>
    <cellStyle name="Calculation 2 2 2" xfId="124"/>
    <cellStyle name="Calculation 2 2 2 2" xfId="125"/>
    <cellStyle name="Calculation 2 2 2 2 2" xfId="126"/>
    <cellStyle name="Calculation 2 2 2 2 2 2" xfId="127"/>
    <cellStyle name="Calculation 2 2 2 2 2 3" xfId="128"/>
    <cellStyle name="Calculation 2 2 2 2 2 4" xfId="129"/>
    <cellStyle name="Calculation 2 2 2 2 2 5" xfId="130"/>
    <cellStyle name="Calculation 2 2 2 2 3" xfId="131"/>
    <cellStyle name="Calculation 2 2 2 2 3 2" xfId="132"/>
    <cellStyle name="Calculation 2 2 2 2 3 3" xfId="133"/>
    <cellStyle name="Calculation 2 2 2 2 3 4" xfId="134"/>
    <cellStyle name="Calculation 2 2 2 2 3 5" xfId="135"/>
    <cellStyle name="Calculation 2 2 2 2 4" xfId="136"/>
    <cellStyle name="Calculation 2 2 2 2 5" xfId="137"/>
    <cellStyle name="Calculation 2 2 2 2 6" xfId="138"/>
    <cellStyle name="Calculation 2 2 2 2 7" xfId="139"/>
    <cellStyle name="Calculation 2 2 2 3" xfId="140"/>
    <cellStyle name="Calculation 2 2 2 3 2" xfId="141"/>
    <cellStyle name="Calculation 2 2 2 3 3" xfId="142"/>
    <cellStyle name="Calculation 2 2 2 3 4" xfId="143"/>
    <cellStyle name="Calculation 2 2 2 3 5" xfId="144"/>
    <cellStyle name="Calculation 2 2 2 4" xfId="145"/>
    <cellStyle name="Calculation 2 2 2 4 2" xfId="146"/>
    <cellStyle name="Calculation 2 2 2 4 3" xfId="147"/>
    <cellStyle name="Calculation 2 2 2 4 4" xfId="148"/>
    <cellStyle name="Calculation 2 2 2 4 5" xfId="149"/>
    <cellStyle name="Calculation 2 2 2 5" xfId="150"/>
    <cellStyle name="Calculation 2 2 2 5 2" xfId="151"/>
    <cellStyle name="Calculation 2 2 2 5 3" xfId="152"/>
    <cellStyle name="Calculation 2 2 2 5 4" xfId="153"/>
    <cellStyle name="Calculation 2 2 2 5 5" xfId="154"/>
    <cellStyle name="Calculation 2 2 2 6" xfId="155"/>
    <cellStyle name="Calculation 2 2 2 7" xfId="156"/>
    <cellStyle name="Calculation 2 2 2 8" xfId="157"/>
    <cellStyle name="Calculation 2 2 2 9" xfId="158"/>
    <cellStyle name="Calculation 2 2 3" xfId="159"/>
    <cellStyle name="Calculation 2 2 3 2" xfId="160"/>
    <cellStyle name="Calculation 2 2 3 2 2" xfId="161"/>
    <cellStyle name="Calculation 2 2 3 2 2 2" xfId="162"/>
    <cellStyle name="Calculation 2 2 3 2 2 3" xfId="163"/>
    <cellStyle name="Calculation 2 2 3 2 2 4" xfId="164"/>
    <cellStyle name="Calculation 2 2 3 2 2 5" xfId="165"/>
    <cellStyle name="Calculation 2 2 3 2 3" xfId="166"/>
    <cellStyle name="Calculation 2 2 3 2 3 2" xfId="167"/>
    <cellStyle name="Calculation 2 2 3 2 3 3" xfId="168"/>
    <cellStyle name="Calculation 2 2 3 2 3 4" xfId="169"/>
    <cellStyle name="Calculation 2 2 3 2 3 5" xfId="170"/>
    <cellStyle name="Calculation 2 2 3 2 4" xfId="171"/>
    <cellStyle name="Calculation 2 2 3 2 5" xfId="172"/>
    <cellStyle name="Calculation 2 2 3 2 6" xfId="173"/>
    <cellStyle name="Calculation 2 2 3 2 7" xfId="174"/>
    <cellStyle name="Calculation 2 2 3 3" xfId="175"/>
    <cellStyle name="Calculation 2 2 3 3 2" xfId="176"/>
    <cellStyle name="Calculation 2 2 3 3 3" xfId="177"/>
    <cellStyle name="Calculation 2 2 3 3 4" xfId="178"/>
    <cellStyle name="Calculation 2 2 3 3 5" xfId="179"/>
    <cellStyle name="Calculation 2 2 3 4" xfId="180"/>
    <cellStyle name="Calculation 2 2 3 4 2" xfId="181"/>
    <cellStyle name="Calculation 2 2 3 4 3" xfId="182"/>
    <cellStyle name="Calculation 2 2 3 4 4" xfId="183"/>
    <cellStyle name="Calculation 2 2 3 4 5" xfId="184"/>
    <cellStyle name="Calculation 2 2 3 5" xfId="185"/>
    <cellStyle name="Calculation 2 2 3 5 2" xfId="186"/>
    <cellStyle name="Calculation 2 2 3 5 3" xfId="187"/>
    <cellStyle name="Calculation 2 2 3 5 4" xfId="188"/>
    <cellStyle name="Calculation 2 2 3 5 5" xfId="189"/>
    <cellStyle name="Calculation 2 2 3 6" xfId="190"/>
    <cellStyle name="Calculation 2 2 3 7" xfId="191"/>
    <cellStyle name="Calculation 2 2 3 8" xfId="192"/>
    <cellStyle name="Calculation 2 2 3 9" xfId="193"/>
    <cellStyle name="Calculation 2 2 4" xfId="194"/>
    <cellStyle name="Calculation 2 2 4 2" xfId="195"/>
    <cellStyle name="Calculation 2 2 4 2 2" xfId="196"/>
    <cellStyle name="Calculation 2 2 4 2 3" xfId="197"/>
    <cellStyle name="Calculation 2 2 4 2 4" xfId="198"/>
    <cellStyle name="Calculation 2 2 4 2 5" xfId="199"/>
    <cellStyle name="Calculation 2 2 4 3" xfId="200"/>
    <cellStyle name="Calculation 2 2 4 3 2" xfId="201"/>
    <cellStyle name="Calculation 2 2 4 3 3" xfId="202"/>
    <cellStyle name="Calculation 2 2 4 3 4" xfId="203"/>
    <cellStyle name="Calculation 2 2 4 3 5" xfId="204"/>
    <cellStyle name="Calculation 2 2 4 4" xfId="205"/>
    <cellStyle name="Calculation 2 2 4 4 2" xfId="206"/>
    <cellStyle name="Calculation 2 2 4 4 3" xfId="207"/>
    <cellStyle name="Calculation 2 2 4 4 4" xfId="208"/>
    <cellStyle name="Calculation 2 2 4 4 5" xfId="209"/>
    <cellStyle name="Calculation 2 2 4 5" xfId="210"/>
    <cellStyle name="Calculation 2 2 4 6" xfId="211"/>
    <cellStyle name="Calculation 2 2 4 7" xfId="212"/>
    <cellStyle name="Calculation 2 2 4 8" xfId="213"/>
    <cellStyle name="Calculation 2 2 5" xfId="214"/>
    <cellStyle name="Calculation 2 2 5 2" xfId="215"/>
    <cellStyle name="Calculation 2 2 5 2 2" xfId="216"/>
    <cellStyle name="Calculation 2 2 5 2 3" xfId="217"/>
    <cellStyle name="Calculation 2 2 5 2 4" xfId="218"/>
    <cellStyle name="Calculation 2 2 5 2 5" xfId="219"/>
    <cellStyle name="Calculation 2 2 5 3" xfId="220"/>
    <cellStyle name="Calculation 2 2 5 3 2" xfId="221"/>
    <cellStyle name="Calculation 2 2 5 3 3" xfId="222"/>
    <cellStyle name="Calculation 2 2 5 3 4" xfId="223"/>
    <cellStyle name="Calculation 2 2 5 3 5" xfId="224"/>
    <cellStyle name="Calculation 2 2 5 4" xfId="225"/>
    <cellStyle name="Calculation 2 2 5 4 2" xfId="226"/>
    <cellStyle name="Calculation 2 2 5 4 3" xfId="227"/>
    <cellStyle name="Calculation 2 2 5 4 4" xfId="228"/>
    <cellStyle name="Calculation 2 2 5 4 5" xfId="229"/>
    <cellStyle name="Calculation 2 2 5 5" xfId="230"/>
    <cellStyle name="Calculation 2 2 5 6" xfId="231"/>
    <cellStyle name="Calculation 2 2 5 7" xfId="232"/>
    <cellStyle name="Calculation 2 2 5 8" xfId="233"/>
    <cellStyle name="Calculation 2 2 6" xfId="234"/>
    <cellStyle name="Calculation 2 2 7" xfId="235"/>
    <cellStyle name="Calculation 2 2 8" xfId="236"/>
    <cellStyle name="Calculation 2 2 9" xfId="237"/>
    <cellStyle name="Calculation 2 3" xfId="238"/>
    <cellStyle name="Calculation 2 3 2" xfId="239"/>
    <cellStyle name="Calculation 2 3 2 2" xfId="240"/>
    <cellStyle name="Calculation 2 3 2 2 2" xfId="241"/>
    <cellStyle name="Calculation 2 3 2 2 3" xfId="242"/>
    <cellStyle name="Calculation 2 3 2 2 4" xfId="243"/>
    <cellStyle name="Calculation 2 3 2 2 5" xfId="244"/>
    <cellStyle name="Calculation 2 3 2 3" xfId="245"/>
    <cellStyle name="Calculation 2 3 2 3 2" xfId="246"/>
    <cellStyle name="Calculation 2 3 2 3 3" xfId="247"/>
    <cellStyle name="Calculation 2 3 2 3 4" xfId="248"/>
    <cellStyle name="Calculation 2 3 2 3 5" xfId="249"/>
    <cellStyle name="Calculation 2 3 2 4" xfId="250"/>
    <cellStyle name="Calculation 2 3 2 5" xfId="251"/>
    <cellStyle name="Calculation 2 3 2 6" xfId="252"/>
    <cellStyle name="Calculation 2 3 2 7" xfId="253"/>
    <cellStyle name="Calculation 2 3 3" xfId="254"/>
    <cellStyle name="Calculation 2 3 3 2" xfId="255"/>
    <cellStyle name="Calculation 2 3 3 3" xfId="256"/>
    <cellStyle name="Calculation 2 3 3 4" xfId="257"/>
    <cellStyle name="Calculation 2 3 3 5" xfId="258"/>
    <cellStyle name="Calculation 2 3 4" xfId="259"/>
    <cellStyle name="Calculation 2 3 4 2" xfId="260"/>
    <cellStyle name="Calculation 2 3 4 3" xfId="261"/>
    <cellStyle name="Calculation 2 3 4 4" xfId="262"/>
    <cellStyle name="Calculation 2 3 4 5" xfId="263"/>
    <cellStyle name="Calculation 2 3 5" xfId="264"/>
    <cellStyle name="Calculation 2 3 5 2" xfId="265"/>
    <cellStyle name="Calculation 2 3 5 3" xfId="266"/>
    <cellStyle name="Calculation 2 3 5 4" xfId="267"/>
    <cellStyle name="Calculation 2 3 5 5" xfId="268"/>
    <cellStyle name="Calculation 2 3 6" xfId="269"/>
    <cellStyle name="Calculation 2 3 7" xfId="270"/>
    <cellStyle name="Calculation 2 3 8" xfId="271"/>
    <cellStyle name="Calculation 2 3 9" xfId="272"/>
    <cellStyle name="Calculation 2 4" xfId="273"/>
    <cellStyle name="Calculation 2 4 2" xfId="274"/>
    <cellStyle name="Calculation 2 4 2 2" xfId="275"/>
    <cellStyle name="Calculation 2 4 2 2 2" xfId="276"/>
    <cellStyle name="Calculation 2 4 2 2 3" xfId="277"/>
    <cellStyle name="Calculation 2 4 2 2 4" xfId="278"/>
    <cellStyle name="Calculation 2 4 2 2 5" xfId="279"/>
    <cellStyle name="Calculation 2 4 2 3" xfId="280"/>
    <cellStyle name="Calculation 2 4 2 3 2" xfId="281"/>
    <cellStyle name="Calculation 2 4 2 3 3" xfId="282"/>
    <cellStyle name="Calculation 2 4 2 3 4" xfId="283"/>
    <cellStyle name="Calculation 2 4 2 3 5" xfId="284"/>
    <cellStyle name="Calculation 2 4 2 4" xfId="285"/>
    <cellStyle name="Calculation 2 4 2 5" xfId="286"/>
    <cellStyle name="Calculation 2 4 2 6" xfId="287"/>
    <cellStyle name="Calculation 2 4 2 7" xfId="288"/>
    <cellStyle name="Calculation 2 4 3" xfId="289"/>
    <cellStyle name="Calculation 2 4 3 2" xfId="290"/>
    <cellStyle name="Calculation 2 4 3 3" xfId="291"/>
    <cellStyle name="Calculation 2 4 3 4" xfId="292"/>
    <cellStyle name="Calculation 2 4 3 5" xfId="293"/>
    <cellStyle name="Calculation 2 4 4" xfId="294"/>
    <cellStyle name="Calculation 2 4 4 2" xfId="295"/>
    <cellStyle name="Calculation 2 4 4 3" xfId="296"/>
    <cellStyle name="Calculation 2 4 4 4" xfId="297"/>
    <cellStyle name="Calculation 2 4 4 5" xfId="298"/>
    <cellStyle name="Calculation 2 4 5" xfId="299"/>
    <cellStyle name="Calculation 2 4 5 2" xfId="300"/>
    <cellStyle name="Calculation 2 4 5 3" xfId="301"/>
    <cellStyle name="Calculation 2 4 5 4" xfId="302"/>
    <cellStyle name="Calculation 2 4 5 5" xfId="303"/>
    <cellStyle name="Calculation 2 4 6" xfId="304"/>
    <cellStyle name="Calculation 2 4 7" xfId="305"/>
    <cellStyle name="Calculation 2 4 8" xfId="306"/>
    <cellStyle name="Calculation 2 4 9" xfId="307"/>
    <cellStyle name="Calculation 2 5" xfId="308"/>
    <cellStyle name="Calculation 2 5 2" xfId="309"/>
    <cellStyle name="Calculation 2 5 2 2" xfId="310"/>
    <cellStyle name="Calculation 2 5 2 3" xfId="311"/>
    <cellStyle name="Calculation 2 5 2 4" xfId="312"/>
    <cellStyle name="Calculation 2 5 2 5" xfId="313"/>
    <cellStyle name="Calculation 2 5 3" xfId="314"/>
    <cellStyle name="Calculation 2 5 3 2" xfId="315"/>
    <cellStyle name="Calculation 2 5 3 3" xfId="316"/>
    <cellStyle name="Calculation 2 5 3 4" xfId="317"/>
    <cellStyle name="Calculation 2 5 3 5" xfId="318"/>
    <cellStyle name="Calculation 2 5 4" xfId="319"/>
    <cellStyle name="Calculation 2 5 4 2" xfId="320"/>
    <cellStyle name="Calculation 2 5 4 3" xfId="321"/>
    <cellStyle name="Calculation 2 5 4 4" xfId="322"/>
    <cellStyle name="Calculation 2 5 4 5" xfId="323"/>
    <cellStyle name="Calculation 2 5 5" xfId="324"/>
    <cellStyle name="Calculation 2 5 6" xfId="325"/>
    <cellStyle name="Calculation 2 5 7" xfId="326"/>
    <cellStyle name="Calculation 2 5 8" xfId="327"/>
    <cellStyle name="Calculation 2 6" xfId="328"/>
    <cellStyle name="Calculation 2 6 2" xfId="329"/>
    <cellStyle name="Calculation 2 6 2 2" xfId="330"/>
    <cellStyle name="Calculation 2 6 2 3" xfId="331"/>
    <cellStyle name="Calculation 2 6 2 4" xfId="332"/>
    <cellStyle name="Calculation 2 6 2 5" xfId="333"/>
    <cellStyle name="Calculation 2 6 3" xfId="334"/>
    <cellStyle name="Calculation 2 6 3 2" xfId="335"/>
    <cellStyle name="Calculation 2 6 3 3" xfId="336"/>
    <cellStyle name="Calculation 2 6 3 4" xfId="337"/>
    <cellStyle name="Calculation 2 6 3 5" xfId="338"/>
    <cellStyle name="Calculation 2 6 4" xfId="339"/>
    <cellStyle name="Calculation 2 6 4 2" xfId="340"/>
    <cellStyle name="Calculation 2 6 4 3" xfId="341"/>
    <cellStyle name="Calculation 2 6 4 4" xfId="342"/>
    <cellStyle name="Calculation 2 6 4 5" xfId="343"/>
    <cellStyle name="Calculation 2 6 5" xfId="344"/>
    <cellStyle name="Calculation 2 6 6" xfId="345"/>
    <cellStyle name="Calculation 2 6 7" xfId="346"/>
    <cellStyle name="Calculation 2 6 8" xfId="347"/>
    <cellStyle name="Calculation 2 6 9" xfId="348"/>
    <cellStyle name="Calculation 2 7" xfId="349"/>
    <cellStyle name="Calculation 2 7 2" xfId="350"/>
    <cellStyle name="Calculation 2 8" xfId="351"/>
    <cellStyle name="Calculation 2 8 2" xfId="352"/>
    <cellStyle name="Calculation 2 9" xfId="353"/>
    <cellStyle name="Calculation 2 9 2" xfId="354"/>
    <cellStyle name="Calculation 3" xfId="355"/>
    <cellStyle name="Check Cell 2" xfId="356"/>
    <cellStyle name="Check Cell 2 2" xfId="357"/>
    <cellStyle name="Check Cell 3" xfId="358"/>
    <cellStyle name="Comma 10" xfId="360"/>
    <cellStyle name="Comma 10 2" xfId="361"/>
    <cellStyle name="Comma 11" xfId="362"/>
    <cellStyle name="Comma 11 2" xfId="363"/>
    <cellStyle name="Comma 11 3" xfId="364"/>
    <cellStyle name="Comma 12" xfId="365"/>
    <cellStyle name="Comma 13" xfId="359"/>
    <cellStyle name="Comma 14" xfId="2166"/>
    <cellStyle name="Comma 15" xfId="2167"/>
    <cellStyle name="Comma 16" xfId="2169"/>
    <cellStyle name="Comma 17" xfId="2171"/>
    <cellStyle name="Comma 18" xfId="2173"/>
    <cellStyle name="Comma 19" xfId="2176"/>
    <cellStyle name="Comma 2" xfId="5"/>
    <cellStyle name="Comma 2 2" xfId="367"/>
    <cellStyle name="Comma 2 2 2" xfId="368"/>
    <cellStyle name="Comma 2 2 2 2" xfId="369"/>
    <cellStyle name="Comma 2 2 2 2 2" xfId="370"/>
    <cellStyle name="Comma 2 2 2 3" xfId="371"/>
    <cellStyle name="Comma 2 2 3" xfId="372"/>
    <cellStyle name="Comma 2 2 3 2" xfId="373"/>
    <cellStyle name="Comma 2 2 4" xfId="374"/>
    <cellStyle name="Comma 2 3" xfId="375"/>
    <cellStyle name="Comma 2 3 2" xfId="376"/>
    <cellStyle name="Comma 2 3 2 2" xfId="377"/>
    <cellStyle name="Comma 2 3 2 3" xfId="378"/>
    <cellStyle name="Comma 2 4" xfId="379"/>
    <cellStyle name="Comma 2 4 2" xfId="380"/>
    <cellStyle name="Comma 2 5" xfId="381"/>
    <cellStyle name="Comma 2 5 2" xfId="382"/>
    <cellStyle name="Comma 2 6" xfId="383"/>
    <cellStyle name="Comma 2 7" xfId="384"/>
    <cellStyle name="Comma 2 8" xfId="366"/>
    <cellStyle name="Comma 20" xfId="2178"/>
    <cellStyle name="Comma 21" xfId="2180"/>
    <cellStyle name="Comma 21 2" xfId="2182"/>
    <cellStyle name="Comma 21 3" xfId="2185"/>
    <cellStyle name="Comma 21 4" xfId="2186"/>
    <cellStyle name="Comma 21 5" xfId="2187"/>
    <cellStyle name="Comma 21 5 2" xfId="2188"/>
    <cellStyle name="Comma 21 5 3" xfId="2189"/>
    <cellStyle name="Comma 21 5 4" xfId="2190"/>
    <cellStyle name="Comma 21 5 5" xfId="2191"/>
    <cellStyle name="Comma 21 5 6" xfId="2195"/>
    <cellStyle name="Comma 21 5 7" xfId="2198"/>
    <cellStyle name="Comma 21 5 8" xfId="2199"/>
    <cellStyle name="Comma 21 5 9" xfId="2200"/>
    <cellStyle name="Comma 22" xfId="2183"/>
    <cellStyle name="Comma 23" xfId="2192"/>
    <cellStyle name="Comma 24" xfId="2201"/>
    <cellStyle name="Comma 25" xfId="2203"/>
    <cellStyle name="Comma 26" xfId="2206"/>
    <cellStyle name="Comma 27" xfId="2208"/>
    <cellStyle name="Comma 28" xfId="2209"/>
    <cellStyle name="Comma 29" xfId="2212"/>
    <cellStyle name="Comma 3" xfId="6"/>
    <cellStyle name="Comma 3 2" xfId="7"/>
    <cellStyle name="Comma 3 2 2" xfId="386"/>
    <cellStyle name="Comma 3 2 2 2" xfId="387"/>
    <cellStyle name="Comma 3 2 3" xfId="388"/>
    <cellStyle name="Comma 3 2 4" xfId="385"/>
    <cellStyle name="Comma 3 2 5" xfId="2165"/>
    <cellStyle name="Comma 3 2 5 2" xfId="2197"/>
    <cellStyle name="Comma 3 3" xfId="8"/>
    <cellStyle name="Comma 3 3 2" xfId="390"/>
    <cellStyle name="Comma 3 3 3" xfId="389"/>
    <cellStyle name="Comma 3 4" xfId="391"/>
    <cellStyle name="Comma 3 5" xfId="392"/>
    <cellStyle name="Comma 3 5 2" xfId="393"/>
    <cellStyle name="Comma 3 6" xfId="394"/>
    <cellStyle name="Comma 3 7" xfId="395"/>
    <cellStyle name="Comma 30" xfId="2214"/>
    <cellStyle name="Comma 31" xfId="2216"/>
    <cellStyle name="Comma 32" xfId="2217"/>
    <cellStyle name="Comma 33" xfId="2221"/>
    <cellStyle name="Comma 34" xfId="2225"/>
    <cellStyle name="Comma 35" xfId="2226"/>
    <cellStyle name="Comma 36" xfId="2227"/>
    <cellStyle name="Comma 37" xfId="2229"/>
    <cellStyle name="Comma 38" xfId="2231"/>
    <cellStyle name="Comma 4" xfId="9"/>
    <cellStyle name="Comma 4 2" xfId="397"/>
    <cellStyle name="Comma 4 2 2" xfId="398"/>
    <cellStyle name="Comma 4 2 3" xfId="399"/>
    <cellStyle name="Comma 4 2 4" xfId="400"/>
    <cellStyle name="Comma 4 3" xfId="401"/>
    <cellStyle name="Comma 4 3 2" xfId="402"/>
    <cellStyle name="Comma 4 3 3" xfId="403"/>
    <cellStyle name="Comma 4 4" xfId="404"/>
    <cellStyle name="Comma 4 4 2" xfId="405"/>
    <cellStyle name="Comma 4 4 2 2" xfId="406"/>
    <cellStyle name="Comma 4 4 3" xfId="407"/>
    <cellStyle name="Comma 4 5" xfId="408"/>
    <cellStyle name="Comma 4 5 2" xfId="409"/>
    <cellStyle name="Comma 4 6" xfId="410"/>
    <cellStyle name="Comma 4 7" xfId="396"/>
    <cellStyle name="Comma 5" xfId="411"/>
    <cellStyle name="Comma 5 2" xfId="10"/>
    <cellStyle name="Comma 5 2 2" xfId="412"/>
    <cellStyle name="Comma 5 2 3" xfId="413"/>
    <cellStyle name="Comma 5 2 4" xfId="414"/>
    <cellStyle name="Comma 5 3" xfId="415"/>
    <cellStyle name="Comma 5 3 2" xfId="416"/>
    <cellStyle name="Comma 5 3 3" xfId="417"/>
    <cellStyle name="Comma 5 4" xfId="418"/>
    <cellStyle name="Comma 5 5" xfId="419"/>
    <cellStyle name="Comma 5 6" xfId="420"/>
    <cellStyle name="Comma 5 7" xfId="421"/>
    <cellStyle name="Comma 6" xfId="422"/>
    <cellStyle name="Comma 6 2" xfId="423"/>
    <cellStyle name="Comma 6 2 2" xfId="424"/>
    <cellStyle name="Comma 6 2 2 2" xfId="425"/>
    <cellStyle name="Comma 6 2 3" xfId="426"/>
    <cellStyle name="Comma 6 2 4" xfId="427"/>
    <cellStyle name="Comma 6 3" xfId="428"/>
    <cellStyle name="Comma 6 3 2" xfId="429"/>
    <cellStyle name="Comma 6 4" xfId="430"/>
    <cellStyle name="Comma 6 5" xfId="431"/>
    <cellStyle name="Comma 7" xfId="432"/>
    <cellStyle name="Comma 7 2" xfId="433"/>
    <cellStyle name="Comma 7 2 2" xfId="434"/>
    <cellStyle name="Comma 7 3" xfId="435"/>
    <cellStyle name="Comma 7 4" xfId="436"/>
    <cellStyle name="Comma 8" xfId="437"/>
    <cellStyle name="Comma 8 2" xfId="438"/>
    <cellStyle name="Comma 8 2 2" xfId="439"/>
    <cellStyle name="Comma 8 3" xfId="440"/>
    <cellStyle name="Comma 8 4" xfId="441"/>
    <cellStyle name="Comma 8 5" xfId="442"/>
    <cellStyle name="Comma 9" xfId="443"/>
    <cellStyle name="Comma 9 2" xfId="444"/>
    <cellStyle name="Comma 9 3" xfId="445"/>
    <cellStyle name="Comma 9 4" xfId="446"/>
    <cellStyle name="Comma 91" xfId="2196"/>
    <cellStyle name="Currency 2" xfId="447"/>
    <cellStyle name="Currency 2 2" xfId="448"/>
    <cellStyle name="Currency 2 3" xfId="449"/>
    <cellStyle name="Currency 2 3 2" xfId="450"/>
    <cellStyle name="Currency 2 3 3" xfId="451"/>
    <cellStyle name="Currency 2 4" xfId="452"/>
    <cellStyle name="Currency 2 5" xfId="453"/>
    <cellStyle name="Currency 2 6" xfId="454"/>
    <cellStyle name="Currency 3" xfId="455"/>
    <cellStyle name="Currency 3 2" xfId="456"/>
    <cellStyle name="Currency 3 3" xfId="457"/>
    <cellStyle name="Currency 4" xfId="458"/>
    <cellStyle name="Currency 4 2" xfId="459"/>
    <cellStyle name="Currency 4 3" xfId="460"/>
    <cellStyle name="Euro" xfId="461"/>
    <cellStyle name="Explanatory Text 2" xfId="462"/>
    <cellStyle name="Explanatory Text 2 2" xfId="463"/>
    <cellStyle name="Explanatory Text 3" xfId="464"/>
    <cellStyle name="Good 2" xfId="465"/>
    <cellStyle name="Good 2 2" xfId="466"/>
    <cellStyle name="Good 3" xfId="467"/>
    <cellStyle name="Heading 1 2" xfId="468"/>
    <cellStyle name="Heading 1 2 2" xfId="469"/>
    <cellStyle name="Heading 1 3" xfId="470"/>
    <cellStyle name="Heading 2 2" xfId="471"/>
    <cellStyle name="Heading 2 2 2" xfId="472"/>
    <cellStyle name="Heading 2 3" xfId="473"/>
    <cellStyle name="Heading 3 2" xfId="474"/>
    <cellStyle name="Heading 3 2 2" xfId="475"/>
    <cellStyle name="Heading 3 3" xfId="476"/>
    <cellStyle name="Heading 4 2" xfId="477"/>
    <cellStyle name="Heading 4 2 2" xfId="478"/>
    <cellStyle name="Heading 4 3" xfId="479"/>
    <cellStyle name="Input 2" xfId="480"/>
    <cellStyle name="Input 2 10" xfId="481"/>
    <cellStyle name="Input 2 10 2" xfId="482"/>
    <cellStyle name="Input 2 11" xfId="483"/>
    <cellStyle name="Input 2 12" xfId="484"/>
    <cellStyle name="Input 2 2" xfId="485"/>
    <cellStyle name="Input 2 2 2" xfId="486"/>
    <cellStyle name="Input 2 2 2 2" xfId="487"/>
    <cellStyle name="Input 2 2 2 2 2" xfId="488"/>
    <cellStyle name="Input 2 2 2 2 2 2" xfId="489"/>
    <cellStyle name="Input 2 2 2 2 2 3" xfId="490"/>
    <cellStyle name="Input 2 2 2 2 2 4" xfId="491"/>
    <cellStyle name="Input 2 2 2 2 2 5" xfId="492"/>
    <cellStyle name="Input 2 2 2 2 3" xfId="493"/>
    <cellStyle name="Input 2 2 2 2 3 2" xfId="494"/>
    <cellStyle name="Input 2 2 2 2 3 3" xfId="495"/>
    <cellStyle name="Input 2 2 2 2 3 4" xfId="496"/>
    <cellStyle name="Input 2 2 2 2 3 5" xfId="497"/>
    <cellStyle name="Input 2 2 2 2 4" xfId="498"/>
    <cellStyle name="Input 2 2 2 2 5" xfId="499"/>
    <cellStyle name="Input 2 2 2 2 6" xfId="500"/>
    <cellStyle name="Input 2 2 2 2 7" xfId="501"/>
    <cellStyle name="Input 2 2 2 3" xfId="502"/>
    <cellStyle name="Input 2 2 2 3 2" xfId="503"/>
    <cellStyle name="Input 2 2 2 3 3" xfId="504"/>
    <cellStyle name="Input 2 2 2 3 4" xfId="505"/>
    <cellStyle name="Input 2 2 2 3 5" xfId="506"/>
    <cellStyle name="Input 2 2 2 4" xfId="507"/>
    <cellStyle name="Input 2 2 2 4 2" xfId="508"/>
    <cellStyle name="Input 2 2 2 4 3" xfId="509"/>
    <cellStyle name="Input 2 2 2 4 4" xfId="510"/>
    <cellStyle name="Input 2 2 2 4 5" xfId="511"/>
    <cellStyle name="Input 2 2 2 5" xfId="512"/>
    <cellStyle name="Input 2 2 2 5 2" xfId="513"/>
    <cellStyle name="Input 2 2 2 5 3" xfId="514"/>
    <cellStyle name="Input 2 2 2 5 4" xfId="515"/>
    <cellStyle name="Input 2 2 2 5 5" xfId="516"/>
    <cellStyle name="Input 2 2 2 6" xfId="517"/>
    <cellStyle name="Input 2 2 2 7" xfId="518"/>
    <cellStyle name="Input 2 2 2 8" xfId="519"/>
    <cellStyle name="Input 2 2 2 9" xfId="520"/>
    <cellStyle name="Input 2 2 3" xfId="521"/>
    <cellStyle name="Input 2 2 3 2" xfId="522"/>
    <cellStyle name="Input 2 2 3 2 2" xfId="523"/>
    <cellStyle name="Input 2 2 3 2 2 2" xfId="524"/>
    <cellStyle name="Input 2 2 3 2 2 3" xfId="525"/>
    <cellStyle name="Input 2 2 3 2 2 4" xfId="526"/>
    <cellStyle name="Input 2 2 3 2 2 5" xfId="527"/>
    <cellStyle name="Input 2 2 3 2 3" xfId="528"/>
    <cellStyle name="Input 2 2 3 2 3 2" xfId="529"/>
    <cellStyle name="Input 2 2 3 2 3 3" xfId="530"/>
    <cellStyle name="Input 2 2 3 2 3 4" xfId="531"/>
    <cellStyle name="Input 2 2 3 2 3 5" xfId="532"/>
    <cellStyle name="Input 2 2 3 2 4" xfId="533"/>
    <cellStyle name="Input 2 2 3 2 5" xfId="534"/>
    <cellStyle name="Input 2 2 3 2 6" xfId="535"/>
    <cellStyle name="Input 2 2 3 2 7" xfId="536"/>
    <cellStyle name="Input 2 2 3 3" xfId="537"/>
    <cellStyle name="Input 2 2 3 3 2" xfId="538"/>
    <cellStyle name="Input 2 2 3 3 3" xfId="539"/>
    <cellStyle name="Input 2 2 3 3 4" xfId="540"/>
    <cellStyle name="Input 2 2 3 3 5" xfId="541"/>
    <cellStyle name="Input 2 2 3 4" xfId="542"/>
    <cellStyle name="Input 2 2 3 4 2" xfId="543"/>
    <cellStyle name="Input 2 2 3 4 3" xfId="544"/>
    <cellStyle name="Input 2 2 3 4 4" xfId="545"/>
    <cellStyle name="Input 2 2 3 4 5" xfId="546"/>
    <cellStyle name="Input 2 2 3 5" xfId="547"/>
    <cellStyle name="Input 2 2 3 5 2" xfId="548"/>
    <cellStyle name="Input 2 2 3 5 3" xfId="549"/>
    <cellStyle name="Input 2 2 3 5 4" xfId="550"/>
    <cellStyle name="Input 2 2 3 5 5" xfId="551"/>
    <cellStyle name="Input 2 2 3 6" xfId="552"/>
    <cellStyle name="Input 2 2 3 7" xfId="553"/>
    <cellStyle name="Input 2 2 3 8" xfId="554"/>
    <cellStyle name="Input 2 2 3 9" xfId="555"/>
    <cellStyle name="Input 2 2 4" xfId="556"/>
    <cellStyle name="Input 2 2 4 2" xfId="557"/>
    <cellStyle name="Input 2 2 4 2 2" xfId="558"/>
    <cellStyle name="Input 2 2 4 2 3" xfId="559"/>
    <cellStyle name="Input 2 2 4 2 4" xfId="560"/>
    <cellStyle name="Input 2 2 4 2 5" xfId="561"/>
    <cellStyle name="Input 2 2 4 3" xfId="562"/>
    <cellStyle name="Input 2 2 4 3 2" xfId="563"/>
    <cellStyle name="Input 2 2 4 3 3" xfId="564"/>
    <cellStyle name="Input 2 2 4 3 4" xfId="565"/>
    <cellStyle name="Input 2 2 4 3 5" xfId="566"/>
    <cellStyle name="Input 2 2 4 4" xfId="567"/>
    <cellStyle name="Input 2 2 4 4 2" xfId="568"/>
    <cellStyle name="Input 2 2 4 4 3" xfId="569"/>
    <cellStyle name="Input 2 2 4 4 4" xfId="570"/>
    <cellStyle name="Input 2 2 4 4 5" xfId="571"/>
    <cellStyle name="Input 2 2 4 5" xfId="572"/>
    <cellStyle name="Input 2 2 4 6" xfId="573"/>
    <cellStyle name="Input 2 2 4 7" xfId="574"/>
    <cellStyle name="Input 2 2 4 8" xfId="575"/>
    <cellStyle name="Input 2 2 5" xfId="576"/>
    <cellStyle name="Input 2 2 5 2" xfId="577"/>
    <cellStyle name="Input 2 2 5 2 2" xfId="578"/>
    <cellStyle name="Input 2 2 5 2 3" xfId="579"/>
    <cellStyle name="Input 2 2 5 2 4" xfId="580"/>
    <cellStyle name="Input 2 2 5 2 5" xfId="581"/>
    <cellStyle name="Input 2 2 5 3" xfId="582"/>
    <cellStyle name="Input 2 2 5 3 2" xfId="583"/>
    <cellStyle name="Input 2 2 5 3 3" xfId="584"/>
    <cellStyle name="Input 2 2 5 3 4" xfId="585"/>
    <cellStyle name="Input 2 2 5 3 5" xfId="586"/>
    <cellStyle name="Input 2 2 5 4" xfId="587"/>
    <cellStyle name="Input 2 2 5 4 2" xfId="588"/>
    <cellStyle name="Input 2 2 5 4 3" xfId="589"/>
    <cellStyle name="Input 2 2 5 4 4" xfId="590"/>
    <cellStyle name="Input 2 2 5 4 5" xfId="591"/>
    <cellStyle name="Input 2 2 5 5" xfId="592"/>
    <cellStyle name="Input 2 2 5 6" xfId="593"/>
    <cellStyle name="Input 2 2 5 7" xfId="594"/>
    <cellStyle name="Input 2 2 5 8" xfId="595"/>
    <cellStyle name="Input 2 2 6" xfId="596"/>
    <cellStyle name="Input 2 2 7" xfId="597"/>
    <cellStyle name="Input 2 2 8" xfId="598"/>
    <cellStyle name="Input 2 2 9" xfId="599"/>
    <cellStyle name="Input 2 3" xfId="600"/>
    <cellStyle name="Input 2 3 2" xfId="601"/>
    <cellStyle name="Input 2 3 2 2" xfId="602"/>
    <cellStyle name="Input 2 3 2 2 2" xfId="603"/>
    <cellStyle name="Input 2 3 2 2 3" xfId="604"/>
    <cellStyle name="Input 2 3 2 2 4" xfId="605"/>
    <cellStyle name="Input 2 3 2 2 5" xfId="606"/>
    <cellStyle name="Input 2 3 2 3" xfId="607"/>
    <cellStyle name="Input 2 3 2 3 2" xfId="608"/>
    <cellStyle name="Input 2 3 2 3 3" xfId="609"/>
    <cellStyle name="Input 2 3 2 3 4" xfId="610"/>
    <cellStyle name="Input 2 3 2 3 5" xfId="611"/>
    <cellStyle name="Input 2 3 2 4" xfId="612"/>
    <cellStyle name="Input 2 3 2 5" xfId="613"/>
    <cellStyle name="Input 2 3 2 6" xfId="614"/>
    <cellStyle name="Input 2 3 2 7" xfId="615"/>
    <cellStyle name="Input 2 3 3" xfId="616"/>
    <cellStyle name="Input 2 3 3 2" xfId="617"/>
    <cellStyle name="Input 2 3 3 3" xfId="618"/>
    <cellStyle name="Input 2 3 3 4" xfId="619"/>
    <cellStyle name="Input 2 3 3 5" xfId="620"/>
    <cellStyle name="Input 2 3 4" xfId="621"/>
    <cellStyle name="Input 2 3 4 2" xfId="622"/>
    <cellStyle name="Input 2 3 4 3" xfId="623"/>
    <cellStyle name="Input 2 3 4 4" xfId="624"/>
    <cellStyle name="Input 2 3 4 5" xfId="625"/>
    <cellStyle name="Input 2 3 5" xfId="626"/>
    <cellStyle name="Input 2 3 5 2" xfId="627"/>
    <cellStyle name="Input 2 3 5 3" xfId="628"/>
    <cellStyle name="Input 2 3 5 4" xfId="629"/>
    <cellStyle name="Input 2 3 5 5" xfId="630"/>
    <cellStyle name="Input 2 3 6" xfId="631"/>
    <cellStyle name="Input 2 3 7" xfId="632"/>
    <cellStyle name="Input 2 3 8" xfId="633"/>
    <cellStyle name="Input 2 3 9" xfId="634"/>
    <cellStyle name="Input 2 4" xfId="635"/>
    <cellStyle name="Input 2 4 2" xfId="636"/>
    <cellStyle name="Input 2 4 2 2" xfId="637"/>
    <cellStyle name="Input 2 4 2 2 2" xfId="638"/>
    <cellStyle name="Input 2 4 2 2 3" xfId="639"/>
    <cellStyle name="Input 2 4 2 2 4" xfId="640"/>
    <cellStyle name="Input 2 4 2 2 5" xfId="641"/>
    <cellStyle name="Input 2 4 2 3" xfId="642"/>
    <cellStyle name="Input 2 4 2 3 2" xfId="643"/>
    <cellStyle name="Input 2 4 2 3 3" xfId="644"/>
    <cellStyle name="Input 2 4 2 3 4" xfId="645"/>
    <cellStyle name="Input 2 4 2 3 5" xfId="646"/>
    <cellStyle name="Input 2 4 2 4" xfId="647"/>
    <cellStyle name="Input 2 4 2 5" xfId="648"/>
    <cellStyle name="Input 2 4 2 6" xfId="649"/>
    <cellStyle name="Input 2 4 2 7" xfId="650"/>
    <cellStyle name="Input 2 4 3" xfId="651"/>
    <cellStyle name="Input 2 4 3 2" xfId="652"/>
    <cellStyle name="Input 2 4 3 3" xfId="653"/>
    <cellStyle name="Input 2 4 3 4" xfId="654"/>
    <cellStyle name="Input 2 4 3 5" xfId="655"/>
    <cellStyle name="Input 2 4 4" xfId="656"/>
    <cellStyle name="Input 2 4 4 2" xfId="657"/>
    <cellStyle name="Input 2 4 4 3" xfId="658"/>
    <cellStyle name="Input 2 4 4 4" xfId="659"/>
    <cellStyle name="Input 2 4 4 5" xfId="660"/>
    <cellStyle name="Input 2 4 5" xfId="661"/>
    <cellStyle name="Input 2 4 5 2" xfId="662"/>
    <cellStyle name="Input 2 4 5 3" xfId="663"/>
    <cellStyle name="Input 2 4 5 4" xfId="664"/>
    <cellStyle name="Input 2 4 5 5" xfId="665"/>
    <cellStyle name="Input 2 4 6" xfId="666"/>
    <cellStyle name="Input 2 4 7" xfId="667"/>
    <cellStyle name="Input 2 4 8" xfId="668"/>
    <cellStyle name="Input 2 4 9" xfId="669"/>
    <cellStyle name="Input 2 5" xfId="670"/>
    <cellStyle name="Input 2 5 2" xfId="671"/>
    <cellStyle name="Input 2 5 2 2" xfId="672"/>
    <cellStyle name="Input 2 5 2 3" xfId="673"/>
    <cellStyle name="Input 2 5 2 4" xfId="674"/>
    <cellStyle name="Input 2 5 2 5" xfId="675"/>
    <cellStyle name="Input 2 5 3" xfId="676"/>
    <cellStyle name="Input 2 5 3 2" xfId="677"/>
    <cellStyle name="Input 2 5 3 3" xfId="678"/>
    <cellStyle name="Input 2 5 3 4" xfId="679"/>
    <cellStyle name="Input 2 5 3 5" xfId="680"/>
    <cellStyle name="Input 2 5 4" xfId="681"/>
    <cellStyle name="Input 2 5 4 2" xfId="682"/>
    <cellStyle name="Input 2 5 4 3" xfId="683"/>
    <cellStyle name="Input 2 5 4 4" xfId="684"/>
    <cellStyle name="Input 2 5 4 5" xfId="685"/>
    <cellStyle name="Input 2 5 5" xfId="686"/>
    <cellStyle name="Input 2 5 6" xfId="687"/>
    <cellStyle name="Input 2 5 7" xfId="688"/>
    <cellStyle name="Input 2 5 8" xfId="689"/>
    <cellStyle name="Input 2 6" xfId="690"/>
    <cellStyle name="Input 2 6 2" xfId="691"/>
    <cellStyle name="Input 2 6 2 2" xfId="692"/>
    <cellStyle name="Input 2 6 2 3" xfId="693"/>
    <cellStyle name="Input 2 6 2 4" xfId="694"/>
    <cellStyle name="Input 2 6 2 5" xfId="695"/>
    <cellStyle name="Input 2 6 3" xfId="696"/>
    <cellStyle name="Input 2 6 3 2" xfId="697"/>
    <cellStyle name="Input 2 6 3 3" xfId="698"/>
    <cellStyle name="Input 2 6 3 4" xfId="699"/>
    <cellStyle name="Input 2 6 3 5" xfId="700"/>
    <cellStyle name="Input 2 6 4" xfId="701"/>
    <cellStyle name="Input 2 6 4 2" xfId="702"/>
    <cellStyle name="Input 2 6 4 3" xfId="703"/>
    <cellStyle name="Input 2 6 4 4" xfId="704"/>
    <cellStyle name="Input 2 6 4 5" xfId="705"/>
    <cellStyle name="Input 2 6 5" xfId="706"/>
    <cellStyle name="Input 2 6 6" xfId="707"/>
    <cellStyle name="Input 2 6 7" xfId="708"/>
    <cellStyle name="Input 2 6 8" xfId="709"/>
    <cellStyle name="Input 2 6 9" xfId="710"/>
    <cellStyle name="Input 2 7" xfId="711"/>
    <cellStyle name="Input 2 7 2" xfId="712"/>
    <cellStyle name="Input 2 8" xfId="713"/>
    <cellStyle name="Input 2 8 2" xfId="714"/>
    <cellStyle name="Input 2 9" xfId="715"/>
    <cellStyle name="Input 2 9 2" xfId="716"/>
    <cellStyle name="Input 3" xfId="717"/>
    <cellStyle name="Linked Cell 2" xfId="718"/>
    <cellStyle name="Linked Cell 2 2" xfId="719"/>
    <cellStyle name="Linked Cell 3" xfId="720"/>
    <cellStyle name="Neutral 2" xfId="721"/>
    <cellStyle name="Neutral 2 2" xfId="722"/>
    <cellStyle name="Neutral 3" xfId="723"/>
    <cellStyle name="Normal 10" xfId="724"/>
    <cellStyle name="Normal 10 2" xfId="11"/>
    <cellStyle name="Normal 10 2 2" xfId="725"/>
    <cellStyle name="Normal 10 3" xfId="726"/>
    <cellStyle name="Normal 10 4" xfId="727"/>
    <cellStyle name="Normal 100" xfId="728"/>
    <cellStyle name="Normal 101" xfId="729"/>
    <cellStyle name="Normal 102" xfId="730"/>
    <cellStyle name="Normal 103" xfId="731"/>
    <cellStyle name="Normal 104" xfId="732"/>
    <cellStyle name="Normal 105" xfId="733"/>
    <cellStyle name="Normal 106" xfId="734"/>
    <cellStyle name="Normal 107" xfId="735"/>
    <cellStyle name="Normal 108" xfId="736"/>
    <cellStyle name="Normal 109" xfId="737"/>
    <cellStyle name="Normal 11" xfId="738"/>
    <cellStyle name="Normal 11 2" xfId="739"/>
    <cellStyle name="Normal 11 3" xfId="740"/>
    <cellStyle name="Normal 110" xfId="741"/>
    <cellStyle name="Normal 111" xfId="742"/>
    <cellStyle name="Normal 112" xfId="743"/>
    <cellStyle name="Normal 113" xfId="744"/>
    <cellStyle name="Normal 114" xfId="745"/>
    <cellStyle name="Normal 115" xfId="746"/>
    <cellStyle name="Normal 116" xfId="747"/>
    <cellStyle name="Normal 117" xfId="748"/>
    <cellStyle name="Normal 118" xfId="749"/>
    <cellStyle name="Normal 119" xfId="750"/>
    <cellStyle name="Normal 12" xfId="751"/>
    <cellStyle name="Normal 12 2" xfId="752"/>
    <cellStyle name="Normal 120" xfId="753"/>
    <cellStyle name="Normal 121" xfId="754"/>
    <cellStyle name="Normal 122" xfId="755"/>
    <cellStyle name="Normal 123" xfId="756"/>
    <cellStyle name="Normal 124" xfId="757"/>
    <cellStyle name="Normal 125" xfId="758"/>
    <cellStyle name="Normal 126" xfId="759"/>
    <cellStyle name="Normal 127" xfId="760"/>
    <cellStyle name="Normal 128" xfId="761"/>
    <cellStyle name="Normal 129" xfId="762"/>
    <cellStyle name="Normal 13" xfId="763"/>
    <cellStyle name="Normal 13 2" xfId="764"/>
    <cellStyle name="Normal 130" xfId="765"/>
    <cellStyle name="Normal 131" xfId="766"/>
    <cellStyle name="Normal 132" xfId="767"/>
    <cellStyle name="Normal 133" xfId="768"/>
    <cellStyle name="Normal 134" xfId="769"/>
    <cellStyle name="Normal 135" xfId="770"/>
    <cellStyle name="Normal 136" xfId="771"/>
    <cellStyle name="Normal 137" xfId="772"/>
    <cellStyle name="Normal 138" xfId="773"/>
    <cellStyle name="Normal 139" xfId="774"/>
    <cellStyle name="Normal 14" xfId="775"/>
    <cellStyle name="Normal 14 2" xfId="776"/>
    <cellStyle name="Normal 14 3" xfId="777"/>
    <cellStyle name="Normal 14 4" xfId="778"/>
    <cellStyle name="Normal 140" xfId="779"/>
    <cellStyle name="Normal 141" xfId="780"/>
    <cellStyle name="Normal 142" xfId="781"/>
    <cellStyle name="Normal 143" xfId="782"/>
    <cellStyle name="Normal 144" xfId="783"/>
    <cellStyle name="Normal 145" xfId="784"/>
    <cellStyle name="Normal 146" xfId="785"/>
    <cellStyle name="Normal 147" xfId="786"/>
    <cellStyle name="Normal 148" xfId="787"/>
    <cellStyle name="Normal 149" xfId="788"/>
    <cellStyle name="Normal 15" xfId="789"/>
    <cellStyle name="Normal 15 2" xfId="790"/>
    <cellStyle name="Normal 150" xfId="791"/>
    <cellStyle name="Normal 151" xfId="792"/>
    <cellStyle name="Normal 152" xfId="793"/>
    <cellStyle name="Normal 153" xfId="794"/>
    <cellStyle name="Normal 154" xfId="795"/>
    <cellStyle name="Normal 155" xfId="796"/>
    <cellStyle name="Normal 156" xfId="797"/>
    <cellStyle name="Normal 157" xfId="798"/>
    <cellStyle name="Normal 158" xfId="799"/>
    <cellStyle name="Normal 159" xfId="800"/>
    <cellStyle name="Normal 16" xfId="801"/>
    <cellStyle name="Normal 16 2" xfId="802"/>
    <cellStyle name="Normal 160" xfId="803"/>
    <cellStyle name="Normal 161" xfId="804"/>
    <cellStyle name="Normal 162" xfId="805"/>
    <cellStyle name="Normal 163" xfId="806"/>
    <cellStyle name="Normal 164" xfId="807"/>
    <cellStyle name="Normal 165" xfId="808"/>
    <cellStyle name="Normal 166" xfId="809"/>
    <cellStyle name="Normal 167" xfId="12"/>
    <cellStyle name="Normal 167 2" xfId="811"/>
    <cellStyle name="Normal 167 2 2" xfId="812"/>
    <cellStyle name="Normal 167 2 2 2" xfId="813"/>
    <cellStyle name="Normal 167 2 3" xfId="814"/>
    <cellStyle name="Normal 167 2 4" xfId="815"/>
    <cellStyle name="Normal 167 3" xfId="816"/>
    <cellStyle name="Normal 167 4" xfId="817"/>
    <cellStyle name="Normal 167 5" xfId="818"/>
    <cellStyle name="Normal 167 6" xfId="819"/>
    <cellStyle name="Normal 167 7" xfId="820"/>
    <cellStyle name="Normal 167 8" xfId="810"/>
    <cellStyle name="Normal 167_03.adidas FW15 3rd cutoff Buy Plan - Article and Model level-SHW group update on Jan 08" xfId="821"/>
    <cellStyle name="Normal 168" xfId="822"/>
    <cellStyle name="Normal 168 2" xfId="823"/>
    <cellStyle name="Normal 168 2 2" xfId="824"/>
    <cellStyle name="Normal 168 3" xfId="825"/>
    <cellStyle name="Normal 168 3 2" xfId="826"/>
    <cellStyle name="Normal 168 4" xfId="827"/>
    <cellStyle name="Normal 169" xfId="828"/>
    <cellStyle name="Normal 17" xfId="829"/>
    <cellStyle name="Normal 17 2" xfId="830"/>
    <cellStyle name="Normal 17 2 4" xfId="831"/>
    <cellStyle name="Normal 17 3" xfId="832"/>
    <cellStyle name="Normal 17 4" xfId="833"/>
    <cellStyle name="Normal 170" xfId="834"/>
    <cellStyle name="Normal 170 2" xfId="835"/>
    <cellStyle name="Normal 171" xfId="836"/>
    <cellStyle name="Normal 172" xfId="837"/>
    <cellStyle name="Normal 172 2" xfId="838"/>
    <cellStyle name="Normal 173" xfId="839"/>
    <cellStyle name="Normal 174" xfId="840"/>
    <cellStyle name="Normal 174 2" xfId="841"/>
    <cellStyle name="Normal 174 3" xfId="842"/>
    <cellStyle name="Normal 175" xfId="843"/>
    <cellStyle name="Normal 176" xfId="844"/>
    <cellStyle name="Normal 177" xfId="845"/>
    <cellStyle name="Normal 178" xfId="846"/>
    <cellStyle name="Normal 179" xfId="847"/>
    <cellStyle name="Normal 18" xfId="848"/>
    <cellStyle name="Normal 180" xfId="849"/>
    <cellStyle name="Normal 181" xfId="850"/>
    <cellStyle name="Normal 182" xfId="851"/>
    <cellStyle name="Normal 183" xfId="37"/>
    <cellStyle name="Normal 184" xfId="1776"/>
    <cellStyle name="Normal 185" xfId="2168"/>
    <cellStyle name="Normal 186" xfId="2170"/>
    <cellStyle name="Normal 187" xfId="2172"/>
    <cellStyle name="Normal 188" xfId="2174"/>
    <cellStyle name="Normal 189" xfId="2177"/>
    <cellStyle name="Normal 19" xfId="852"/>
    <cellStyle name="Normal 190" xfId="2179"/>
    <cellStyle name="Normal 191" xfId="2181"/>
    <cellStyle name="Normal 192" xfId="2184"/>
    <cellStyle name="Normal 193" xfId="2193"/>
    <cellStyle name="Normal 194" xfId="2202"/>
    <cellStyle name="Normal 195" xfId="2204"/>
    <cellStyle name="Normal 196" xfId="2205"/>
    <cellStyle name="Normal 197" xfId="2207"/>
    <cellStyle name="Normal 198" xfId="2210"/>
    <cellStyle name="Normal 199" xfId="2211"/>
    <cellStyle name="Normal 2" xfId="13"/>
    <cellStyle name="Normal 2 10" xfId="2224"/>
    <cellStyle name="Normal 2 14" xfId="2175"/>
    <cellStyle name="Normal 2 2" xfId="14"/>
    <cellStyle name="Normal 2 2 2" xfId="854"/>
    <cellStyle name="Normal 2 2 2 2" xfId="855"/>
    <cellStyle name="Normal 2 2 2 2 2" xfId="856"/>
    <cellStyle name="Normal 2 2 2 3" xfId="857"/>
    <cellStyle name="Normal 2 2 3" xfId="858"/>
    <cellStyle name="Normal 2 2 3 2" xfId="859"/>
    <cellStyle name="Normal 2 2 4" xfId="860"/>
    <cellStyle name="Normal 2 2 4 2" xfId="861"/>
    <cellStyle name="Normal 2 2 4 3" xfId="862"/>
    <cellStyle name="Normal 2 2 5" xfId="863"/>
    <cellStyle name="Normal 2 2 5 2" xfId="864"/>
    <cellStyle name="Normal 2 2 6" xfId="865"/>
    <cellStyle name="Normal 2 2 7" xfId="853"/>
    <cellStyle name="Normal 2 2_05. Buy Plan SS15 5th cutoff - Article and Model-SHW on Sep 03" xfId="866"/>
    <cellStyle name="Normal 2 3" xfId="867"/>
    <cellStyle name="Normal 2 3 2" xfId="868"/>
    <cellStyle name="Normal 2 3 2 2" xfId="869"/>
    <cellStyle name="Normal 2 3 3" xfId="870"/>
    <cellStyle name="Normal 2 3 3 2" xfId="871"/>
    <cellStyle name="Normal 2 3 3 3" xfId="872"/>
    <cellStyle name="Normal 2 3 4" xfId="873"/>
    <cellStyle name="Normal 2 3 5" xfId="874"/>
    <cellStyle name="Normal 2 3 6" xfId="875"/>
    <cellStyle name="Normal 2 4" xfId="876"/>
    <cellStyle name="Normal 2 4 2" xfId="877"/>
    <cellStyle name="Normal 2 4 2 2" xfId="878"/>
    <cellStyle name="Normal 2 5" xfId="879"/>
    <cellStyle name="Normal 2 5 2" xfId="880"/>
    <cellStyle name="Normal 2 5 3" xfId="881"/>
    <cellStyle name="Normal 2 6" xfId="882"/>
    <cellStyle name="Normal 2 6 2" xfId="883"/>
    <cellStyle name="Normal 2 6 2 2" xfId="884"/>
    <cellStyle name="Normal 2 7" xfId="885"/>
    <cellStyle name="Normal 2 8" xfId="886"/>
    <cellStyle name="Normal 2 9" xfId="887"/>
    <cellStyle name="Normal 2_00.2012- Summary order change updated on Jul 19" xfId="888"/>
    <cellStyle name="Normal 20" xfId="889"/>
    <cellStyle name="Normal 200" xfId="2213"/>
    <cellStyle name="Normal 201" xfId="2215"/>
    <cellStyle name="Normal 201 2" xfId="2219"/>
    <cellStyle name="Normal 202" xfId="2218"/>
    <cellStyle name="Normal 203" xfId="2220"/>
    <cellStyle name="Normal 204" xfId="2222"/>
    <cellStyle name="Normal 205" xfId="2223"/>
    <cellStyle name="Normal 206" xfId="2228"/>
    <cellStyle name="Normal 207" xfId="2230"/>
    <cellStyle name="Normal 21" xfId="890"/>
    <cellStyle name="Normal 21 2" xfId="891"/>
    <cellStyle name="Normal 22" xfId="892"/>
    <cellStyle name="Normal 23" xfId="893"/>
    <cellStyle name="Normal 234" xfId="2194"/>
    <cellStyle name="Normal 24" xfId="894"/>
    <cellStyle name="Normal 25" xfId="895"/>
    <cellStyle name="Normal 26" xfId="896"/>
    <cellStyle name="Normal 27" xfId="897"/>
    <cellStyle name="Normal 28" xfId="898"/>
    <cellStyle name="Normal 29" xfId="899"/>
    <cellStyle name="Normal 3" xfId="3"/>
    <cellStyle name="Normal 3 2" xfId="900"/>
    <cellStyle name="Normal 3 2 2" xfId="901"/>
    <cellStyle name="Normal 3 2 2 2" xfId="902"/>
    <cellStyle name="Normal 3 2 3" xfId="903"/>
    <cellStyle name="Normal 3 2 3 2" xfId="904"/>
    <cellStyle name="Normal 3 2 4" xfId="905"/>
    <cellStyle name="Normal 3 3" xfId="906"/>
    <cellStyle name="Normal 3 3 2" xfId="907"/>
    <cellStyle name="Normal 3 3 2 2" xfId="908"/>
    <cellStyle name="Normal 3 3 3" xfId="909"/>
    <cellStyle name="Normal 3 4" xfId="15"/>
    <cellStyle name="Normal 3 4 2" xfId="911"/>
    <cellStyle name="Normal 3 4 3" xfId="910"/>
    <cellStyle name="Normal 3 5" xfId="912"/>
    <cellStyle name="Normal 3 5 2" xfId="913"/>
    <cellStyle name="Normal 3 6" xfId="914"/>
    <cellStyle name="Normal 3 7" xfId="915"/>
    <cellStyle name="Normal 3 8" xfId="916"/>
    <cellStyle name="Normal 30" xfId="917"/>
    <cellStyle name="Normal 31" xfId="918"/>
    <cellStyle name="Normal 32" xfId="919"/>
    <cellStyle name="Normal 33" xfId="920"/>
    <cellStyle name="Normal 34" xfId="921"/>
    <cellStyle name="Normal 35" xfId="922"/>
    <cellStyle name="Normal 36" xfId="923"/>
    <cellStyle name="Normal 37" xfId="924"/>
    <cellStyle name="Normal 38" xfId="925"/>
    <cellStyle name="Normal 39" xfId="926"/>
    <cellStyle name="Normal 4" xfId="16"/>
    <cellStyle name="Normal 4 10" xfId="927"/>
    <cellStyle name="Normal 4 2" xfId="928"/>
    <cellStyle name="Normal 4 2 2" xfId="929"/>
    <cellStyle name="Normal 4 2 2 2" xfId="930"/>
    <cellStyle name="Normal 4 2 3" xfId="931"/>
    <cellStyle name="Normal 4 2_05.SHW-SS13 BP 5th Cutoff Article Model Level updated on Sep 06" xfId="932"/>
    <cellStyle name="Normal 4 3" xfId="933"/>
    <cellStyle name="Normal 4 3 2" xfId="934"/>
    <cellStyle name="Normal 4 3 2 2" xfId="935"/>
    <cellStyle name="Normal 4 4" xfId="936"/>
    <cellStyle name="Normal 4 4 2" xfId="937"/>
    <cellStyle name="Normal 4 5" xfId="938"/>
    <cellStyle name="Normal 4 5 2" xfId="939"/>
    <cellStyle name="Normal 4 5 3" xfId="940"/>
    <cellStyle name="Normal 4 5 4" xfId="941"/>
    <cellStyle name="Normal 4 6" xfId="942"/>
    <cellStyle name="Normal 4 6 2" xfId="943"/>
    <cellStyle name="Normal 4 7" xfId="944"/>
    <cellStyle name="Normal 4 8" xfId="945"/>
    <cellStyle name="Normal 4 9" xfId="946"/>
    <cellStyle name="Normal 4_03.adidas FW15 3rd cutoff Buy Plan - Article and Model level-SHW group update on Jan 08" xfId="947"/>
    <cellStyle name="Normal 40" xfId="948"/>
    <cellStyle name="Normal 41" xfId="949"/>
    <cellStyle name="Normal 42" xfId="950"/>
    <cellStyle name="Normal 43" xfId="951"/>
    <cellStyle name="Normal 44" xfId="952"/>
    <cellStyle name="Normal 45" xfId="953"/>
    <cellStyle name="Normal 46" xfId="954"/>
    <cellStyle name="Normal 47" xfId="955"/>
    <cellStyle name="Normal 48" xfId="956"/>
    <cellStyle name="Normal 49" xfId="957"/>
    <cellStyle name="Normal 5" xfId="17"/>
    <cellStyle name="Normal 5 2" xfId="959"/>
    <cellStyle name="Normal 5 2 2" xfId="960"/>
    <cellStyle name="Normal 5 3" xfId="961"/>
    <cellStyle name="Normal 5 4" xfId="962"/>
    <cellStyle name="Normal 5 4 2" xfId="963"/>
    <cellStyle name="Normal 5 5" xfId="964"/>
    <cellStyle name="Normal 5 5 2" xfId="965"/>
    <cellStyle name="Normal 5 6" xfId="966"/>
    <cellStyle name="Normal 5 7" xfId="958"/>
    <cellStyle name="Normal 50" xfId="967"/>
    <cellStyle name="Normal 51" xfId="968"/>
    <cellStyle name="Normal 52" xfId="969"/>
    <cellStyle name="Normal 53" xfId="970"/>
    <cellStyle name="Normal 54" xfId="971"/>
    <cellStyle name="Normal 55" xfId="972"/>
    <cellStyle name="Normal 56" xfId="973"/>
    <cellStyle name="Normal 57" xfId="974"/>
    <cellStyle name="Normal 58" xfId="975"/>
    <cellStyle name="Normal 59" xfId="976"/>
    <cellStyle name="Normal 6" xfId="18"/>
    <cellStyle name="Normal 6 2" xfId="978"/>
    <cellStyle name="Normal 6 2 2" xfId="979"/>
    <cellStyle name="Normal 6 3" xfId="980"/>
    <cellStyle name="Normal 6 4" xfId="977"/>
    <cellStyle name="Normal 60" xfId="981"/>
    <cellStyle name="Normal 61" xfId="982"/>
    <cellStyle name="Normal 62" xfId="983"/>
    <cellStyle name="Normal 63" xfId="984"/>
    <cellStyle name="Normal 64" xfId="985"/>
    <cellStyle name="Normal 65" xfId="986"/>
    <cellStyle name="Normal 66" xfId="987"/>
    <cellStyle name="Normal 67" xfId="988"/>
    <cellStyle name="Normal 68" xfId="989"/>
    <cellStyle name="Normal 69" xfId="990"/>
    <cellStyle name="Normal 7" xfId="19"/>
    <cellStyle name="Normal 7 2" xfId="992"/>
    <cellStyle name="Normal 7 2 2" xfId="993"/>
    <cellStyle name="Normal 7 3" xfId="994"/>
    <cellStyle name="Normal 7 3 2" xfId="995"/>
    <cellStyle name="Normal 7 4" xfId="996"/>
    <cellStyle name="Normal 7 5" xfId="991"/>
    <cellStyle name="Normal 70" xfId="997"/>
    <cellStyle name="Normal 71" xfId="998"/>
    <cellStyle name="Normal 72" xfId="999"/>
    <cellStyle name="Normal 73" xfId="1000"/>
    <cellStyle name="Normal 74" xfId="1001"/>
    <cellStyle name="Normal 75" xfId="1002"/>
    <cellStyle name="Normal 76" xfId="1003"/>
    <cellStyle name="Normal 76 2 2 2" xfId="20"/>
    <cellStyle name="Normal 77" xfId="1004"/>
    <cellStyle name="Normal 78" xfId="1005"/>
    <cellStyle name="Normal 79" xfId="1006"/>
    <cellStyle name="Normal 8" xfId="1007"/>
    <cellStyle name="Normal 8 2" xfId="1008"/>
    <cellStyle name="Normal 8 2 2" xfId="1009"/>
    <cellStyle name="Normal 8 3" xfId="1010"/>
    <cellStyle name="Normal 8 3 2" xfId="1011"/>
    <cellStyle name="Normal 80" xfId="1012"/>
    <cellStyle name="Normal 81" xfId="1013"/>
    <cellStyle name="Normal 82" xfId="1014"/>
    <cellStyle name="Normal 83" xfId="1015"/>
    <cellStyle name="Normal 84" xfId="1016"/>
    <cellStyle name="Normal 85" xfId="1017"/>
    <cellStyle name="Normal 86" xfId="1018"/>
    <cellStyle name="Normal 87" xfId="1019"/>
    <cellStyle name="Normal 88" xfId="1020"/>
    <cellStyle name="Normal 89" xfId="1021"/>
    <cellStyle name="Normal 9" xfId="21"/>
    <cellStyle name="Normal 9 2" xfId="1023"/>
    <cellStyle name="Normal 9 3" xfId="1024"/>
    <cellStyle name="Normal 9 3 2" xfId="1025"/>
    <cellStyle name="Normal 9 4" xfId="1026"/>
    <cellStyle name="Normal 9 5" xfId="1022"/>
    <cellStyle name="Normal 90" xfId="1027"/>
    <cellStyle name="Normal 91" xfId="1028"/>
    <cellStyle name="Normal 92" xfId="1029"/>
    <cellStyle name="Normal 93" xfId="1030"/>
    <cellStyle name="Normal 94" xfId="1031"/>
    <cellStyle name="Normal 95" xfId="1032"/>
    <cellStyle name="Normal 96" xfId="1033"/>
    <cellStyle name="Normal 97" xfId="1034"/>
    <cellStyle name="Normal 98" xfId="1035"/>
    <cellStyle name="Normal 99" xfId="1036"/>
    <cellStyle name="Note 2" xfId="1037"/>
    <cellStyle name="Note 2 10" xfId="1038"/>
    <cellStyle name="Note 2 10 2" xfId="1039"/>
    <cellStyle name="Note 2 11" xfId="1040"/>
    <cellStyle name="Note 2 11 2" xfId="1041"/>
    <cellStyle name="Note 2 12" xfId="1042"/>
    <cellStyle name="Note 2 2" xfId="1043"/>
    <cellStyle name="Note 2 2 2" xfId="1044"/>
    <cellStyle name="Note 2 2 2 2" xfId="1045"/>
    <cellStyle name="Note 2 2 2 2 2" xfId="1046"/>
    <cellStyle name="Note 2 2 2 2 2 2" xfId="1047"/>
    <cellStyle name="Note 2 2 2 2 2 3" xfId="1048"/>
    <cellStyle name="Note 2 2 2 2 2 4" xfId="1049"/>
    <cellStyle name="Note 2 2 2 2 2 5" xfId="1050"/>
    <cellStyle name="Note 2 2 2 2 3" xfId="1051"/>
    <cellStyle name="Note 2 2 2 2 3 2" xfId="1052"/>
    <cellStyle name="Note 2 2 2 2 3 3" xfId="1053"/>
    <cellStyle name="Note 2 2 2 2 3 4" xfId="1054"/>
    <cellStyle name="Note 2 2 2 2 3 5" xfId="1055"/>
    <cellStyle name="Note 2 2 2 2 4" xfId="1056"/>
    <cellStyle name="Note 2 2 2 2 5" xfId="1057"/>
    <cellStyle name="Note 2 2 2 2 6" xfId="1058"/>
    <cellStyle name="Note 2 2 2 2 7" xfId="1059"/>
    <cellStyle name="Note 2 2 2 3" xfId="1060"/>
    <cellStyle name="Note 2 2 2 3 2" xfId="1061"/>
    <cellStyle name="Note 2 2 2 3 3" xfId="1062"/>
    <cellStyle name="Note 2 2 2 3 4" xfId="1063"/>
    <cellStyle name="Note 2 2 2 3 5" xfId="1064"/>
    <cellStyle name="Note 2 2 2 4" xfId="1065"/>
    <cellStyle name="Note 2 2 2 4 2" xfId="1066"/>
    <cellStyle name="Note 2 2 2 4 3" xfId="1067"/>
    <cellStyle name="Note 2 2 2 4 4" xfId="1068"/>
    <cellStyle name="Note 2 2 2 4 5" xfId="1069"/>
    <cellStyle name="Note 2 2 2 5" xfId="1070"/>
    <cellStyle name="Note 2 2 2 5 2" xfId="1071"/>
    <cellStyle name="Note 2 2 2 5 3" xfId="1072"/>
    <cellStyle name="Note 2 2 2 5 4" xfId="1073"/>
    <cellStyle name="Note 2 2 2 5 5" xfId="1074"/>
    <cellStyle name="Note 2 2 2 6" xfId="1075"/>
    <cellStyle name="Note 2 2 2 7" xfId="1076"/>
    <cellStyle name="Note 2 2 2 8" xfId="1077"/>
    <cellStyle name="Note 2 2 2 9" xfId="1078"/>
    <cellStyle name="Note 2 2 3" xfId="1079"/>
    <cellStyle name="Note 2 2 3 2" xfId="1080"/>
    <cellStyle name="Note 2 2 3 2 2" xfId="1081"/>
    <cellStyle name="Note 2 2 3 2 2 2" xfId="1082"/>
    <cellStyle name="Note 2 2 3 2 2 3" xfId="1083"/>
    <cellStyle name="Note 2 2 3 2 2 4" xfId="1084"/>
    <cellStyle name="Note 2 2 3 2 2 5" xfId="1085"/>
    <cellStyle name="Note 2 2 3 2 3" xfId="1086"/>
    <cellStyle name="Note 2 2 3 2 3 2" xfId="1087"/>
    <cellStyle name="Note 2 2 3 2 3 3" xfId="1088"/>
    <cellStyle name="Note 2 2 3 2 3 4" xfId="1089"/>
    <cellStyle name="Note 2 2 3 2 3 5" xfId="1090"/>
    <cellStyle name="Note 2 2 3 2 4" xfId="1091"/>
    <cellStyle name="Note 2 2 3 2 5" xfId="1092"/>
    <cellStyle name="Note 2 2 3 2 6" xfId="1093"/>
    <cellStyle name="Note 2 2 3 2 7" xfId="1094"/>
    <cellStyle name="Note 2 2 3 3" xfId="1095"/>
    <cellStyle name="Note 2 2 3 3 2" xfId="1096"/>
    <cellStyle name="Note 2 2 3 3 3" xfId="1097"/>
    <cellStyle name="Note 2 2 3 3 4" xfId="1098"/>
    <cellStyle name="Note 2 2 3 3 5" xfId="1099"/>
    <cellStyle name="Note 2 2 3 4" xfId="1100"/>
    <cellStyle name="Note 2 2 3 4 2" xfId="1101"/>
    <cellStyle name="Note 2 2 3 4 3" xfId="1102"/>
    <cellStyle name="Note 2 2 3 4 4" xfId="1103"/>
    <cellStyle name="Note 2 2 3 4 5" xfId="1104"/>
    <cellStyle name="Note 2 2 3 5" xfId="1105"/>
    <cellStyle name="Note 2 2 3 5 2" xfId="1106"/>
    <cellStyle name="Note 2 2 3 5 3" xfId="1107"/>
    <cellStyle name="Note 2 2 3 5 4" xfId="1108"/>
    <cellStyle name="Note 2 2 3 5 5" xfId="1109"/>
    <cellStyle name="Note 2 2 3 6" xfId="1110"/>
    <cellStyle name="Note 2 2 3 7" xfId="1111"/>
    <cellStyle name="Note 2 2 3 8" xfId="1112"/>
    <cellStyle name="Note 2 2 3 9" xfId="1113"/>
    <cellStyle name="Note 2 2 4" xfId="1114"/>
    <cellStyle name="Note 2 2 4 2" xfId="1115"/>
    <cellStyle name="Note 2 2 4 2 2" xfId="1116"/>
    <cellStyle name="Note 2 2 4 2 3" xfId="1117"/>
    <cellStyle name="Note 2 2 4 2 4" xfId="1118"/>
    <cellStyle name="Note 2 2 4 2 5" xfId="1119"/>
    <cellStyle name="Note 2 2 4 3" xfId="1120"/>
    <cellStyle name="Note 2 2 4 3 2" xfId="1121"/>
    <cellStyle name="Note 2 2 4 3 3" xfId="1122"/>
    <cellStyle name="Note 2 2 4 3 4" xfId="1123"/>
    <cellStyle name="Note 2 2 4 3 5" xfId="1124"/>
    <cellStyle name="Note 2 2 4 4" xfId="1125"/>
    <cellStyle name="Note 2 2 4 4 2" xfId="1126"/>
    <cellStyle name="Note 2 2 4 4 3" xfId="1127"/>
    <cellStyle name="Note 2 2 4 4 4" xfId="1128"/>
    <cellStyle name="Note 2 2 4 4 5" xfId="1129"/>
    <cellStyle name="Note 2 2 4 5" xfId="1130"/>
    <cellStyle name="Note 2 2 4 6" xfId="1131"/>
    <cellStyle name="Note 2 2 4 7" xfId="1132"/>
    <cellStyle name="Note 2 2 4 8" xfId="1133"/>
    <cellStyle name="Note 2 2 5" xfId="1134"/>
    <cellStyle name="Note 2 2 5 2" xfId="1135"/>
    <cellStyle name="Note 2 2 5 2 2" xfId="1136"/>
    <cellStyle name="Note 2 2 5 2 3" xfId="1137"/>
    <cellStyle name="Note 2 2 5 2 4" xfId="1138"/>
    <cellStyle name="Note 2 2 5 2 5" xfId="1139"/>
    <cellStyle name="Note 2 2 5 3" xfId="1140"/>
    <cellStyle name="Note 2 2 5 3 2" xfId="1141"/>
    <cellStyle name="Note 2 2 5 3 3" xfId="1142"/>
    <cellStyle name="Note 2 2 5 3 4" xfId="1143"/>
    <cellStyle name="Note 2 2 5 3 5" xfId="1144"/>
    <cellStyle name="Note 2 2 5 4" xfId="1145"/>
    <cellStyle name="Note 2 2 5 4 2" xfId="1146"/>
    <cellStyle name="Note 2 2 5 4 3" xfId="1147"/>
    <cellStyle name="Note 2 2 5 4 4" xfId="1148"/>
    <cellStyle name="Note 2 2 5 4 5" xfId="1149"/>
    <cellStyle name="Note 2 2 5 5" xfId="1150"/>
    <cellStyle name="Note 2 2 5 6" xfId="1151"/>
    <cellStyle name="Note 2 2 5 7" xfId="1152"/>
    <cellStyle name="Note 2 2 5 8" xfId="1153"/>
    <cellStyle name="Note 2 2 6" xfId="1154"/>
    <cellStyle name="Note 2 2 7" xfId="1155"/>
    <cellStyle name="Note 2 2 8" xfId="1156"/>
    <cellStyle name="Note 2 2 9" xfId="1157"/>
    <cellStyle name="Note 2 3" xfId="1158"/>
    <cellStyle name="Note 2 3 2" xfId="1159"/>
    <cellStyle name="Note 2 3 2 2" xfId="1160"/>
    <cellStyle name="Note 2 3 2 2 2" xfId="1161"/>
    <cellStyle name="Note 2 3 2 2 2 2" xfId="1162"/>
    <cellStyle name="Note 2 3 2 2 2 3" xfId="1163"/>
    <cellStyle name="Note 2 3 2 2 2 4" xfId="1164"/>
    <cellStyle name="Note 2 3 2 2 2 5" xfId="1165"/>
    <cellStyle name="Note 2 3 2 2 3" xfId="1166"/>
    <cellStyle name="Note 2 3 2 2 3 2" xfId="1167"/>
    <cellStyle name="Note 2 3 2 2 3 3" xfId="1168"/>
    <cellStyle name="Note 2 3 2 2 3 4" xfId="1169"/>
    <cellStyle name="Note 2 3 2 2 3 5" xfId="1170"/>
    <cellStyle name="Note 2 3 2 2 4" xfId="1171"/>
    <cellStyle name="Note 2 3 2 2 5" xfId="1172"/>
    <cellStyle name="Note 2 3 2 2 6" xfId="1173"/>
    <cellStyle name="Note 2 3 2 2 7" xfId="1174"/>
    <cellStyle name="Note 2 3 2 3" xfId="1175"/>
    <cellStyle name="Note 2 3 2 3 2" xfId="1176"/>
    <cellStyle name="Note 2 3 2 3 3" xfId="1177"/>
    <cellStyle name="Note 2 3 2 3 4" xfId="1178"/>
    <cellStyle name="Note 2 3 2 3 5" xfId="1179"/>
    <cellStyle name="Note 2 3 2 4" xfId="1180"/>
    <cellStyle name="Note 2 3 2 4 2" xfId="1181"/>
    <cellStyle name="Note 2 3 2 4 3" xfId="1182"/>
    <cellStyle name="Note 2 3 2 4 4" xfId="1183"/>
    <cellStyle name="Note 2 3 2 4 5" xfId="1184"/>
    <cellStyle name="Note 2 3 2 5" xfId="1185"/>
    <cellStyle name="Note 2 3 2 5 2" xfId="1186"/>
    <cellStyle name="Note 2 3 2 5 3" xfId="1187"/>
    <cellStyle name="Note 2 3 2 5 4" xfId="1188"/>
    <cellStyle name="Note 2 3 2 5 5" xfId="1189"/>
    <cellStyle name="Note 2 3 2 6" xfId="1190"/>
    <cellStyle name="Note 2 3 2 7" xfId="1191"/>
    <cellStyle name="Note 2 3 2 8" xfId="1192"/>
    <cellStyle name="Note 2 3 2 9" xfId="1193"/>
    <cellStyle name="Note 2 3 3" xfId="1194"/>
    <cellStyle name="Note 2 3 3 2" xfId="1195"/>
    <cellStyle name="Note 2 3 3 2 2" xfId="1196"/>
    <cellStyle name="Note 2 3 3 2 2 2" xfId="1197"/>
    <cellStyle name="Note 2 3 3 2 2 3" xfId="1198"/>
    <cellStyle name="Note 2 3 3 2 2 4" xfId="1199"/>
    <cellStyle name="Note 2 3 3 2 2 5" xfId="1200"/>
    <cellStyle name="Note 2 3 3 2 3" xfId="1201"/>
    <cellStyle name="Note 2 3 3 2 3 2" xfId="1202"/>
    <cellStyle name="Note 2 3 3 2 3 3" xfId="1203"/>
    <cellStyle name="Note 2 3 3 2 3 4" xfId="1204"/>
    <cellStyle name="Note 2 3 3 2 3 5" xfId="1205"/>
    <cellStyle name="Note 2 3 3 2 4" xfId="1206"/>
    <cellStyle name="Note 2 3 3 2 5" xfId="1207"/>
    <cellStyle name="Note 2 3 3 2 6" xfId="1208"/>
    <cellStyle name="Note 2 3 3 2 7" xfId="1209"/>
    <cellStyle name="Note 2 3 3 3" xfId="1210"/>
    <cellStyle name="Note 2 3 3 3 2" xfId="1211"/>
    <cellStyle name="Note 2 3 3 3 3" xfId="1212"/>
    <cellStyle name="Note 2 3 3 3 4" xfId="1213"/>
    <cellStyle name="Note 2 3 3 3 5" xfId="1214"/>
    <cellStyle name="Note 2 3 3 4" xfId="1215"/>
    <cellStyle name="Note 2 3 3 4 2" xfId="1216"/>
    <cellStyle name="Note 2 3 3 4 3" xfId="1217"/>
    <cellStyle name="Note 2 3 3 4 4" xfId="1218"/>
    <cellStyle name="Note 2 3 3 4 5" xfId="1219"/>
    <cellStyle name="Note 2 3 3 5" xfId="1220"/>
    <cellStyle name="Note 2 3 3 5 2" xfId="1221"/>
    <cellStyle name="Note 2 3 3 5 3" xfId="1222"/>
    <cellStyle name="Note 2 3 3 5 4" xfId="1223"/>
    <cellStyle name="Note 2 3 3 5 5" xfId="1224"/>
    <cellStyle name="Note 2 3 3 6" xfId="1225"/>
    <cellStyle name="Note 2 3 3 7" xfId="1226"/>
    <cellStyle name="Note 2 3 3 8" xfId="1227"/>
    <cellStyle name="Note 2 3 3 9" xfId="1228"/>
    <cellStyle name="Note 2 3 4" xfId="1229"/>
    <cellStyle name="Note 2 3 4 2" xfId="1230"/>
    <cellStyle name="Note 2 3 4 2 2" xfId="1231"/>
    <cellStyle name="Note 2 3 4 2 3" xfId="1232"/>
    <cellStyle name="Note 2 3 4 2 4" xfId="1233"/>
    <cellStyle name="Note 2 3 4 2 5" xfId="1234"/>
    <cellStyle name="Note 2 3 4 3" xfId="1235"/>
    <cellStyle name="Note 2 3 4 3 2" xfId="1236"/>
    <cellStyle name="Note 2 3 4 3 3" xfId="1237"/>
    <cellStyle name="Note 2 3 4 3 4" xfId="1238"/>
    <cellStyle name="Note 2 3 4 3 5" xfId="1239"/>
    <cellStyle name="Note 2 3 4 4" xfId="1240"/>
    <cellStyle name="Note 2 3 4 4 2" xfId="1241"/>
    <cellStyle name="Note 2 3 4 4 3" xfId="1242"/>
    <cellStyle name="Note 2 3 4 4 4" xfId="1243"/>
    <cellStyle name="Note 2 3 4 4 5" xfId="1244"/>
    <cellStyle name="Note 2 3 4 5" xfId="1245"/>
    <cellStyle name="Note 2 3 4 6" xfId="1246"/>
    <cellStyle name="Note 2 3 4 7" xfId="1247"/>
    <cellStyle name="Note 2 3 4 8" xfId="1248"/>
    <cellStyle name="Note 2 3 5" xfId="1249"/>
    <cellStyle name="Note 2 3 5 2" xfId="1250"/>
    <cellStyle name="Note 2 3 5 2 2" xfId="1251"/>
    <cellStyle name="Note 2 3 5 2 3" xfId="1252"/>
    <cellStyle name="Note 2 3 5 2 4" xfId="1253"/>
    <cellStyle name="Note 2 3 5 2 5" xfId="1254"/>
    <cellStyle name="Note 2 3 5 3" xfId="1255"/>
    <cellStyle name="Note 2 3 5 3 2" xfId="1256"/>
    <cellStyle name="Note 2 3 5 3 3" xfId="1257"/>
    <cellStyle name="Note 2 3 5 3 4" xfId="1258"/>
    <cellStyle name="Note 2 3 5 3 5" xfId="1259"/>
    <cellStyle name="Note 2 3 5 4" xfId="1260"/>
    <cellStyle name="Note 2 3 5 4 2" xfId="1261"/>
    <cellStyle name="Note 2 3 5 4 3" xfId="1262"/>
    <cellStyle name="Note 2 3 5 4 4" xfId="1263"/>
    <cellStyle name="Note 2 3 5 4 5" xfId="1264"/>
    <cellStyle name="Note 2 3 5 5" xfId="1265"/>
    <cellStyle name="Note 2 3 5 6" xfId="1266"/>
    <cellStyle name="Note 2 3 5 7" xfId="1267"/>
    <cellStyle name="Note 2 3 5 8" xfId="1268"/>
    <cellStyle name="Note 2 3 6" xfId="1269"/>
    <cellStyle name="Note 2 3 7" xfId="1270"/>
    <cellStyle name="Note 2 3 8" xfId="1271"/>
    <cellStyle name="Note 2 3 9" xfId="1272"/>
    <cellStyle name="Note 2 4" xfId="1273"/>
    <cellStyle name="Note 2 4 2" xfId="1274"/>
    <cellStyle name="Note 2 4 2 2" xfId="1275"/>
    <cellStyle name="Note 2 4 2 2 2" xfId="1276"/>
    <cellStyle name="Note 2 4 2 2 3" xfId="1277"/>
    <cellStyle name="Note 2 4 2 2 4" xfId="1278"/>
    <cellStyle name="Note 2 4 2 2 5" xfId="1279"/>
    <cellStyle name="Note 2 4 2 3" xfId="1280"/>
    <cellStyle name="Note 2 4 2 3 2" xfId="1281"/>
    <cellStyle name="Note 2 4 2 3 3" xfId="1282"/>
    <cellStyle name="Note 2 4 2 3 4" xfId="1283"/>
    <cellStyle name="Note 2 4 2 3 5" xfId="1284"/>
    <cellStyle name="Note 2 4 2 4" xfId="1285"/>
    <cellStyle name="Note 2 4 2 5" xfId="1286"/>
    <cellStyle name="Note 2 4 2 6" xfId="1287"/>
    <cellStyle name="Note 2 4 2 7" xfId="1288"/>
    <cellStyle name="Note 2 4 3" xfId="1289"/>
    <cellStyle name="Note 2 4 3 2" xfId="1290"/>
    <cellStyle name="Note 2 4 3 3" xfId="1291"/>
    <cellStyle name="Note 2 4 3 4" xfId="1292"/>
    <cellStyle name="Note 2 4 3 5" xfId="1293"/>
    <cellStyle name="Note 2 4 4" xfId="1294"/>
    <cellStyle name="Note 2 4 4 2" xfId="1295"/>
    <cellStyle name="Note 2 4 4 3" xfId="1296"/>
    <cellStyle name="Note 2 4 4 4" xfId="1297"/>
    <cellStyle name="Note 2 4 4 5" xfId="1298"/>
    <cellStyle name="Note 2 4 5" xfId="1299"/>
    <cellStyle name="Note 2 4 5 2" xfId="1300"/>
    <cellStyle name="Note 2 4 5 3" xfId="1301"/>
    <cellStyle name="Note 2 4 5 4" xfId="1302"/>
    <cellStyle name="Note 2 4 5 5" xfId="1303"/>
    <cellStyle name="Note 2 4 6" xfId="1304"/>
    <cellStyle name="Note 2 4 7" xfId="1305"/>
    <cellStyle name="Note 2 4 8" xfId="1306"/>
    <cellStyle name="Note 2 4 9" xfId="1307"/>
    <cellStyle name="Note 2 5" xfId="1308"/>
    <cellStyle name="Note 2 5 2" xfId="1309"/>
    <cellStyle name="Note 2 5 2 2" xfId="1310"/>
    <cellStyle name="Note 2 5 2 2 2" xfId="1311"/>
    <cellStyle name="Note 2 5 2 2 3" xfId="1312"/>
    <cellStyle name="Note 2 5 2 2 4" xfId="1313"/>
    <cellStyle name="Note 2 5 2 2 5" xfId="1314"/>
    <cellStyle name="Note 2 5 2 3" xfId="1315"/>
    <cellStyle name="Note 2 5 2 3 2" xfId="1316"/>
    <cellStyle name="Note 2 5 2 3 3" xfId="1317"/>
    <cellStyle name="Note 2 5 2 3 4" xfId="1318"/>
    <cellStyle name="Note 2 5 2 3 5" xfId="1319"/>
    <cellStyle name="Note 2 5 2 4" xfId="1320"/>
    <cellStyle name="Note 2 5 2 5" xfId="1321"/>
    <cellStyle name="Note 2 5 2 6" xfId="1322"/>
    <cellStyle name="Note 2 5 2 7" xfId="1323"/>
    <cellStyle name="Note 2 5 3" xfId="1324"/>
    <cellStyle name="Note 2 5 3 2" xfId="1325"/>
    <cellStyle name="Note 2 5 3 3" xfId="1326"/>
    <cellStyle name="Note 2 5 3 4" xfId="1327"/>
    <cellStyle name="Note 2 5 3 5" xfId="1328"/>
    <cellStyle name="Note 2 5 4" xfId="1329"/>
    <cellStyle name="Note 2 5 4 2" xfId="1330"/>
    <cellStyle name="Note 2 5 4 3" xfId="1331"/>
    <cellStyle name="Note 2 5 4 4" xfId="1332"/>
    <cellStyle name="Note 2 5 4 5" xfId="1333"/>
    <cellStyle name="Note 2 5 5" xfId="1334"/>
    <cellStyle name="Note 2 5 5 2" xfId="1335"/>
    <cellStyle name="Note 2 5 5 3" xfId="1336"/>
    <cellStyle name="Note 2 5 5 4" xfId="1337"/>
    <cellStyle name="Note 2 5 5 5" xfId="1338"/>
    <cellStyle name="Note 2 5 6" xfId="1339"/>
    <cellStyle name="Note 2 5 7" xfId="1340"/>
    <cellStyle name="Note 2 5 8" xfId="1341"/>
    <cellStyle name="Note 2 5 9" xfId="1342"/>
    <cellStyle name="Note 2 6" xfId="1343"/>
    <cellStyle name="Note 2 6 2" xfId="1344"/>
    <cellStyle name="Note 2 6 2 2" xfId="1345"/>
    <cellStyle name="Note 2 6 2 3" xfId="1346"/>
    <cellStyle name="Note 2 6 2 4" xfId="1347"/>
    <cellStyle name="Note 2 6 2 5" xfId="1348"/>
    <cellStyle name="Note 2 6 3" xfId="1349"/>
    <cellStyle name="Note 2 6 3 2" xfId="1350"/>
    <cellStyle name="Note 2 6 3 3" xfId="1351"/>
    <cellStyle name="Note 2 6 3 4" xfId="1352"/>
    <cellStyle name="Note 2 6 3 5" xfId="1353"/>
    <cellStyle name="Note 2 6 4" xfId="1354"/>
    <cellStyle name="Note 2 6 4 2" xfId="1355"/>
    <cellStyle name="Note 2 6 4 3" xfId="1356"/>
    <cellStyle name="Note 2 6 4 4" xfId="1357"/>
    <cellStyle name="Note 2 6 4 5" xfId="1358"/>
    <cellStyle name="Note 2 6 5" xfId="1359"/>
    <cellStyle name="Note 2 6 6" xfId="1360"/>
    <cellStyle name="Note 2 6 7" xfId="1361"/>
    <cellStyle name="Note 2 6 8" xfId="1362"/>
    <cellStyle name="Note 2 6 9" xfId="1363"/>
    <cellStyle name="Note 2 7" xfId="1364"/>
    <cellStyle name="Note 2 7 2" xfId="1365"/>
    <cellStyle name="Note 2 7 2 2" xfId="1366"/>
    <cellStyle name="Note 2 7 2 3" xfId="1367"/>
    <cellStyle name="Note 2 7 2 4" xfId="1368"/>
    <cellStyle name="Note 2 7 2 5" xfId="1369"/>
    <cellStyle name="Note 2 7 3" xfId="1370"/>
    <cellStyle name="Note 2 7 3 2" xfId="1371"/>
    <cellStyle name="Note 2 7 3 3" xfId="1372"/>
    <cellStyle name="Note 2 7 3 4" xfId="1373"/>
    <cellStyle name="Note 2 7 3 5" xfId="1374"/>
    <cellStyle name="Note 2 7 4" xfId="1375"/>
    <cellStyle name="Note 2 7 4 2" xfId="1376"/>
    <cellStyle name="Note 2 7 4 3" xfId="1377"/>
    <cellStyle name="Note 2 7 4 4" xfId="1378"/>
    <cellStyle name="Note 2 7 4 5" xfId="1379"/>
    <cellStyle name="Note 2 7 5" xfId="1380"/>
    <cellStyle name="Note 2 7 6" xfId="1381"/>
    <cellStyle name="Note 2 7 7" xfId="1382"/>
    <cellStyle name="Note 2 7 8" xfId="1383"/>
    <cellStyle name="Note 2 7 9" xfId="1384"/>
    <cellStyle name="Note 2 8" xfId="1385"/>
    <cellStyle name="Note 2 8 2" xfId="1386"/>
    <cellStyle name="Note 2 9" xfId="1387"/>
    <cellStyle name="Note 2 9 2" xfId="1388"/>
    <cellStyle name="Note 3" xfId="1389"/>
    <cellStyle name="Output 2" xfId="1390"/>
    <cellStyle name="Output 2 10" xfId="1391"/>
    <cellStyle name="Output 2 10 2" xfId="1392"/>
    <cellStyle name="Output 2 11" xfId="1393"/>
    <cellStyle name="Output 2 11 2" xfId="1394"/>
    <cellStyle name="Output 2 12" xfId="1395"/>
    <cellStyle name="Output 2 2" xfId="1396"/>
    <cellStyle name="Output 2 2 10" xfId="1397"/>
    <cellStyle name="Output 2 2 2" xfId="1398"/>
    <cellStyle name="Output 2 2 2 10" xfId="1399"/>
    <cellStyle name="Output 2 2 2 11" xfId="1400"/>
    <cellStyle name="Output 2 2 2 2" xfId="1401"/>
    <cellStyle name="Output 2 2 2 2 2" xfId="1402"/>
    <cellStyle name="Output 2 2 2 2 2 2" xfId="1403"/>
    <cellStyle name="Output 2 2 2 2 2 3" xfId="1404"/>
    <cellStyle name="Output 2 2 2 2 2 4" xfId="1405"/>
    <cellStyle name="Output 2 2 2 2 2 5" xfId="1406"/>
    <cellStyle name="Output 2 2 2 2 2 6" xfId="1407"/>
    <cellStyle name="Output 2 2 2 2 2 7" xfId="1408"/>
    <cellStyle name="Output 2 2 2 2 3" xfId="1409"/>
    <cellStyle name="Output 2 2 2 2 3 2" xfId="1410"/>
    <cellStyle name="Output 2 2 2 2 3 3" xfId="1411"/>
    <cellStyle name="Output 2 2 2 2 3 4" xfId="1412"/>
    <cellStyle name="Output 2 2 2 2 3 5" xfId="1413"/>
    <cellStyle name="Output 2 2 2 2 3 6" xfId="1414"/>
    <cellStyle name="Output 2 2 2 2 3 7" xfId="1415"/>
    <cellStyle name="Output 2 2 2 2 4" xfId="1416"/>
    <cellStyle name="Output 2 2 2 2 5" xfId="1417"/>
    <cellStyle name="Output 2 2 2 2 6" xfId="1418"/>
    <cellStyle name="Output 2 2 2 2 7" xfId="1419"/>
    <cellStyle name="Output 2 2 2 2 8" xfId="1420"/>
    <cellStyle name="Output 2 2 2 2 9" xfId="1421"/>
    <cellStyle name="Output 2 2 2 3" xfId="1422"/>
    <cellStyle name="Output 2 2 2 3 2" xfId="1423"/>
    <cellStyle name="Output 2 2 2 3 3" xfId="1424"/>
    <cellStyle name="Output 2 2 2 3 4" xfId="1425"/>
    <cellStyle name="Output 2 2 2 3 5" xfId="1426"/>
    <cellStyle name="Output 2 2 2 3 6" xfId="1427"/>
    <cellStyle name="Output 2 2 2 3 7" xfId="1428"/>
    <cellStyle name="Output 2 2 2 4" xfId="1429"/>
    <cellStyle name="Output 2 2 2 4 2" xfId="1430"/>
    <cellStyle name="Output 2 2 2 4 3" xfId="1431"/>
    <cellStyle name="Output 2 2 2 4 4" xfId="1432"/>
    <cellStyle name="Output 2 2 2 4 5" xfId="1433"/>
    <cellStyle name="Output 2 2 2 4 6" xfId="1434"/>
    <cellStyle name="Output 2 2 2 4 7" xfId="1435"/>
    <cellStyle name="Output 2 2 2 5" xfId="1436"/>
    <cellStyle name="Output 2 2 2 5 2" xfId="1437"/>
    <cellStyle name="Output 2 2 2 5 3" xfId="1438"/>
    <cellStyle name="Output 2 2 2 5 4" xfId="1439"/>
    <cellStyle name="Output 2 2 2 5 5" xfId="1440"/>
    <cellStyle name="Output 2 2 2 5 6" xfId="1441"/>
    <cellStyle name="Output 2 2 2 5 7" xfId="1442"/>
    <cellStyle name="Output 2 2 2 6" xfId="1443"/>
    <cellStyle name="Output 2 2 2 7" xfId="1444"/>
    <cellStyle name="Output 2 2 2 8" xfId="1445"/>
    <cellStyle name="Output 2 2 2 9" xfId="1446"/>
    <cellStyle name="Output 2 2 3" xfId="1447"/>
    <cellStyle name="Output 2 2 3 10" xfId="1448"/>
    <cellStyle name="Output 2 2 3 2" xfId="1449"/>
    <cellStyle name="Output 2 2 3 2 2" xfId="1450"/>
    <cellStyle name="Output 2 2 3 2 3" xfId="1451"/>
    <cellStyle name="Output 2 2 3 2 4" xfId="1452"/>
    <cellStyle name="Output 2 2 3 2 5" xfId="1453"/>
    <cellStyle name="Output 2 2 3 2 6" xfId="1454"/>
    <cellStyle name="Output 2 2 3 2 7" xfId="1455"/>
    <cellStyle name="Output 2 2 3 3" xfId="1456"/>
    <cellStyle name="Output 2 2 3 3 2" xfId="1457"/>
    <cellStyle name="Output 2 2 3 3 3" xfId="1458"/>
    <cellStyle name="Output 2 2 3 3 4" xfId="1459"/>
    <cellStyle name="Output 2 2 3 3 5" xfId="1460"/>
    <cellStyle name="Output 2 2 3 3 6" xfId="1461"/>
    <cellStyle name="Output 2 2 3 3 7" xfId="1462"/>
    <cellStyle name="Output 2 2 3 4" xfId="1463"/>
    <cellStyle name="Output 2 2 3 4 2" xfId="1464"/>
    <cellStyle name="Output 2 2 3 4 3" xfId="1465"/>
    <cellStyle name="Output 2 2 3 4 4" xfId="1466"/>
    <cellStyle name="Output 2 2 3 4 5" xfId="1467"/>
    <cellStyle name="Output 2 2 3 4 6" xfId="1468"/>
    <cellStyle name="Output 2 2 3 4 7" xfId="1469"/>
    <cellStyle name="Output 2 2 3 5" xfId="1470"/>
    <cellStyle name="Output 2 2 3 6" xfId="1471"/>
    <cellStyle name="Output 2 2 3 7" xfId="1472"/>
    <cellStyle name="Output 2 2 3 8" xfId="1473"/>
    <cellStyle name="Output 2 2 3 9" xfId="1474"/>
    <cellStyle name="Output 2 2 4" xfId="1475"/>
    <cellStyle name="Output 2 2 4 10" xfId="1476"/>
    <cellStyle name="Output 2 2 4 2" xfId="1477"/>
    <cellStyle name="Output 2 2 4 2 2" xfId="1478"/>
    <cellStyle name="Output 2 2 4 2 3" xfId="1479"/>
    <cellStyle name="Output 2 2 4 2 4" xfId="1480"/>
    <cellStyle name="Output 2 2 4 2 5" xfId="1481"/>
    <cellStyle name="Output 2 2 4 2 6" xfId="1482"/>
    <cellStyle name="Output 2 2 4 2 7" xfId="1483"/>
    <cellStyle name="Output 2 2 4 3" xfId="1484"/>
    <cellStyle name="Output 2 2 4 3 2" xfId="1485"/>
    <cellStyle name="Output 2 2 4 3 3" xfId="1486"/>
    <cellStyle name="Output 2 2 4 3 4" xfId="1487"/>
    <cellStyle name="Output 2 2 4 3 5" xfId="1488"/>
    <cellStyle name="Output 2 2 4 3 6" xfId="1489"/>
    <cellStyle name="Output 2 2 4 3 7" xfId="1490"/>
    <cellStyle name="Output 2 2 4 4" xfId="1491"/>
    <cellStyle name="Output 2 2 4 4 2" xfId="1492"/>
    <cellStyle name="Output 2 2 4 4 3" xfId="1493"/>
    <cellStyle name="Output 2 2 4 4 4" xfId="1494"/>
    <cellStyle name="Output 2 2 4 4 5" xfId="1495"/>
    <cellStyle name="Output 2 2 4 4 6" xfId="1496"/>
    <cellStyle name="Output 2 2 4 4 7" xfId="1497"/>
    <cellStyle name="Output 2 2 4 5" xfId="1498"/>
    <cellStyle name="Output 2 2 4 6" xfId="1499"/>
    <cellStyle name="Output 2 2 4 7" xfId="1500"/>
    <cellStyle name="Output 2 2 4 8" xfId="1501"/>
    <cellStyle name="Output 2 2 4 9" xfId="1502"/>
    <cellStyle name="Output 2 2 5" xfId="1503"/>
    <cellStyle name="Output 2 2 6" xfId="1504"/>
    <cellStyle name="Output 2 2 7" xfId="1505"/>
    <cellStyle name="Output 2 2 8" xfId="1506"/>
    <cellStyle name="Output 2 2 9" xfId="1507"/>
    <cellStyle name="Output 2 3" xfId="1508"/>
    <cellStyle name="Output 2 3 10" xfId="1509"/>
    <cellStyle name="Output 2 3 2" xfId="1510"/>
    <cellStyle name="Output 2 3 2 10" xfId="1511"/>
    <cellStyle name="Output 2 3 2 11" xfId="1512"/>
    <cellStyle name="Output 2 3 2 2" xfId="1513"/>
    <cellStyle name="Output 2 3 2 2 2" xfId="1514"/>
    <cellStyle name="Output 2 3 2 2 2 2" xfId="1515"/>
    <cellStyle name="Output 2 3 2 2 2 3" xfId="1516"/>
    <cellStyle name="Output 2 3 2 2 2 4" xfId="1517"/>
    <cellStyle name="Output 2 3 2 2 2 5" xfId="1518"/>
    <cellStyle name="Output 2 3 2 2 2 6" xfId="1519"/>
    <cellStyle name="Output 2 3 2 2 2 7" xfId="1520"/>
    <cellStyle name="Output 2 3 2 2 3" xfId="1521"/>
    <cellStyle name="Output 2 3 2 2 3 2" xfId="1522"/>
    <cellStyle name="Output 2 3 2 2 3 3" xfId="1523"/>
    <cellStyle name="Output 2 3 2 2 3 4" xfId="1524"/>
    <cellStyle name="Output 2 3 2 2 3 5" xfId="1525"/>
    <cellStyle name="Output 2 3 2 2 3 6" xfId="1526"/>
    <cellStyle name="Output 2 3 2 2 3 7" xfId="1527"/>
    <cellStyle name="Output 2 3 2 2 4" xfId="1528"/>
    <cellStyle name="Output 2 3 2 2 5" xfId="1529"/>
    <cellStyle name="Output 2 3 2 2 6" xfId="1530"/>
    <cellStyle name="Output 2 3 2 2 7" xfId="1531"/>
    <cellStyle name="Output 2 3 2 2 8" xfId="1532"/>
    <cellStyle name="Output 2 3 2 2 9" xfId="1533"/>
    <cellStyle name="Output 2 3 2 3" xfId="1534"/>
    <cellStyle name="Output 2 3 2 3 2" xfId="1535"/>
    <cellStyle name="Output 2 3 2 3 3" xfId="1536"/>
    <cellStyle name="Output 2 3 2 3 4" xfId="1537"/>
    <cellStyle name="Output 2 3 2 3 5" xfId="1538"/>
    <cellStyle name="Output 2 3 2 3 6" xfId="1539"/>
    <cellStyle name="Output 2 3 2 3 7" xfId="1540"/>
    <cellStyle name="Output 2 3 2 4" xfId="1541"/>
    <cellStyle name="Output 2 3 2 4 2" xfId="1542"/>
    <cellStyle name="Output 2 3 2 4 3" xfId="1543"/>
    <cellStyle name="Output 2 3 2 4 4" xfId="1544"/>
    <cellStyle name="Output 2 3 2 4 5" xfId="1545"/>
    <cellStyle name="Output 2 3 2 4 6" xfId="1546"/>
    <cellStyle name="Output 2 3 2 4 7" xfId="1547"/>
    <cellStyle name="Output 2 3 2 5" xfId="1548"/>
    <cellStyle name="Output 2 3 2 5 2" xfId="1549"/>
    <cellStyle name="Output 2 3 2 5 3" xfId="1550"/>
    <cellStyle name="Output 2 3 2 5 4" xfId="1551"/>
    <cellStyle name="Output 2 3 2 5 5" xfId="1552"/>
    <cellStyle name="Output 2 3 2 5 6" xfId="1553"/>
    <cellStyle name="Output 2 3 2 5 7" xfId="1554"/>
    <cellStyle name="Output 2 3 2 6" xfId="1555"/>
    <cellStyle name="Output 2 3 2 7" xfId="1556"/>
    <cellStyle name="Output 2 3 2 8" xfId="1557"/>
    <cellStyle name="Output 2 3 2 9" xfId="1558"/>
    <cellStyle name="Output 2 3 3" xfId="1559"/>
    <cellStyle name="Output 2 3 3 10" xfId="1560"/>
    <cellStyle name="Output 2 3 3 2" xfId="1561"/>
    <cellStyle name="Output 2 3 3 2 2" xfId="1562"/>
    <cellStyle name="Output 2 3 3 2 3" xfId="1563"/>
    <cellStyle name="Output 2 3 3 2 4" xfId="1564"/>
    <cellStyle name="Output 2 3 3 2 5" xfId="1565"/>
    <cellStyle name="Output 2 3 3 2 6" xfId="1566"/>
    <cellStyle name="Output 2 3 3 2 7" xfId="1567"/>
    <cellStyle name="Output 2 3 3 3" xfId="1568"/>
    <cellStyle name="Output 2 3 3 3 2" xfId="1569"/>
    <cellStyle name="Output 2 3 3 3 3" xfId="1570"/>
    <cellStyle name="Output 2 3 3 3 4" xfId="1571"/>
    <cellStyle name="Output 2 3 3 3 5" xfId="1572"/>
    <cellStyle name="Output 2 3 3 3 6" xfId="1573"/>
    <cellStyle name="Output 2 3 3 3 7" xfId="1574"/>
    <cellStyle name="Output 2 3 3 4" xfId="1575"/>
    <cellStyle name="Output 2 3 3 4 2" xfId="1576"/>
    <cellStyle name="Output 2 3 3 4 3" xfId="1577"/>
    <cellStyle name="Output 2 3 3 4 4" xfId="1578"/>
    <cellStyle name="Output 2 3 3 4 5" xfId="1579"/>
    <cellStyle name="Output 2 3 3 4 6" xfId="1580"/>
    <cellStyle name="Output 2 3 3 4 7" xfId="1581"/>
    <cellStyle name="Output 2 3 3 5" xfId="1582"/>
    <cellStyle name="Output 2 3 3 6" xfId="1583"/>
    <cellStyle name="Output 2 3 3 7" xfId="1584"/>
    <cellStyle name="Output 2 3 3 8" xfId="1585"/>
    <cellStyle name="Output 2 3 3 9" xfId="1586"/>
    <cellStyle name="Output 2 3 4" xfId="1587"/>
    <cellStyle name="Output 2 3 4 10" xfId="1588"/>
    <cellStyle name="Output 2 3 4 2" xfId="1589"/>
    <cellStyle name="Output 2 3 4 2 2" xfId="1590"/>
    <cellStyle name="Output 2 3 4 2 3" xfId="1591"/>
    <cellStyle name="Output 2 3 4 2 4" xfId="1592"/>
    <cellStyle name="Output 2 3 4 2 5" xfId="1593"/>
    <cellStyle name="Output 2 3 4 2 6" xfId="1594"/>
    <cellStyle name="Output 2 3 4 2 7" xfId="1595"/>
    <cellStyle name="Output 2 3 4 3" xfId="1596"/>
    <cellStyle name="Output 2 3 4 3 2" xfId="1597"/>
    <cellStyle name="Output 2 3 4 3 3" xfId="1598"/>
    <cellStyle name="Output 2 3 4 3 4" xfId="1599"/>
    <cellStyle name="Output 2 3 4 3 5" xfId="1600"/>
    <cellStyle name="Output 2 3 4 3 6" xfId="1601"/>
    <cellStyle name="Output 2 3 4 3 7" xfId="1602"/>
    <cellStyle name="Output 2 3 4 4" xfId="1603"/>
    <cellStyle name="Output 2 3 4 4 2" xfId="1604"/>
    <cellStyle name="Output 2 3 4 4 3" xfId="1605"/>
    <cellStyle name="Output 2 3 4 4 4" xfId="1606"/>
    <cellStyle name="Output 2 3 4 4 5" xfId="1607"/>
    <cellStyle name="Output 2 3 4 4 6" xfId="1608"/>
    <cellStyle name="Output 2 3 4 4 7" xfId="1609"/>
    <cellStyle name="Output 2 3 4 5" xfId="1610"/>
    <cellStyle name="Output 2 3 4 6" xfId="1611"/>
    <cellStyle name="Output 2 3 4 7" xfId="1612"/>
    <cellStyle name="Output 2 3 4 8" xfId="1613"/>
    <cellStyle name="Output 2 3 4 9" xfId="1614"/>
    <cellStyle name="Output 2 3 5" xfId="1615"/>
    <cellStyle name="Output 2 3 6" xfId="1616"/>
    <cellStyle name="Output 2 3 7" xfId="1617"/>
    <cellStyle name="Output 2 3 8" xfId="1618"/>
    <cellStyle name="Output 2 3 9" xfId="1619"/>
    <cellStyle name="Output 2 4" xfId="1620"/>
    <cellStyle name="Output 2 4 10" xfId="1621"/>
    <cellStyle name="Output 2 4 11" xfId="1622"/>
    <cellStyle name="Output 2 4 2" xfId="1623"/>
    <cellStyle name="Output 2 4 2 2" xfId="1624"/>
    <cellStyle name="Output 2 4 2 2 2" xfId="1625"/>
    <cellStyle name="Output 2 4 2 2 3" xfId="1626"/>
    <cellStyle name="Output 2 4 2 2 4" xfId="1627"/>
    <cellStyle name="Output 2 4 2 2 5" xfId="1628"/>
    <cellStyle name="Output 2 4 2 2 6" xfId="1629"/>
    <cellStyle name="Output 2 4 2 2 7" xfId="1630"/>
    <cellStyle name="Output 2 4 2 3" xfId="1631"/>
    <cellStyle name="Output 2 4 2 3 2" xfId="1632"/>
    <cellStyle name="Output 2 4 2 3 3" xfId="1633"/>
    <cellStyle name="Output 2 4 2 3 4" xfId="1634"/>
    <cellStyle name="Output 2 4 2 3 5" xfId="1635"/>
    <cellStyle name="Output 2 4 2 3 6" xfId="1636"/>
    <cellStyle name="Output 2 4 2 3 7" xfId="1637"/>
    <cellStyle name="Output 2 4 2 4" xfId="1638"/>
    <cellStyle name="Output 2 4 2 5" xfId="1639"/>
    <cellStyle name="Output 2 4 2 6" xfId="1640"/>
    <cellStyle name="Output 2 4 2 7" xfId="1641"/>
    <cellStyle name="Output 2 4 2 8" xfId="1642"/>
    <cellStyle name="Output 2 4 2 9" xfId="1643"/>
    <cellStyle name="Output 2 4 3" xfId="1644"/>
    <cellStyle name="Output 2 4 3 2" xfId="1645"/>
    <cellStyle name="Output 2 4 3 3" xfId="1646"/>
    <cellStyle name="Output 2 4 3 4" xfId="1647"/>
    <cellStyle name="Output 2 4 3 5" xfId="1648"/>
    <cellStyle name="Output 2 4 3 6" xfId="1649"/>
    <cellStyle name="Output 2 4 3 7" xfId="1650"/>
    <cellStyle name="Output 2 4 4" xfId="1651"/>
    <cellStyle name="Output 2 4 4 2" xfId="1652"/>
    <cellStyle name="Output 2 4 4 3" xfId="1653"/>
    <cellStyle name="Output 2 4 4 4" xfId="1654"/>
    <cellStyle name="Output 2 4 4 5" xfId="1655"/>
    <cellStyle name="Output 2 4 4 6" xfId="1656"/>
    <cellStyle name="Output 2 4 4 7" xfId="1657"/>
    <cellStyle name="Output 2 4 5" xfId="1658"/>
    <cellStyle name="Output 2 4 5 2" xfId="1659"/>
    <cellStyle name="Output 2 4 5 3" xfId="1660"/>
    <cellStyle name="Output 2 4 5 4" xfId="1661"/>
    <cellStyle name="Output 2 4 5 5" xfId="1662"/>
    <cellStyle name="Output 2 4 5 6" xfId="1663"/>
    <cellStyle name="Output 2 4 5 7" xfId="1664"/>
    <cellStyle name="Output 2 4 6" xfId="1665"/>
    <cellStyle name="Output 2 4 7" xfId="1666"/>
    <cellStyle name="Output 2 4 8" xfId="1667"/>
    <cellStyle name="Output 2 4 9" xfId="1668"/>
    <cellStyle name="Output 2 5" xfId="1669"/>
    <cellStyle name="Output 2 5 10" xfId="1670"/>
    <cellStyle name="Output 2 5 2" xfId="1671"/>
    <cellStyle name="Output 2 5 2 2" xfId="1672"/>
    <cellStyle name="Output 2 5 2 3" xfId="1673"/>
    <cellStyle name="Output 2 5 2 4" xfId="1674"/>
    <cellStyle name="Output 2 5 2 5" xfId="1675"/>
    <cellStyle name="Output 2 5 2 6" xfId="1676"/>
    <cellStyle name="Output 2 5 2 7" xfId="1677"/>
    <cellStyle name="Output 2 5 3" xfId="1678"/>
    <cellStyle name="Output 2 5 3 2" xfId="1679"/>
    <cellStyle name="Output 2 5 3 3" xfId="1680"/>
    <cellStyle name="Output 2 5 3 4" xfId="1681"/>
    <cellStyle name="Output 2 5 3 5" xfId="1682"/>
    <cellStyle name="Output 2 5 3 6" xfId="1683"/>
    <cellStyle name="Output 2 5 3 7" xfId="1684"/>
    <cellStyle name="Output 2 5 4" xfId="1685"/>
    <cellStyle name="Output 2 5 4 2" xfId="1686"/>
    <cellStyle name="Output 2 5 4 3" xfId="1687"/>
    <cellStyle name="Output 2 5 4 4" xfId="1688"/>
    <cellStyle name="Output 2 5 4 5" xfId="1689"/>
    <cellStyle name="Output 2 5 4 6" xfId="1690"/>
    <cellStyle name="Output 2 5 4 7" xfId="1691"/>
    <cellStyle name="Output 2 5 5" xfId="1692"/>
    <cellStyle name="Output 2 5 6" xfId="1693"/>
    <cellStyle name="Output 2 5 7" xfId="1694"/>
    <cellStyle name="Output 2 5 8" xfId="1695"/>
    <cellStyle name="Output 2 5 9" xfId="1696"/>
    <cellStyle name="Output 2 6" xfId="1697"/>
    <cellStyle name="Output 2 6 10" xfId="1698"/>
    <cellStyle name="Output 2 6 11" xfId="1699"/>
    <cellStyle name="Output 2 6 2" xfId="1700"/>
    <cellStyle name="Output 2 6 2 2" xfId="1701"/>
    <cellStyle name="Output 2 6 2 3" xfId="1702"/>
    <cellStyle name="Output 2 6 2 4" xfId="1703"/>
    <cellStyle name="Output 2 6 2 5" xfId="1704"/>
    <cellStyle name="Output 2 6 2 6" xfId="1705"/>
    <cellStyle name="Output 2 6 2 7" xfId="1706"/>
    <cellStyle name="Output 2 6 3" xfId="1707"/>
    <cellStyle name="Output 2 6 3 2" xfId="1708"/>
    <cellStyle name="Output 2 6 3 3" xfId="1709"/>
    <cellStyle name="Output 2 6 3 4" xfId="1710"/>
    <cellStyle name="Output 2 6 3 5" xfId="1711"/>
    <cellStyle name="Output 2 6 3 6" xfId="1712"/>
    <cellStyle name="Output 2 6 3 7" xfId="1713"/>
    <cellStyle name="Output 2 6 4" xfId="1714"/>
    <cellStyle name="Output 2 6 4 2" xfId="1715"/>
    <cellStyle name="Output 2 6 4 3" xfId="1716"/>
    <cellStyle name="Output 2 6 4 4" xfId="1717"/>
    <cellStyle name="Output 2 6 4 5" xfId="1718"/>
    <cellStyle name="Output 2 6 4 6" xfId="1719"/>
    <cellStyle name="Output 2 6 4 7" xfId="1720"/>
    <cellStyle name="Output 2 6 5" xfId="1721"/>
    <cellStyle name="Output 2 6 6" xfId="1722"/>
    <cellStyle name="Output 2 6 7" xfId="1723"/>
    <cellStyle name="Output 2 6 8" xfId="1724"/>
    <cellStyle name="Output 2 6 9" xfId="1725"/>
    <cellStyle name="Output 2 7" xfId="1726"/>
    <cellStyle name="Output 2 7 2" xfId="1727"/>
    <cellStyle name="Output 2 8" xfId="1728"/>
    <cellStyle name="Output 2 8 2" xfId="1729"/>
    <cellStyle name="Output 2 9" xfId="1730"/>
    <cellStyle name="Output 2 9 2" xfId="1731"/>
    <cellStyle name="Output 3" xfId="1732"/>
    <cellStyle name="Percent 2" xfId="22"/>
    <cellStyle name="Percent 2 2" xfId="23"/>
    <cellStyle name="Percent 2 2 2" xfId="1736"/>
    <cellStyle name="Percent 2 2 2 2" xfId="1737"/>
    <cellStyle name="Percent 2 2 2 2 2" xfId="1738"/>
    <cellStyle name="Percent 2 2 2 3" xfId="1739"/>
    <cellStyle name="Percent 2 2 3" xfId="1740"/>
    <cellStyle name="Percent 2 2 3 2" xfId="1741"/>
    <cellStyle name="Percent 2 2 4" xfId="1742"/>
    <cellStyle name="Percent 2 2 5" xfId="1735"/>
    <cellStyle name="Percent 2 3" xfId="1743"/>
    <cellStyle name="Percent 2 3 2" xfId="1744"/>
    <cellStyle name="Percent 2 3 2 2" xfId="1745"/>
    <cellStyle name="Percent 2 4" xfId="1746"/>
    <cellStyle name="Percent 2 4 2" xfId="1747"/>
    <cellStyle name="Percent 2 4 2 2" xfId="1748"/>
    <cellStyle name="Percent 2 4 3" xfId="1749"/>
    <cellStyle name="Percent 2 5" xfId="1750"/>
    <cellStyle name="Percent 2 5 2" xfId="1751"/>
    <cellStyle name="Percent 2 6" xfId="1752"/>
    <cellStyle name="Percent 2 7" xfId="1753"/>
    <cellStyle name="Percent 2 8" xfId="1734"/>
    <cellStyle name="Percent 3" xfId="4"/>
    <cellStyle name="Percent 3 2" xfId="1755"/>
    <cellStyle name="Percent 3 2 2" xfId="1756"/>
    <cellStyle name="Percent 3 2 2 2" xfId="1757"/>
    <cellStyle name="Percent 3 3" xfId="1758"/>
    <cellStyle name="Percent 3 3 2" xfId="1759"/>
    <cellStyle name="Percent 3 3 3" xfId="1760"/>
    <cellStyle name="Percent 3 4" xfId="1761"/>
    <cellStyle name="Percent 3 4 2" xfId="1762"/>
    <cellStyle name="Percent 3 5" xfId="1754"/>
    <cellStyle name="Percent 4" xfId="24"/>
    <cellStyle name="Percent 4 2" xfId="1764"/>
    <cellStyle name="Percent 4 3" xfId="1765"/>
    <cellStyle name="Percent 4 4" xfId="1763"/>
    <cellStyle name="Percent 5" xfId="1766"/>
    <cellStyle name="Percent 5 2" xfId="1767"/>
    <cellStyle name="Percent 5 2 2" xfId="1768"/>
    <cellStyle name="Percent 5 3" xfId="1769"/>
    <cellStyle name="Percent 5 4" xfId="1770"/>
    <cellStyle name="Percent 6" xfId="1771"/>
    <cellStyle name="Percent 6 2" xfId="1772"/>
    <cellStyle name="Percent 6 3" xfId="1773"/>
    <cellStyle name="Percent 7" xfId="1774"/>
    <cellStyle name="Percent 8" xfId="1775"/>
    <cellStyle name="Percent 9" xfId="1733"/>
    <cellStyle name="Style 1" xfId="25"/>
    <cellStyle name="Title 2" xfId="1777"/>
    <cellStyle name="Title 3" xfId="1778"/>
    <cellStyle name="Total 2" xfId="1779"/>
    <cellStyle name="Total 2 10" xfId="1780"/>
    <cellStyle name="Total 2 10 2" xfId="1781"/>
    <cellStyle name="Total 2 11" xfId="1782"/>
    <cellStyle name="Total 2 11 2" xfId="1783"/>
    <cellStyle name="Total 2 12" xfId="1784"/>
    <cellStyle name="Total 2 2" xfId="1785"/>
    <cellStyle name="Total 2 2 10" xfId="1786"/>
    <cellStyle name="Total 2 2 2" xfId="1787"/>
    <cellStyle name="Total 2 2 2 10" xfId="1788"/>
    <cellStyle name="Total 2 2 2 11" xfId="1789"/>
    <cellStyle name="Total 2 2 2 2" xfId="1790"/>
    <cellStyle name="Total 2 2 2 2 2" xfId="1791"/>
    <cellStyle name="Total 2 2 2 2 2 2" xfId="1792"/>
    <cellStyle name="Total 2 2 2 2 2 3" xfId="1793"/>
    <cellStyle name="Total 2 2 2 2 2 4" xfId="1794"/>
    <cellStyle name="Total 2 2 2 2 2 5" xfId="1795"/>
    <cellStyle name="Total 2 2 2 2 2 6" xfId="1796"/>
    <cellStyle name="Total 2 2 2 2 2 7" xfId="1797"/>
    <cellStyle name="Total 2 2 2 2 3" xfId="1798"/>
    <cellStyle name="Total 2 2 2 2 3 2" xfId="1799"/>
    <cellStyle name="Total 2 2 2 2 3 3" xfId="1800"/>
    <cellStyle name="Total 2 2 2 2 3 4" xfId="1801"/>
    <cellStyle name="Total 2 2 2 2 3 5" xfId="1802"/>
    <cellStyle name="Total 2 2 2 2 3 6" xfId="1803"/>
    <cellStyle name="Total 2 2 2 2 3 7" xfId="1804"/>
    <cellStyle name="Total 2 2 2 2 4" xfId="1805"/>
    <cellStyle name="Total 2 2 2 2 5" xfId="1806"/>
    <cellStyle name="Total 2 2 2 2 6" xfId="1807"/>
    <cellStyle name="Total 2 2 2 2 7" xfId="1808"/>
    <cellStyle name="Total 2 2 2 2 8" xfId="1809"/>
    <cellStyle name="Total 2 2 2 2 9" xfId="1810"/>
    <cellStyle name="Total 2 2 2 3" xfId="1811"/>
    <cellStyle name="Total 2 2 2 3 2" xfId="1812"/>
    <cellStyle name="Total 2 2 2 3 3" xfId="1813"/>
    <cellStyle name="Total 2 2 2 3 4" xfId="1814"/>
    <cellStyle name="Total 2 2 2 3 5" xfId="1815"/>
    <cellStyle name="Total 2 2 2 3 6" xfId="1816"/>
    <cellStyle name="Total 2 2 2 3 7" xfId="1817"/>
    <cellStyle name="Total 2 2 2 4" xfId="1818"/>
    <cellStyle name="Total 2 2 2 4 2" xfId="1819"/>
    <cellStyle name="Total 2 2 2 4 3" xfId="1820"/>
    <cellStyle name="Total 2 2 2 4 4" xfId="1821"/>
    <cellStyle name="Total 2 2 2 4 5" xfId="1822"/>
    <cellStyle name="Total 2 2 2 4 6" xfId="1823"/>
    <cellStyle name="Total 2 2 2 4 7" xfId="1824"/>
    <cellStyle name="Total 2 2 2 5" xfId="1825"/>
    <cellStyle name="Total 2 2 2 5 2" xfId="1826"/>
    <cellStyle name="Total 2 2 2 5 3" xfId="1827"/>
    <cellStyle name="Total 2 2 2 5 4" xfId="1828"/>
    <cellStyle name="Total 2 2 2 5 5" xfId="1829"/>
    <cellStyle name="Total 2 2 2 5 6" xfId="1830"/>
    <cellStyle name="Total 2 2 2 5 7" xfId="1831"/>
    <cellStyle name="Total 2 2 2 6" xfId="1832"/>
    <cellStyle name="Total 2 2 2 7" xfId="1833"/>
    <cellStyle name="Total 2 2 2 8" xfId="1834"/>
    <cellStyle name="Total 2 2 2 9" xfId="1835"/>
    <cellStyle name="Total 2 2 3" xfId="1836"/>
    <cellStyle name="Total 2 2 3 10" xfId="1837"/>
    <cellStyle name="Total 2 2 3 2" xfId="1838"/>
    <cellStyle name="Total 2 2 3 2 2" xfId="1839"/>
    <cellStyle name="Total 2 2 3 2 3" xfId="1840"/>
    <cellStyle name="Total 2 2 3 2 4" xfId="1841"/>
    <cellStyle name="Total 2 2 3 2 5" xfId="1842"/>
    <cellStyle name="Total 2 2 3 2 6" xfId="1843"/>
    <cellStyle name="Total 2 2 3 2 7" xfId="1844"/>
    <cellStyle name="Total 2 2 3 3" xfId="1845"/>
    <cellStyle name="Total 2 2 3 3 2" xfId="1846"/>
    <cellStyle name="Total 2 2 3 3 3" xfId="1847"/>
    <cellStyle name="Total 2 2 3 3 4" xfId="1848"/>
    <cellStyle name="Total 2 2 3 3 5" xfId="1849"/>
    <cellStyle name="Total 2 2 3 3 6" xfId="1850"/>
    <cellStyle name="Total 2 2 3 3 7" xfId="1851"/>
    <cellStyle name="Total 2 2 3 4" xfId="1852"/>
    <cellStyle name="Total 2 2 3 4 2" xfId="1853"/>
    <cellStyle name="Total 2 2 3 4 3" xfId="1854"/>
    <cellStyle name="Total 2 2 3 4 4" xfId="1855"/>
    <cellStyle name="Total 2 2 3 4 5" xfId="1856"/>
    <cellStyle name="Total 2 2 3 4 6" xfId="1857"/>
    <cellStyle name="Total 2 2 3 4 7" xfId="1858"/>
    <cellStyle name="Total 2 2 3 5" xfId="1859"/>
    <cellStyle name="Total 2 2 3 6" xfId="1860"/>
    <cellStyle name="Total 2 2 3 7" xfId="1861"/>
    <cellStyle name="Total 2 2 3 8" xfId="1862"/>
    <cellStyle name="Total 2 2 3 9" xfId="1863"/>
    <cellStyle name="Total 2 2 4" xfId="1864"/>
    <cellStyle name="Total 2 2 4 10" xfId="1865"/>
    <cellStyle name="Total 2 2 4 2" xfId="1866"/>
    <cellStyle name="Total 2 2 4 2 2" xfId="1867"/>
    <cellStyle name="Total 2 2 4 2 3" xfId="1868"/>
    <cellStyle name="Total 2 2 4 2 4" xfId="1869"/>
    <cellStyle name="Total 2 2 4 2 5" xfId="1870"/>
    <cellStyle name="Total 2 2 4 2 6" xfId="1871"/>
    <cellStyle name="Total 2 2 4 2 7" xfId="1872"/>
    <cellStyle name="Total 2 2 4 3" xfId="1873"/>
    <cellStyle name="Total 2 2 4 3 2" xfId="1874"/>
    <cellStyle name="Total 2 2 4 3 3" xfId="1875"/>
    <cellStyle name="Total 2 2 4 3 4" xfId="1876"/>
    <cellStyle name="Total 2 2 4 3 5" xfId="1877"/>
    <cellStyle name="Total 2 2 4 3 6" xfId="1878"/>
    <cellStyle name="Total 2 2 4 3 7" xfId="1879"/>
    <cellStyle name="Total 2 2 4 4" xfId="1880"/>
    <cellStyle name="Total 2 2 4 4 2" xfId="1881"/>
    <cellStyle name="Total 2 2 4 4 3" xfId="1882"/>
    <cellStyle name="Total 2 2 4 4 4" xfId="1883"/>
    <cellStyle name="Total 2 2 4 4 5" xfId="1884"/>
    <cellStyle name="Total 2 2 4 4 6" xfId="1885"/>
    <cellStyle name="Total 2 2 4 4 7" xfId="1886"/>
    <cellStyle name="Total 2 2 4 5" xfId="1887"/>
    <cellStyle name="Total 2 2 4 6" xfId="1888"/>
    <cellStyle name="Total 2 2 4 7" xfId="1889"/>
    <cellStyle name="Total 2 2 4 8" xfId="1890"/>
    <cellStyle name="Total 2 2 4 9" xfId="1891"/>
    <cellStyle name="Total 2 2 5" xfId="1892"/>
    <cellStyle name="Total 2 2 6" xfId="1893"/>
    <cellStyle name="Total 2 2 7" xfId="1894"/>
    <cellStyle name="Total 2 2 8" xfId="1895"/>
    <cellStyle name="Total 2 2 9" xfId="1896"/>
    <cellStyle name="Total 2 3" xfId="1897"/>
    <cellStyle name="Total 2 3 10" xfId="1898"/>
    <cellStyle name="Total 2 3 2" xfId="1899"/>
    <cellStyle name="Total 2 3 2 10" xfId="1900"/>
    <cellStyle name="Total 2 3 2 11" xfId="1901"/>
    <cellStyle name="Total 2 3 2 2" xfId="1902"/>
    <cellStyle name="Total 2 3 2 2 2" xfId="1903"/>
    <cellStyle name="Total 2 3 2 2 2 2" xfId="1904"/>
    <cellStyle name="Total 2 3 2 2 2 3" xfId="1905"/>
    <cellStyle name="Total 2 3 2 2 2 4" xfId="1906"/>
    <cellStyle name="Total 2 3 2 2 2 5" xfId="1907"/>
    <cellStyle name="Total 2 3 2 2 2 6" xfId="1908"/>
    <cellStyle name="Total 2 3 2 2 2 7" xfId="1909"/>
    <cellStyle name="Total 2 3 2 2 3" xfId="1910"/>
    <cellStyle name="Total 2 3 2 2 3 2" xfId="1911"/>
    <cellStyle name="Total 2 3 2 2 3 3" xfId="1912"/>
    <cellStyle name="Total 2 3 2 2 3 4" xfId="1913"/>
    <cellStyle name="Total 2 3 2 2 3 5" xfId="1914"/>
    <cellStyle name="Total 2 3 2 2 3 6" xfId="1915"/>
    <cellStyle name="Total 2 3 2 2 3 7" xfId="1916"/>
    <cellStyle name="Total 2 3 2 2 4" xfId="1917"/>
    <cellStyle name="Total 2 3 2 2 5" xfId="1918"/>
    <cellStyle name="Total 2 3 2 2 6" xfId="1919"/>
    <cellStyle name="Total 2 3 2 2 7" xfId="1920"/>
    <cellStyle name="Total 2 3 2 2 8" xfId="1921"/>
    <cellStyle name="Total 2 3 2 2 9" xfId="1922"/>
    <cellStyle name="Total 2 3 2 3" xfId="1923"/>
    <cellStyle name="Total 2 3 2 3 2" xfId="1924"/>
    <cellStyle name="Total 2 3 2 3 3" xfId="1925"/>
    <cellStyle name="Total 2 3 2 3 4" xfId="1926"/>
    <cellStyle name="Total 2 3 2 3 5" xfId="1927"/>
    <cellStyle name="Total 2 3 2 3 6" xfId="1928"/>
    <cellStyle name="Total 2 3 2 3 7" xfId="1929"/>
    <cellStyle name="Total 2 3 2 4" xfId="1930"/>
    <cellStyle name="Total 2 3 2 4 2" xfId="1931"/>
    <cellStyle name="Total 2 3 2 4 3" xfId="1932"/>
    <cellStyle name="Total 2 3 2 4 4" xfId="1933"/>
    <cellStyle name="Total 2 3 2 4 5" xfId="1934"/>
    <cellStyle name="Total 2 3 2 4 6" xfId="1935"/>
    <cellStyle name="Total 2 3 2 4 7" xfId="1936"/>
    <cellStyle name="Total 2 3 2 5" xfId="1937"/>
    <cellStyle name="Total 2 3 2 5 2" xfId="1938"/>
    <cellStyle name="Total 2 3 2 5 3" xfId="1939"/>
    <cellStyle name="Total 2 3 2 5 4" xfId="1940"/>
    <cellStyle name="Total 2 3 2 5 5" xfId="1941"/>
    <cellStyle name="Total 2 3 2 5 6" xfId="1942"/>
    <cellStyle name="Total 2 3 2 5 7" xfId="1943"/>
    <cellStyle name="Total 2 3 2 6" xfId="1944"/>
    <cellStyle name="Total 2 3 2 7" xfId="1945"/>
    <cellStyle name="Total 2 3 2 8" xfId="1946"/>
    <cellStyle name="Total 2 3 2 9" xfId="1947"/>
    <cellStyle name="Total 2 3 3" xfId="1948"/>
    <cellStyle name="Total 2 3 3 10" xfId="1949"/>
    <cellStyle name="Total 2 3 3 2" xfId="1950"/>
    <cellStyle name="Total 2 3 3 2 2" xfId="1951"/>
    <cellStyle name="Total 2 3 3 2 3" xfId="1952"/>
    <cellStyle name="Total 2 3 3 2 4" xfId="1953"/>
    <cellStyle name="Total 2 3 3 2 5" xfId="1954"/>
    <cellStyle name="Total 2 3 3 2 6" xfId="1955"/>
    <cellStyle name="Total 2 3 3 2 7" xfId="1956"/>
    <cellStyle name="Total 2 3 3 3" xfId="1957"/>
    <cellStyle name="Total 2 3 3 3 2" xfId="1958"/>
    <cellStyle name="Total 2 3 3 3 3" xfId="1959"/>
    <cellStyle name="Total 2 3 3 3 4" xfId="1960"/>
    <cellStyle name="Total 2 3 3 3 5" xfId="1961"/>
    <cellStyle name="Total 2 3 3 3 6" xfId="1962"/>
    <cellStyle name="Total 2 3 3 3 7" xfId="1963"/>
    <cellStyle name="Total 2 3 3 4" xfId="1964"/>
    <cellStyle name="Total 2 3 3 4 2" xfId="1965"/>
    <cellStyle name="Total 2 3 3 4 3" xfId="1966"/>
    <cellStyle name="Total 2 3 3 4 4" xfId="1967"/>
    <cellStyle name="Total 2 3 3 4 5" xfId="1968"/>
    <cellStyle name="Total 2 3 3 4 6" xfId="1969"/>
    <cellStyle name="Total 2 3 3 4 7" xfId="1970"/>
    <cellStyle name="Total 2 3 3 5" xfId="1971"/>
    <cellStyle name="Total 2 3 3 6" xfId="1972"/>
    <cellStyle name="Total 2 3 3 7" xfId="1973"/>
    <cellStyle name="Total 2 3 3 8" xfId="1974"/>
    <cellStyle name="Total 2 3 3 9" xfId="1975"/>
    <cellStyle name="Total 2 3 4" xfId="1976"/>
    <cellStyle name="Total 2 3 4 10" xfId="1977"/>
    <cellStyle name="Total 2 3 4 2" xfId="1978"/>
    <cellStyle name="Total 2 3 4 2 2" xfId="1979"/>
    <cellStyle name="Total 2 3 4 2 3" xfId="1980"/>
    <cellStyle name="Total 2 3 4 2 4" xfId="1981"/>
    <cellStyle name="Total 2 3 4 2 5" xfId="1982"/>
    <cellStyle name="Total 2 3 4 2 6" xfId="1983"/>
    <cellStyle name="Total 2 3 4 2 7" xfId="1984"/>
    <cellStyle name="Total 2 3 4 3" xfId="1985"/>
    <cellStyle name="Total 2 3 4 3 2" xfId="1986"/>
    <cellStyle name="Total 2 3 4 3 3" xfId="1987"/>
    <cellStyle name="Total 2 3 4 3 4" xfId="1988"/>
    <cellStyle name="Total 2 3 4 3 5" xfId="1989"/>
    <cellStyle name="Total 2 3 4 3 6" xfId="1990"/>
    <cellStyle name="Total 2 3 4 3 7" xfId="1991"/>
    <cellStyle name="Total 2 3 4 4" xfId="1992"/>
    <cellStyle name="Total 2 3 4 4 2" xfId="1993"/>
    <cellStyle name="Total 2 3 4 4 3" xfId="1994"/>
    <cellStyle name="Total 2 3 4 4 4" xfId="1995"/>
    <cellStyle name="Total 2 3 4 4 5" xfId="1996"/>
    <cellStyle name="Total 2 3 4 4 6" xfId="1997"/>
    <cellStyle name="Total 2 3 4 4 7" xfId="1998"/>
    <cellStyle name="Total 2 3 4 5" xfId="1999"/>
    <cellStyle name="Total 2 3 4 6" xfId="2000"/>
    <cellStyle name="Total 2 3 4 7" xfId="2001"/>
    <cellStyle name="Total 2 3 4 8" xfId="2002"/>
    <cellStyle name="Total 2 3 4 9" xfId="2003"/>
    <cellStyle name="Total 2 3 5" xfId="2004"/>
    <cellStyle name="Total 2 3 6" xfId="2005"/>
    <cellStyle name="Total 2 3 7" xfId="2006"/>
    <cellStyle name="Total 2 3 8" xfId="2007"/>
    <cellStyle name="Total 2 3 9" xfId="2008"/>
    <cellStyle name="Total 2 4" xfId="2009"/>
    <cellStyle name="Total 2 4 10" xfId="2010"/>
    <cellStyle name="Total 2 4 11" xfId="2011"/>
    <cellStyle name="Total 2 4 2" xfId="2012"/>
    <cellStyle name="Total 2 4 2 2" xfId="2013"/>
    <cellStyle name="Total 2 4 2 2 2" xfId="2014"/>
    <cellStyle name="Total 2 4 2 2 3" xfId="2015"/>
    <cellStyle name="Total 2 4 2 2 4" xfId="2016"/>
    <cellStyle name="Total 2 4 2 2 5" xfId="2017"/>
    <cellStyle name="Total 2 4 2 2 6" xfId="2018"/>
    <cellStyle name="Total 2 4 2 2 7" xfId="2019"/>
    <cellStyle name="Total 2 4 2 3" xfId="2020"/>
    <cellStyle name="Total 2 4 2 3 2" xfId="2021"/>
    <cellStyle name="Total 2 4 2 3 3" xfId="2022"/>
    <cellStyle name="Total 2 4 2 3 4" xfId="2023"/>
    <cellStyle name="Total 2 4 2 3 5" xfId="2024"/>
    <cellStyle name="Total 2 4 2 3 6" xfId="2025"/>
    <cellStyle name="Total 2 4 2 3 7" xfId="2026"/>
    <cellStyle name="Total 2 4 2 4" xfId="2027"/>
    <cellStyle name="Total 2 4 2 5" xfId="2028"/>
    <cellStyle name="Total 2 4 2 6" xfId="2029"/>
    <cellStyle name="Total 2 4 2 7" xfId="2030"/>
    <cellStyle name="Total 2 4 2 8" xfId="2031"/>
    <cellStyle name="Total 2 4 2 9" xfId="2032"/>
    <cellStyle name="Total 2 4 3" xfId="2033"/>
    <cellStyle name="Total 2 4 3 2" xfId="2034"/>
    <cellStyle name="Total 2 4 3 3" xfId="2035"/>
    <cellStyle name="Total 2 4 3 4" xfId="2036"/>
    <cellStyle name="Total 2 4 3 5" xfId="2037"/>
    <cellStyle name="Total 2 4 3 6" xfId="2038"/>
    <cellStyle name="Total 2 4 3 7" xfId="2039"/>
    <cellStyle name="Total 2 4 4" xfId="2040"/>
    <cellStyle name="Total 2 4 4 2" xfId="2041"/>
    <cellStyle name="Total 2 4 4 3" xfId="2042"/>
    <cellStyle name="Total 2 4 4 4" xfId="2043"/>
    <cellStyle name="Total 2 4 4 5" xfId="2044"/>
    <cellStyle name="Total 2 4 4 6" xfId="2045"/>
    <cellStyle name="Total 2 4 4 7" xfId="2046"/>
    <cellStyle name="Total 2 4 5" xfId="2047"/>
    <cellStyle name="Total 2 4 5 2" xfId="2048"/>
    <cellStyle name="Total 2 4 5 3" xfId="2049"/>
    <cellStyle name="Total 2 4 5 4" xfId="2050"/>
    <cellStyle name="Total 2 4 5 5" xfId="2051"/>
    <cellStyle name="Total 2 4 5 6" xfId="2052"/>
    <cellStyle name="Total 2 4 5 7" xfId="2053"/>
    <cellStyle name="Total 2 4 6" xfId="2054"/>
    <cellStyle name="Total 2 4 7" xfId="2055"/>
    <cellStyle name="Total 2 4 8" xfId="2056"/>
    <cellStyle name="Total 2 4 9" xfId="2057"/>
    <cellStyle name="Total 2 5" xfId="2058"/>
    <cellStyle name="Total 2 5 10" xfId="2059"/>
    <cellStyle name="Total 2 5 2" xfId="2060"/>
    <cellStyle name="Total 2 5 2 2" xfId="2061"/>
    <cellStyle name="Total 2 5 2 3" xfId="2062"/>
    <cellStyle name="Total 2 5 2 4" xfId="2063"/>
    <cellStyle name="Total 2 5 2 5" xfId="2064"/>
    <cellStyle name="Total 2 5 2 6" xfId="2065"/>
    <cellStyle name="Total 2 5 2 7" xfId="2066"/>
    <cellStyle name="Total 2 5 3" xfId="2067"/>
    <cellStyle name="Total 2 5 3 2" xfId="2068"/>
    <cellStyle name="Total 2 5 3 3" xfId="2069"/>
    <cellStyle name="Total 2 5 3 4" xfId="2070"/>
    <cellStyle name="Total 2 5 3 5" xfId="2071"/>
    <cellStyle name="Total 2 5 3 6" xfId="2072"/>
    <cellStyle name="Total 2 5 3 7" xfId="2073"/>
    <cellStyle name="Total 2 5 4" xfId="2074"/>
    <cellStyle name="Total 2 5 4 2" xfId="2075"/>
    <cellStyle name="Total 2 5 4 3" xfId="2076"/>
    <cellStyle name="Total 2 5 4 4" xfId="2077"/>
    <cellStyle name="Total 2 5 4 5" xfId="2078"/>
    <cellStyle name="Total 2 5 4 6" xfId="2079"/>
    <cellStyle name="Total 2 5 4 7" xfId="2080"/>
    <cellStyle name="Total 2 5 5" xfId="2081"/>
    <cellStyle name="Total 2 5 6" xfId="2082"/>
    <cellStyle name="Total 2 5 7" xfId="2083"/>
    <cellStyle name="Total 2 5 8" xfId="2084"/>
    <cellStyle name="Total 2 5 9" xfId="2085"/>
    <cellStyle name="Total 2 6" xfId="2086"/>
    <cellStyle name="Total 2 6 10" xfId="2087"/>
    <cellStyle name="Total 2 6 11" xfId="2088"/>
    <cellStyle name="Total 2 6 2" xfId="2089"/>
    <cellStyle name="Total 2 6 2 2" xfId="2090"/>
    <cellStyle name="Total 2 6 2 3" xfId="2091"/>
    <cellStyle name="Total 2 6 2 4" xfId="2092"/>
    <cellStyle name="Total 2 6 2 5" xfId="2093"/>
    <cellStyle name="Total 2 6 2 6" xfId="2094"/>
    <cellStyle name="Total 2 6 2 7" xfId="2095"/>
    <cellStyle name="Total 2 6 3" xfId="2096"/>
    <cellStyle name="Total 2 6 3 2" xfId="2097"/>
    <cellStyle name="Total 2 6 3 3" xfId="2098"/>
    <cellStyle name="Total 2 6 3 4" xfId="2099"/>
    <cellStyle name="Total 2 6 3 5" xfId="2100"/>
    <cellStyle name="Total 2 6 3 6" xfId="2101"/>
    <cellStyle name="Total 2 6 3 7" xfId="2102"/>
    <cellStyle name="Total 2 6 4" xfId="2103"/>
    <cellStyle name="Total 2 6 4 2" xfId="2104"/>
    <cellStyle name="Total 2 6 4 3" xfId="2105"/>
    <cellStyle name="Total 2 6 4 4" xfId="2106"/>
    <cellStyle name="Total 2 6 4 5" xfId="2107"/>
    <cellStyle name="Total 2 6 4 6" xfId="2108"/>
    <cellStyle name="Total 2 6 4 7" xfId="2109"/>
    <cellStyle name="Total 2 6 5" xfId="2110"/>
    <cellStyle name="Total 2 6 6" xfId="2111"/>
    <cellStyle name="Total 2 6 7" xfId="2112"/>
    <cellStyle name="Total 2 6 8" xfId="2113"/>
    <cellStyle name="Total 2 6 9" xfId="2114"/>
    <cellStyle name="Total 2 7" xfId="2115"/>
    <cellStyle name="Total 2 7 2" xfId="2116"/>
    <cellStyle name="Total 2 8" xfId="2117"/>
    <cellStyle name="Total 2 8 2" xfId="2118"/>
    <cellStyle name="Total 2 9" xfId="2119"/>
    <cellStyle name="Total 2 9 2" xfId="2120"/>
    <cellStyle name="Total 3" xfId="2121"/>
    <cellStyle name="Warning Text 2" xfId="2122"/>
    <cellStyle name="Warning Text 2 2" xfId="2123"/>
    <cellStyle name="Warning Text 3" xfId="2124"/>
    <cellStyle name="一般" xfId="0" builtinId="0"/>
    <cellStyle name="一般 10" xfId="2125"/>
    <cellStyle name="一般 11" xfId="2126"/>
    <cellStyle name="一般 12" xfId="2127"/>
    <cellStyle name="一般 12 2" xfId="2128"/>
    <cellStyle name="一般 2" xfId="26"/>
    <cellStyle name="一般 2 2" xfId="27"/>
    <cellStyle name="一般 2 2 2" xfId="2131"/>
    <cellStyle name="一般 2 2 3" xfId="2130"/>
    <cellStyle name="一般 2 3" xfId="2132"/>
    <cellStyle name="一般 2 4" xfId="2129"/>
    <cellStyle name="一般 3" xfId="28"/>
    <cellStyle name="一般 3 2" xfId="2134"/>
    <cellStyle name="一般 3 3" xfId="2135"/>
    <cellStyle name="一般 3 4" xfId="2136"/>
    <cellStyle name="一般 3 5" xfId="2133"/>
    <cellStyle name="一般 4" xfId="29"/>
    <cellStyle name="一般 4 2" xfId="2138"/>
    <cellStyle name="一般 4 3" xfId="2137"/>
    <cellStyle name="一般 5" xfId="2139"/>
    <cellStyle name="一般 6" xfId="2140"/>
    <cellStyle name="一般 7" xfId="2141"/>
    <cellStyle name="一般 8" xfId="2142"/>
    <cellStyle name="一般 9" xfId="2143"/>
    <cellStyle name="千分位" xfId="1" builtinId="3"/>
    <cellStyle name="千分位 10" xfId="2144"/>
    <cellStyle name="千分位 2" xfId="30"/>
    <cellStyle name="千分位 2 2" xfId="2146"/>
    <cellStyle name="千分位 2 2 2" xfId="2147"/>
    <cellStyle name="千分位 2 3" xfId="2145"/>
    <cellStyle name="千分位 3" xfId="31"/>
    <cellStyle name="千分位 3 2" xfId="2148"/>
    <cellStyle name="千分位 4" xfId="2149"/>
    <cellStyle name="千分位 5" xfId="2150"/>
    <cellStyle name="千分位 6" xfId="2151"/>
    <cellStyle name="千分位 7" xfId="2152"/>
    <cellStyle name="千分位 8" xfId="2153"/>
    <cellStyle name="千分位 9" xfId="2154"/>
    <cellStyle name="好_6-2014月份預計delay訂單" xfId="32"/>
    <cellStyle name="百分比" xfId="36" builtinId="5"/>
    <cellStyle name="百分比 2" xfId="2157"/>
    <cellStyle name="百分比 2 2" xfId="2158"/>
    <cellStyle name="百分比 2 3" xfId="2159"/>
    <cellStyle name="百分比 3" xfId="2160"/>
    <cellStyle name="百分比 4" xfId="2161"/>
    <cellStyle name="百分比 5" xfId="2162"/>
    <cellStyle name="百分比 6" xfId="2163"/>
    <cellStyle name="百分比 7" xfId="2164"/>
    <cellStyle name="常规 2 2" xfId="2155"/>
    <cellStyle name="常规_Transfer Tracking(out)" xfId="2156"/>
    <cellStyle name="標準_Sheet1" xfId="33"/>
    <cellStyle name="樣式 1" xfId="34"/>
    <cellStyle name="壞_6-2014月份預計delay訂單" xfId="35"/>
  </cellStyles>
  <dxfs count="22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mongdiep\Desktop\X:\TradeCo\Global%20Supply%20Planning\Footwear\04%20Product%20Transfer\Transfer%20Requ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idas%20orders\BP%20Buy%20Plan%20&amp;%20Capacity\FW%2015\China%20for%20China%20update%20TS%20TO%20HSD%20OPEN%20FORECAST%2002-04-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KJang\Documents\&#54868;&#49849;\&#51088;&#47308;\Schedule%20order\2019\02.26\Scheduling%20Results%2002.28%20(&#50629;&#45936;&#51060;&#53944;%20&#51221;&#4753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Sheet1"/>
      <sheetName val="Tooling"/>
      <sheetName val="DGchitiet "/>
    </sheetNames>
    <sheetDataSet>
      <sheetData sheetId="0"/>
      <sheetData sheetId="1">
        <row r="3">
          <cell r="B3" t="str">
            <v>F38540</v>
          </cell>
          <cell r="C3" t="str">
            <v>HVA FOB_Keep Target $12.00</v>
          </cell>
        </row>
        <row r="4">
          <cell r="B4" t="str">
            <v>F38541</v>
          </cell>
          <cell r="C4" t="str">
            <v>HVA FOB_Keep Target $12.00</v>
          </cell>
        </row>
        <row r="5">
          <cell r="B5" t="str">
            <v>F98330</v>
          </cell>
          <cell r="C5" t="str">
            <v>Keep Target $12.00</v>
          </cell>
        </row>
        <row r="6">
          <cell r="B6" t="str">
            <v>F98331</v>
          </cell>
          <cell r="C6" t="str">
            <v>Keep Target $12.00</v>
          </cell>
        </row>
        <row r="7">
          <cell r="B7" t="str">
            <v>F98332</v>
          </cell>
          <cell r="C7" t="str">
            <v>Keep Target $12.00</v>
          </cell>
        </row>
        <row r="8">
          <cell r="B8" t="str">
            <v>F98342</v>
          </cell>
          <cell r="C8" t="str">
            <v>Keep Target $11.80</v>
          </cell>
        </row>
        <row r="9">
          <cell r="B9" t="str">
            <v>F98343</v>
          </cell>
          <cell r="C9" t="str">
            <v>Keep Target $11.80</v>
          </cell>
        </row>
        <row r="10">
          <cell r="B10" t="str">
            <v>F98344</v>
          </cell>
          <cell r="C10" t="str">
            <v>Keep Target $11.80</v>
          </cell>
        </row>
        <row r="11">
          <cell r="B11" t="str">
            <v>F98336</v>
          </cell>
          <cell r="C11" t="str">
            <v>Keep Target $13.00</v>
          </cell>
        </row>
        <row r="12">
          <cell r="B12" t="str">
            <v>F98337</v>
          </cell>
          <cell r="C12" t="str">
            <v>Keep Target $13.00</v>
          </cell>
        </row>
        <row r="13">
          <cell r="B13" t="str">
            <v>F98338</v>
          </cell>
          <cell r="C13" t="str">
            <v>Keep Target $13.00</v>
          </cell>
        </row>
        <row r="14">
          <cell r="B14" t="str">
            <v>F98339</v>
          </cell>
          <cell r="C14" t="str">
            <v>Keep Target $13.00</v>
          </cell>
        </row>
        <row r="15">
          <cell r="B15" t="str">
            <v>F99102</v>
          </cell>
          <cell r="C15" t="str">
            <v>Keep Target $13.00</v>
          </cell>
        </row>
        <row r="16">
          <cell r="B16" t="str">
            <v>F99103</v>
          </cell>
          <cell r="C16" t="str">
            <v>Keep Target $13.00</v>
          </cell>
        </row>
        <row r="17">
          <cell r="B17" t="str">
            <v>F99104</v>
          </cell>
          <cell r="C17" t="str">
            <v>Keep Target $13.00</v>
          </cell>
        </row>
        <row r="18">
          <cell r="B18" t="str">
            <v>F98885</v>
          </cell>
          <cell r="C18" t="str">
            <v>Keep Target $8.90</v>
          </cell>
        </row>
        <row r="19">
          <cell r="B19" t="str">
            <v>F98886</v>
          </cell>
          <cell r="C19" t="str">
            <v>Keep Target $8.90</v>
          </cell>
        </row>
        <row r="20">
          <cell r="B20" t="str">
            <v>F98887</v>
          </cell>
          <cell r="C20" t="str">
            <v>Keep Target $8.90</v>
          </cell>
        </row>
        <row r="21">
          <cell r="B21" t="str">
            <v>F99054</v>
          </cell>
          <cell r="C21" t="str">
            <v>Keep Target $8.90</v>
          </cell>
        </row>
        <row r="22">
          <cell r="B22" t="str">
            <v>F98389</v>
          </cell>
          <cell r="C22" t="str">
            <v>Keep Target $11.20</v>
          </cell>
        </row>
        <row r="23">
          <cell r="B23" t="str">
            <v>F98390</v>
          </cell>
          <cell r="C23" t="str">
            <v>Keep Target $11.20</v>
          </cell>
        </row>
        <row r="24">
          <cell r="B24" t="str">
            <v>F98391</v>
          </cell>
          <cell r="C24" t="str">
            <v>Keep Target $11.00</v>
          </cell>
        </row>
        <row r="25">
          <cell r="B25" t="str">
            <v>F98392</v>
          </cell>
          <cell r="C25" t="str">
            <v>Keep Target $11.00</v>
          </cell>
        </row>
        <row r="26">
          <cell r="B26" t="str">
            <v>F98378</v>
          </cell>
          <cell r="C26" t="str">
            <v>Keep Target $12.40</v>
          </cell>
        </row>
        <row r="27">
          <cell r="B27" t="str">
            <v>F98379</v>
          </cell>
          <cell r="C27" t="str">
            <v>Keep Target $12.40</v>
          </cell>
        </row>
        <row r="28">
          <cell r="B28" t="str">
            <v>F98381</v>
          </cell>
          <cell r="C28" t="str">
            <v>Keep Target $11.00</v>
          </cell>
        </row>
        <row r="29">
          <cell r="B29" t="str">
            <v>F98382</v>
          </cell>
          <cell r="C29" t="str">
            <v>Keep Target $11.00</v>
          </cell>
        </row>
        <row r="30">
          <cell r="B30" t="str">
            <v>F98383</v>
          </cell>
          <cell r="C30" t="str">
            <v>Keep Target $11.00</v>
          </cell>
        </row>
        <row r="31">
          <cell r="B31" t="str">
            <v>F98384</v>
          </cell>
          <cell r="C31" t="str">
            <v>Keep Target $11.00</v>
          </cell>
        </row>
        <row r="32">
          <cell r="B32" t="str">
            <v>F38802</v>
          </cell>
          <cell r="C32" t="str">
            <v>HVA FOB_keep Target $6.50</v>
          </cell>
        </row>
        <row r="33">
          <cell r="B33" t="str">
            <v>F97924</v>
          </cell>
          <cell r="C33" t="str">
            <v>HVA FOB_keep Target $6.50</v>
          </cell>
        </row>
        <row r="34">
          <cell r="B34" t="str">
            <v>F76576</v>
          </cell>
          <cell r="C34" t="str">
            <v>HVA FOB_keep Target $6.40</v>
          </cell>
        </row>
        <row r="35">
          <cell r="B35" t="str">
            <v>F98549</v>
          </cell>
          <cell r="C35" t="str">
            <v>Keep Target $7.00</v>
          </cell>
        </row>
        <row r="36">
          <cell r="B36" t="str">
            <v>F98550</v>
          </cell>
          <cell r="C36" t="str">
            <v>Keep Target $6.80</v>
          </cell>
        </row>
        <row r="37">
          <cell r="B37" t="str">
            <v>F98551</v>
          </cell>
          <cell r="C37" t="str">
            <v>Keep Target $6.80</v>
          </cell>
        </row>
        <row r="38">
          <cell r="B38" t="str">
            <v>F98552</v>
          </cell>
          <cell r="C38" t="str">
            <v>Keep Target $6.60</v>
          </cell>
        </row>
        <row r="39">
          <cell r="B39" t="str">
            <v>F98553</v>
          </cell>
          <cell r="C39" t="str">
            <v>Keep Target $6.60</v>
          </cell>
        </row>
        <row r="40">
          <cell r="B40" t="str">
            <v>F76358</v>
          </cell>
          <cell r="C40" t="str">
            <v>HVA FOB_keep Target $7.18</v>
          </cell>
        </row>
        <row r="41">
          <cell r="B41" t="str">
            <v>F38028</v>
          </cell>
          <cell r="C41" t="str">
            <v>HVA FOB_keep Target $9.30</v>
          </cell>
        </row>
        <row r="42">
          <cell r="B42" t="str">
            <v>F97896</v>
          </cell>
          <cell r="C42" t="str">
            <v>HVA FOB_ keep Target $9.50</v>
          </cell>
        </row>
        <row r="43">
          <cell r="B43" t="str">
            <v>F97897</v>
          </cell>
          <cell r="C43" t="str">
            <v>HVA FOB_ keep Target $9.50</v>
          </cell>
        </row>
        <row r="44">
          <cell r="B44" t="str">
            <v>F97898</v>
          </cell>
          <cell r="C44" t="str">
            <v>HVA FOB_ keep Target $9.50</v>
          </cell>
        </row>
        <row r="45">
          <cell r="B45" t="str">
            <v>F98517</v>
          </cell>
          <cell r="C45" t="str">
            <v>Keep Target $10.00</v>
          </cell>
        </row>
        <row r="46">
          <cell r="B46" t="str">
            <v>F98518</v>
          </cell>
          <cell r="C46" t="str">
            <v>Keep Target $10.00</v>
          </cell>
        </row>
        <row r="47">
          <cell r="B47" t="str">
            <v>F98512</v>
          </cell>
          <cell r="C47" t="str">
            <v>Keep Target $9.80</v>
          </cell>
        </row>
        <row r="48">
          <cell r="B48" t="str">
            <v>F98513</v>
          </cell>
          <cell r="C48" t="str">
            <v>Keep Target $9.80</v>
          </cell>
        </row>
        <row r="49">
          <cell r="B49" t="str">
            <v>F99041</v>
          </cell>
          <cell r="C49" t="str">
            <v>Keep Target $9.80</v>
          </cell>
        </row>
        <row r="50">
          <cell r="B50" t="str">
            <v>F76471</v>
          </cell>
          <cell r="C50" t="str">
            <v>Transfer from SHW_Keep target $8.30</v>
          </cell>
        </row>
        <row r="51">
          <cell r="B51" t="str">
            <v>F98674</v>
          </cell>
          <cell r="C51" t="str">
            <v>Keep Target $9.10</v>
          </cell>
        </row>
        <row r="52">
          <cell r="B52" t="str">
            <v>F98492</v>
          </cell>
          <cell r="C52" t="str">
            <v>Keep Target $8.30</v>
          </cell>
        </row>
        <row r="53">
          <cell r="B53" t="str">
            <v>F98498</v>
          </cell>
          <cell r="C53" t="str">
            <v>Keep Target $8.30</v>
          </cell>
        </row>
        <row r="54">
          <cell r="B54" t="str">
            <v>F98499</v>
          </cell>
          <cell r="C54" t="str">
            <v>Keep Target $8.60</v>
          </cell>
        </row>
        <row r="55">
          <cell r="B55" t="str">
            <v>F98500</v>
          </cell>
          <cell r="C55" t="str">
            <v>Keep Target $8.60</v>
          </cell>
        </row>
        <row r="56">
          <cell r="B56" t="str">
            <v>F76429</v>
          </cell>
          <cell r="C56" t="str">
            <v>Transfer from SHW_Keep target $7.95</v>
          </cell>
        </row>
        <row r="57">
          <cell r="B57" t="str">
            <v>F76434</v>
          </cell>
          <cell r="C57" t="str">
            <v>Transfer from SHW_Keep target $7.95</v>
          </cell>
        </row>
        <row r="58">
          <cell r="B58" t="str">
            <v>F98486</v>
          </cell>
          <cell r="C58" t="str">
            <v>Keep Target $8.60</v>
          </cell>
        </row>
        <row r="59">
          <cell r="B59" t="str">
            <v>F98488</v>
          </cell>
          <cell r="C59" t="str">
            <v>Keep Target $8.10</v>
          </cell>
        </row>
        <row r="60">
          <cell r="B60" t="str">
            <v>F98487</v>
          </cell>
          <cell r="C60" t="str">
            <v>Keep Target $8.10</v>
          </cell>
        </row>
        <row r="61">
          <cell r="B61" t="str">
            <v>F98484</v>
          </cell>
          <cell r="C61" t="str">
            <v>Keep Target $8.40</v>
          </cell>
        </row>
        <row r="62">
          <cell r="B62" t="str">
            <v>F98485</v>
          </cell>
          <cell r="C62" t="str">
            <v>Keep Target $8.40</v>
          </cell>
        </row>
        <row r="63">
          <cell r="B63" t="str">
            <v>F98278</v>
          </cell>
          <cell r="C63" t="str">
            <v>Keep Target $18.00</v>
          </cell>
        </row>
        <row r="64">
          <cell r="B64" t="str">
            <v>F76397</v>
          </cell>
          <cell r="C64" t="str">
            <v>HVA FOB_keep Target $9.99</v>
          </cell>
        </row>
        <row r="65">
          <cell r="B65" t="str">
            <v>F76400</v>
          </cell>
          <cell r="C65" t="str">
            <v>HVA FOB_ Keep Target $11.73</v>
          </cell>
        </row>
        <row r="66">
          <cell r="B66" t="str">
            <v>F97860</v>
          </cell>
          <cell r="C66" t="str">
            <v>HVA FOB_ keep Target $9.90</v>
          </cell>
        </row>
        <row r="67">
          <cell r="B67" t="str">
            <v>F97862</v>
          </cell>
          <cell r="C67" t="str">
            <v>HVA FOB_ keep Target $10.20</v>
          </cell>
        </row>
        <row r="68">
          <cell r="B68" t="str">
            <v>F97863</v>
          </cell>
          <cell r="C68" t="str">
            <v>HVA FOB_ keep Target $10.20</v>
          </cell>
        </row>
        <row r="69">
          <cell r="B69" t="str">
            <v>F97865</v>
          </cell>
          <cell r="C69" t="str">
            <v>HVA FOB_ keep Target $11.00</v>
          </cell>
        </row>
        <row r="70">
          <cell r="B70" t="str">
            <v>F97998</v>
          </cell>
          <cell r="C70" t="str">
            <v>HVA FOB_ keep Target $11.20</v>
          </cell>
        </row>
        <row r="71">
          <cell r="B71" t="str">
            <v>F98165</v>
          </cell>
          <cell r="C71" t="str">
            <v>HVA FOB_ keep Target $10.45</v>
          </cell>
        </row>
        <row r="72">
          <cell r="B72" t="str">
            <v>F98238</v>
          </cell>
          <cell r="C72" t="str">
            <v>HVA FOB_keep Target $10.64</v>
          </cell>
        </row>
        <row r="73">
          <cell r="B73" t="str">
            <v>F98239</v>
          </cell>
          <cell r="C73" t="str">
            <v>HVA FOB_keep Target $10.64</v>
          </cell>
        </row>
        <row r="74">
          <cell r="B74" t="str">
            <v>F98306</v>
          </cell>
          <cell r="C74" t="str">
            <v>Keep Target $10.70</v>
          </cell>
        </row>
        <row r="75">
          <cell r="B75" t="str">
            <v>F98308</v>
          </cell>
          <cell r="C75" t="str">
            <v>Keep Target $11.37</v>
          </cell>
        </row>
        <row r="76">
          <cell r="B76" t="str">
            <v>F98303</v>
          </cell>
          <cell r="C76" t="str">
            <v>Keep Target $10.94</v>
          </cell>
        </row>
        <row r="77">
          <cell r="B77" t="str">
            <v>F98305</v>
          </cell>
          <cell r="C77" t="str">
            <v>Keep Target $10.88</v>
          </cell>
        </row>
        <row r="78">
          <cell r="B78" t="str">
            <v>F98307</v>
          </cell>
          <cell r="C78" t="str">
            <v>Keep Target $10.63</v>
          </cell>
        </row>
        <row r="79">
          <cell r="B79" t="str">
            <v>F98923</v>
          </cell>
          <cell r="C79" t="str">
            <v>Keep Target $10.96</v>
          </cell>
        </row>
        <row r="80">
          <cell r="B80" t="str">
            <v>F98924</v>
          </cell>
          <cell r="C80" t="str">
            <v>Keep Target $10.96</v>
          </cell>
        </row>
        <row r="81">
          <cell r="B81" t="str">
            <v>F99007</v>
          </cell>
          <cell r="C81" t="str">
            <v>Keep Target $10.63</v>
          </cell>
        </row>
        <row r="82">
          <cell r="B82" t="str">
            <v>F98030</v>
          </cell>
          <cell r="C82" t="str">
            <v xml:space="preserve">Keep Target $12.50 </v>
          </cell>
        </row>
        <row r="83">
          <cell r="B83" t="str">
            <v>F98031</v>
          </cell>
          <cell r="C83" t="str">
            <v>Keep Target $13.00</v>
          </cell>
        </row>
        <row r="84">
          <cell r="B84" t="str">
            <v>F98032</v>
          </cell>
          <cell r="C84" t="str">
            <v>Keep Target $13.00</v>
          </cell>
        </row>
        <row r="85">
          <cell r="B85" t="str">
            <v>F98033</v>
          </cell>
          <cell r="C85" t="str">
            <v>Keep Target $13.00</v>
          </cell>
        </row>
        <row r="86">
          <cell r="B86" t="str">
            <v>F98299</v>
          </cell>
          <cell r="C86" t="str">
            <v>Keep Target $13.50</v>
          </cell>
        </row>
        <row r="87">
          <cell r="B87" t="str">
            <v>F98301</v>
          </cell>
          <cell r="C87" t="str">
            <v>Keep Target $14.00</v>
          </cell>
        </row>
        <row r="88">
          <cell r="B88" t="str">
            <v>F98302</v>
          </cell>
          <cell r="C88" t="str">
            <v>Keep Target $13.50</v>
          </cell>
        </row>
        <row r="89">
          <cell r="B89" t="str">
            <v>F97757</v>
          </cell>
          <cell r="C89" t="str">
            <v>Keep Target $9.25</v>
          </cell>
        </row>
        <row r="90">
          <cell r="B90" t="str">
            <v>F97758</v>
          </cell>
          <cell r="C90" t="str">
            <v>Keep Target $9.25</v>
          </cell>
        </row>
        <row r="91">
          <cell r="B91" t="str">
            <v>F97765</v>
          </cell>
          <cell r="C91" t="str">
            <v>Keep Target $9.25</v>
          </cell>
        </row>
        <row r="92">
          <cell r="B92" t="str">
            <v>F97766</v>
          </cell>
          <cell r="C92" t="str">
            <v>Keep Target $9.25</v>
          </cell>
        </row>
        <row r="93">
          <cell r="B93" t="str">
            <v>F98353</v>
          </cell>
          <cell r="C93" t="str">
            <v>Keep Target $9.50</v>
          </cell>
        </row>
        <row r="94">
          <cell r="B94" t="str">
            <v>F98354</v>
          </cell>
          <cell r="C94" t="str">
            <v>Keep Target $9.50</v>
          </cell>
        </row>
        <row r="95">
          <cell r="B95" t="str">
            <v>F98355</v>
          </cell>
          <cell r="C95" t="str">
            <v>Keep Target $9.50</v>
          </cell>
        </row>
        <row r="96">
          <cell r="B96" t="str">
            <v>F98356</v>
          </cell>
          <cell r="C96" t="str">
            <v>Keep Target $9.50</v>
          </cell>
        </row>
        <row r="97">
          <cell r="B97" t="str">
            <v>F98357</v>
          </cell>
          <cell r="C97" t="str">
            <v>Keep Target $9.75</v>
          </cell>
        </row>
        <row r="98">
          <cell r="B98" t="str">
            <v>F98358</v>
          </cell>
          <cell r="C98" t="str">
            <v>Keep Target $9.75</v>
          </cell>
        </row>
        <row r="99">
          <cell r="B99" t="str">
            <v>F98359</v>
          </cell>
          <cell r="C99" t="str">
            <v>Keep Target $9.75</v>
          </cell>
        </row>
        <row r="100">
          <cell r="B100" t="str">
            <v>F98360</v>
          </cell>
          <cell r="C100" t="str">
            <v>Keep Target $9.75</v>
          </cell>
        </row>
        <row r="101">
          <cell r="B101" t="str">
            <v>F98361</v>
          </cell>
          <cell r="C101" t="str">
            <v>Keep Target $9.50</v>
          </cell>
        </row>
        <row r="102">
          <cell r="B102" t="str">
            <v>F98362</v>
          </cell>
          <cell r="C102" t="str">
            <v>Keep Target $9.50</v>
          </cell>
        </row>
        <row r="103">
          <cell r="B103" t="str">
            <v>F99064</v>
          </cell>
          <cell r="C103" t="str">
            <v>Keep Target $10.58</v>
          </cell>
        </row>
        <row r="104">
          <cell r="B104" t="str">
            <v>F99065</v>
          </cell>
          <cell r="C104" t="str">
            <v>Keep Target $10.58</v>
          </cell>
        </row>
        <row r="105">
          <cell r="B105" t="str">
            <v>F99066</v>
          </cell>
          <cell r="C105" t="str">
            <v>Keep Target $10.93</v>
          </cell>
        </row>
        <row r="106">
          <cell r="B106" t="str">
            <v>F99067</v>
          </cell>
          <cell r="C106" t="str">
            <v>Keep Target $10.73</v>
          </cell>
        </row>
        <row r="107">
          <cell r="B107" t="str">
            <v>F98593</v>
          </cell>
          <cell r="C107" t="str">
            <v>Keep Target $11.50</v>
          </cell>
        </row>
        <row r="108">
          <cell r="B108" t="str">
            <v>F98376</v>
          </cell>
          <cell r="C108" t="str">
            <v>Keep Target $10.80</v>
          </cell>
        </row>
        <row r="109">
          <cell r="B109" t="str">
            <v>F98377</v>
          </cell>
          <cell r="C109" t="str">
            <v>Keep Target $10.80</v>
          </cell>
        </row>
        <row r="110">
          <cell r="B110" t="str">
            <v>F98775</v>
          </cell>
          <cell r="C110" t="str">
            <v>Keep Target $11.00</v>
          </cell>
        </row>
        <row r="111">
          <cell r="B111" t="str">
            <v>F99090</v>
          </cell>
          <cell r="C111" t="str">
            <v>Keep Target $11.00</v>
          </cell>
        </row>
        <row r="112">
          <cell r="B112" t="str">
            <v>F98655</v>
          </cell>
          <cell r="C112" t="str">
            <v>Keep Target $17.50</v>
          </cell>
        </row>
        <row r="113">
          <cell r="B113" t="str">
            <v>F98656</v>
          </cell>
          <cell r="C113" t="str">
            <v>Keep Target $18.00</v>
          </cell>
        </row>
        <row r="114">
          <cell r="B114" t="str">
            <v>F98509</v>
          </cell>
          <cell r="C114" t="str">
            <v>Keep Target $8.50</v>
          </cell>
        </row>
        <row r="115">
          <cell r="B115" t="str">
            <v>F98510</v>
          </cell>
          <cell r="C115" t="str">
            <v>Keep Target $8.50</v>
          </cell>
        </row>
        <row r="116">
          <cell r="B116" t="str">
            <v>F98511</v>
          </cell>
          <cell r="C116" t="str">
            <v>Keep Target $8.20</v>
          </cell>
        </row>
        <row r="117">
          <cell r="B117" t="str">
            <v>F76560</v>
          </cell>
          <cell r="C117" t="str">
            <v>Keep Target $7.90</v>
          </cell>
        </row>
        <row r="118">
          <cell r="B118" t="str">
            <v>F98539</v>
          </cell>
          <cell r="C118" t="str">
            <v>Keep Target $8.35</v>
          </cell>
        </row>
        <row r="119">
          <cell r="B119" t="str">
            <v>F98540</v>
          </cell>
          <cell r="C119" t="str">
            <v>Keep Target $7.90</v>
          </cell>
        </row>
        <row r="120">
          <cell r="B120" t="str">
            <v>F98541</v>
          </cell>
          <cell r="C120" t="str">
            <v>Keep Target $7.90</v>
          </cell>
        </row>
        <row r="121">
          <cell r="B121" t="str">
            <v>F98542</v>
          </cell>
          <cell r="C121" t="str">
            <v>Keep Target $8.10</v>
          </cell>
        </row>
        <row r="122">
          <cell r="B122" t="str">
            <v>F98543</v>
          </cell>
          <cell r="C122" t="str">
            <v>Keep Target $8.10</v>
          </cell>
        </row>
        <row r="123">
          <cell r="B123" t="str">
            <v>F76566</v>
          </cell>
          <cell r="C123" t="str">
            <v>Keep Target $7.90</v>
          </cell>
        </row>
        <row r="124">
          <cell r="B124" t="str">
            <v>F98544</v>
          </cell>
          <cell r="C124" t="str">
            <v>Keep Target $8.20</v>
          </cell>
        </row>
        <row r="125">
          <cell r="B125" t="str">
            <v>F98547</v>
          </cell>
          <cell r="C125" t="str">
            <v>Keep Target $7.90</v>
          </cell>
        </row>
        <row r="126">
          <cell r="B126" t="str">
            <v>F98548</v>
          </cell>
          <cell r="C126" t="str">
            <v>Keep Target $7.90</v>
          </cell>
        </row>
        <row r="127">
          <cell r="B127" t="str">
            <v>F98545</v>
          </cell>
          <cell r="C127" t="str">
            <v>Keep Target $8.00</v>
          </cell>
        </row>
        <row r="128">
          <cell r="B128" t="str">
            <v>F98546</v>
          </cell>
          <cell r="C128" t="str">
            <v>Keep Target $8.00</v>
          </cell>
        </row>
        <row r="129">
          <cell r="B129" t="str">
            <v>F98757</v>
          </cell>
          <cell r="C129" t="str">
            <v>Keep Target $7.20</v>
          </cell>
        </row>
        <row r="130">
          <cell r="B130" t="str">
            <v>F98758</v>
          </cell>
          <cell r="C130" t="str">
            <v>Keep Target $7.20</v>
          </cell>
        </row>
        <row r="131">
          <cell r="B131" t="str">
            <v>F98759</v>
          </cell>
          <cell r="C131" t="str">
            <v>Keep Target $6.80</v>
          </cell>
        </row>
        <row r="132">
          <cell r="B132" t="str">
            <v>F98754</v>
          </cell>
          <cell r="C132" t="str">
            <v>Keep Target $8.50</v>
          </cell>
        </row>
        <row r="133">
          <cell r="B133" t="str">
            <v>F98755</v>
          </cell>
          <cell r="C133" t="str">
            <v>Keep Target $8.50</v>
          </cell>
        </row>
        <row r="134">
          <cell r="B134" t="str">
            <v>F98756</v>
          </cell>
          <cell r="C134" t="str">
            <v>Keep Target $8.00</v>
          </cell>
        </row>
        <row r="135">
          <cell r="B135" t="str">
            <v>F98742</v>
          </cell>
          <cell r="C135" t="str">
            <v>Keep Target $15.00 (payoff tooling. This FOB is not reasonable for this type of product)</v>
          </cell>
        </row>
        <row r="136">
          <cell r="B136" t="str">
            <v>F98743</v>
          </cell>
          <cell r="C136" t="str">
            <v>Keep Target $15.00 (payoff tooling. This FOB is not reasonable for this type of product)</v>
          </cell>
        </row>
        <row r="137">
          <cell r="B137" t="str">
            <v>F98882</v>
          </cell>
          <cell r="C137" t="str">
            <v xml:space="preserve">Keep Target $15.75 (pay off tooling and negotiate and review JCQ, why is LOP higher for this than other materialway?) </v>
          </cell>
        </row>
        <row r="138">
          <cell r="B138" t="str">
            <v>F98921</v>
          </cell>
          <cell r="C138" t="str">
            <v>Keep Target $14.75_ pay off Tooling</v>
          </cell>
        </row>
        <row r="139">
          <cell r="B139" t="str">
            <v>F98922</v>
          </cell>
          <cell r="C139" t="str">
            <v>Keep Target $14.75_ pay off Tooling</v>
          </cell>
        </row>
        <row r="140">
          <cell r="B140" t="str">
            <v>F98744</v>
          </cell>
          <cell r="C140" t="str">
            <v>Keep Target $16.00</v>
          </cell>
        </row>
        <row r="141">
          <cell r="B141" t="str">
            <v>F98745</v>
          </cell>
          <cell r="C141" t="str">
            <v>Keep Target $16.00</v>
          </cell>
        </row>
        <row r="142">
          <cell r="B142" t="str">
            <v>F99038</v>
          </cell>
          <cell r="C142" t="str">
            <v xml:space="preserve">Keep Target </v>
          </cell>
        </row>
        <row r="143">
          <cell r="B143" t="str">
            <v>F99039</v>
          </cell>
          <cell r="C143" t="str">
            <v xml:space="preserve">Keep Target </v>
          </cell>
        </row>
        <row r="144">
          <cell r="B144" t="str">
            <v>F99040</v>
          </cell>
          <cell r="C144" t="str">
            <v xml:space="preserve">Keep Target </v>
          </cell>
        </row>
        <row r="145">
          <cell r="B145" t="str">
            <v>F99058</v>
          </cell>
          <cell r="C145" t="str">
            <v>Keep Target $9.37</v>
          </cell>
        </row>
        <row r="146">
          <cell r="B146" t="str">
            <v>F99059</v>
          </cell>
          <cell r="C146" t="str">
            <v>Keep Target $9.37</v>
          </cell>
        </row>
        <row r="147">
          <cell r="B147" t="str">
            <v>F97782</v>
          </cell>
          <cell r="C147" t="str">
            <v>HSD FOB_keep Target $10.60</v>
          </cell>
        </row>
        <row r="148">
          <cell r="B148" t="str">
            <v>F38431</v>
          </cell>
          <cell r="C148" t="str">
            <v>HSD FOB_keep Target $11.60</v>
          </cell>
        </row>
        <row r="149">
          <cell r="B149" t="str">
            <v>F97778</v>
          </cell>
          <cell r="C149" t="str">
            <v>HSD FOB_keep Target $11.60</v>
          </cell>
        </row>
        <row r="150">
          <cell r="B150" t="str">
            <v>F97779</v>
          </cell>
          <cell r="C150" t="str">
            <v>HSD FOB_keep Target $11.60</v>
          </cell>
        </row>
        <row r="151">
          <cell r="B151" t="str">
            <v>F97781</v>
          </cell>
          <cell r="C151" t="str">
            <v>HSD FOB_keep Target $11.60</v>
          </cell>
        </row>
        <row r="152">
          <cell r="B152" t="str">
            <v>F97767</v>
          </cell>
          <cell r="C152" t="str">
            <v>HSD FOB w/ $0.70_ keep target $13.00</v>
          </cell>
        </row>
        <row r="153">
          <cell r="B153" t="str">
            <v>F39100</v>
          </cell>
          <cell r="C153" t="str">
            <v>Keep Target $9.80</v>
          </cell>
        </row>
        <row r="154">
          <cell r="B154" t="str">
            <v>F39102</v>
          </cell>
          <cell r="C154" t="str">
            <v>Keep Target $9.80</v>
          </cell>
        </row>
        <row r="155">
          <cell r="B155" t="str">
            <v>F38481</v>
          </cell>
          <cell r="C155" t="str">
            <v>HSD FOB_keep Target $12.00</v>
          </cell>
        </row>
        <row r="156">
          <cell r="B156" t="str">
            <v>F38488</v>
          </cell>
          <cell r="C156" t="str">
            <v>HSD FOB_keep Target $10.50</v>
          </cell>
        </row>
        <row r="157">
          <cell r="B157" t="str">
            <v>F76627</v>
          </cell>
          <cell r="C157" t="str">
            <v>HSD FOB_keep Target $12.00</v>
          </cell>
        </row>
        <row r="158">
          <cell r="B158" t="str">
            <v>F76628</v>
          </cell>
          <cell r="C158" t="str">
            <v>HSD FOB_keep Target $12.00</v>
          </cell>
        </row>
        <row r="159">
          <cell r="B159" t="str">
            <v>F76629</v>
          </cell>
          <cell r="C159" t="str">
            <v>HSD FOB_keep Target $12.00</v>
          </cell>
        </row>
        <row r="160">
          <cell r="B160" t="str">
            <v>F76631</v>
          </cell>
          <cell r="C160" t="str">
            <v>HSD FOB_keep Target $12.00</v>
          </cell>
        </row>
        <row r="161">
          <cell r="B161" t="str">
            <v>F98443</v>
          </cell>
          <cell r="C161" t="str">
            <v>HSD FOB_keep Target $9.40</v>
          </cell>
        </row>
        <row r="162">
          <cell r="B162" t="str">
            <v>F98663</v>
          </cell>
          <cell r="C162" t="str">
            <v>HSD FOB_keep Target $9.25</v>
          </cell>
        </row>
        <row r="163">
          <cell r="B163" t="str">
            <v>F98664</v>
          </cell>
          <cell r="C163" t="str">
            <v>HSD FOB_keep Target $9.25</v>
          </cell>
        </row>
        <row r="164">
          <cell r="B164" t="str">
            <v>F38745</v>
          </cell>
          <cell r="C164" t="str">
            <v>HSD FOB_keep Target $8.20</v>
          </cell>
        </row>
        <row r="165">
          <cell r="B165" t="str">
            <v>F76458</v>
          </cell>
          <cell r="C165" t="str">
            <v>HSD FOB_ keep Target $9.90</v>
          </cell>
        </row>
        <row r="166">
          <cell r="B166" t="str">
            <v>F98531</v>
          </cell>
          <cell r="C166" t="str">
            <v>HSD FOB_keep Target $10.10</v>
          </cell>
        </row>
        <row r="167">
          <cell r="B167" t="str">
            <v>F76461</v>
          </cell>
          <cell r="C167" t="str">
            <v>HSD FOB_ keep Target $10.50</v>
          </cell>
        </row>
        <row r="168">
          <cell r="B168" t="str">
            <v>F98007</v>
          </cell>
          <cell r="C168" t="str">
            <v>HSD FOB_ keep Target $10.00</v>
          </cell>
        </row>
        <row r="169">
          <cell r="B169" t="str">
            <v>F98010</v>
          </cell>
          <cell r="C169" t="str">
            <v>HSD FOB_ keep Target $10.00</v>
          </cell>
        </row>
        <row r="170">
          <cell r="B170" t="str">
            <v>F98108</v>
          </cell>
          <cell r="C170" t="str">
            <v>HSD FOB_keep Target $10.15</v>
          </cell>
        </row>
        <row r="171">
          <cell r="B171" t="str">
            <v>F98529</v>
          </cell>
          <cell r="C171" t="str">
            <v>HSD FOB_keep Target $10.20</v>
          </cell>
        </row>
        <row r="172">
          <cell r="B172" t="str">
            <v>F98530</v>
          </cell>
          <cell r="C172" t="str">
            <v>HSD FOB_keep Target $10.20</v>
          </cell>
        </row>
        <row r="173">
          <cell r="B173" t="str">
            <v>F98532</v>
          </cell>
          <cell r="C173" t="str">
            <v>HSD FOB_keep Target $10.10</v>
          </cell>
        </row>
        <row r="174">
          <cell r="B174" t="str">
            <v>F98953</v>
          </cell>
          <cell r="C174" t="str">
            <v>Keep Target $9.99</v>
          </cell>
        </row>
        <row r="175">
          <cell r="B175" t="str">
            <v>F98952</v>
          </cell>
          <cell r="C175" t="str">
            <v>Keep Target $9.90</v>
          </cell>
        </row>
        <row r="176">
          <cell r="B176" t="str">
            <v>F99044</v>
          </cell>
          <cell r="C176" t="str">
            <v>Keep Target $9.90</v>
          </cell>
        </row>
        <row r="177">
          <cell r="B177" t="str">
            <v>F99043</v>
          </cell>
          <cell r="C177" t="str">
            <v>Keep Target $10.28</v>
          </cell>
        </row>
        <row r="178">
          <cell r="B178" t="str">
            <v>F99046</v>
          </cell>
          <cell r="C178" t="str">
            <v xml:space="preserve">Keep Target </v>
          </cell>
        </row>
        <row r="179">
          <cell r="B179" t="str">
            <v>F97842</v>
          </cell>
          <cell r="C179" t="str">
            <v>HSD FOB w/ $0.70_ keep Target $13.60</v>
          </cell>
        </row>
        <row r="180">
          <cell r="B180" t="str">
            <v>F97823</v>
          </cell>
          <cell r="C180" t="str">
            <v>HSD FOB_ keep Target $12.40</v>
          </cell>
        </row>
        <row r="181">
          <cell r="B181" t="str">
            <v>F97825</v>
          </cell>
          <cell r="C181" t="str">
            <v>HSD FOB_ keep Target $11.00</v>
          </cell>
        </row>
        <row r="182">
          <cell r="B182" t="str">
            <v>F98641</v>
          </cell>
          <cell r="C182" t="str">
            <v>HSD FOB_keep Target $12.40</v>
          </cell>
        </row>
        <row r="183">
          <cell r="B183" t="str">
            <v>F98640</v>
          </cell>
          <cell r="C183" t="str">
            <v>HSD FOB_keep Target $13.30</v>
          </cell>
        </row>
        <row r="184">
          <cell r="B184" t="str">
            <v>F99042</v>
          </cell>
          <cell r="C184" t="str">
            <v>Keep Target $13.63</v>
          </cell>
        </row>
        <row r="185">
          <cell r="B185" t="str">
            <v>F97829</v>
          </cell>
          <cell r="C185" t="str">
            <v>HSD FOB_ keep Target $10.20</v>
          </cell>
        </row>
        <row r="186">
          <cell r="B186" t="str">
            <v>F98639</v>
          </cell>
          <cell r="C186" t="str">
            <v>HSD FOB_keep Target $11.20</v>
          </cell>
        </row>
        <row r="187">
          <cell r="B187" t="str">
            <v>F98638</v>
          </cell>
          <cell r="C187" t="str">
            <v>HSD FOB_keep Target $11.40</v>
          </cell>
        </row>
        <row r="188">
          <cell r="B188" t="str">
            <v>F97815</v>
          </cell>
          <cell r="C188" t="str">
            <v>HSD FOB w/ $0.70_ keep Target $9.25</v>
          </cell>
        </row>
        <row r="189">
          <cell r="B189" t="str">
            <v>F98637</v>
          </cell>
          <cell r="C189" t="str">
            <v>HSD FOB w/ $0.80_ keep Target $9.75</v>
          </cell>
        </row>
        <row r="190">
          <cell r="B190" t="str">
            <v>F98635</v>
          </cell>
          <cell r="C190" t="str">
            <v>HSD FOB w/ $0.80_ keep Target $9.50</v>
          </cell>
        </row>
        <row r="191">
          <cell r="B191" t="str">
            <v>F98636</v>
          </cell>
          <cell r="C191" t="str">
            <v>HSD FOB w/ $0.80_ keep Target $9.50</v>
          </cell>
        </row>
        <row r="192">
          <cell r="B192" t="str">
            <v>F97819</v>
          </cell>
          <cell r="C192" t="str">
            <v>HSD FOB w/ $0.70_ keep Target $8.75</v>
          </cell>
        </row>
        <row r="193">
          <cell r="B193" t="str">
            <v>F98634</v>
          </cell>
          <cell r="C193" t="str">
            <v>HSD FOB w/ $0.80_ keep Target $9.25</v>
          </cell>
        </row>
        <row r="194">
          <cell r="B194" t="str">
            <v>F98632</v>
          </cell>
          <cell r="C194" t="str">
            <v>HSD FOB w/ $0.80_ keep Target $9.00</v>
          </cell>
        </row>
        <row r="195">
          <cell r="B195" t="str">
            <v>F98633</v>
          </cell>
          <cell r="C195" t="str">
            <v>HSD FOB w/ $0.80_ keep Target $9.00</v>
          </cell>
        </row>
        <row r="196">
          <cell r="B196" t="str">
            <v>F98323</v>
          </cell>
          <cell r="C196" t="str">
            <v>HSD FOB w/ $0.80_ keep Target $16.00</v>
          </cell>
        </row>
        <row r="197">
          <cell r="B197" t="str">
            <v>F98321</v>
          </cell>
          <cell r="C197" t="str">
            <v>HSD FOB w/ $0.80_ keep Target $16.70</v>
          </cell>
        </row>
        <row r="198">
          <cell r="B198" t="str">
            <v>F98322</v>
          </cell>
          <cell r="C198" t="str">
            <v>HSD FOB w/ $0.80_ keep Target $16.70</v>
          </cell>
        </row>
        <row r="199">
          <cell r="B199" t="str">
            <v>F98651</v>
          </cell>
          <cell r="C199" t="str">
            <v>HSD FOB w/ $0.80_ keep Target $18.70</v>
          </cell>
        </row>
        <row r="200">
          <cell r="B200" t="str">
            <v>F38472</v>
          </cell>
          <cell r="C200" t="str">
            <v>HSD FOB_keep Target $10.80</v>
          </cell>
        </row>
        <row r="201">
          <cell r="B201" t="str">
            <v>F76608</v>
          </cell>
          <cell r="C201" t="str">
            <v>HSD FOB_keep Target $11.20</v>
          </cell>
        </row>
        <row r="202">
          <cell r="B202" t="str">
            <v>F76609</v>
          </cell>
          <cell r="C202" t="str">
            <v>HSD FOB_keep Target $11.20</v>
          </cell>
        </row>
        <row r="203">
          <cell r="B203" t="str">
            <v>F76610</v>
          </cell>
          <cell r="C203" t="str">
            <v>HSD FOB_keep Target $11.20</v>
          </cell>
        </row>
        <row r="204">
          <cell r="B204" t="str">
            <v>F98495</v>
          </cell>
          <cell r="C204" t="str">
            <v>HSD FOB w/ $0.80_keep Target $11.20</v>
          </cell>
        </row>
        <row r="205">
          <cell r="B205" t="str">
            <v>F98496</v>
          </cell>
          <cell r="C205" t="str">
            <v>HSD FOB w/ $0.80_keep Target $11.20</v>
          </cell>
        </row>
        <row r="206">
          <cell r="B206" t="str">
            <v>F98581</v>
          </cell>
          <cell r="C206" t="str">
            <v>HSD FOB w/ $0.80_keep Target $11.40</v>
          </cell>
        </row>
        <row r="207">
          <cell r="B207" t="str">
            <v>F98582</v>
          </cell>
          <cell r="C207" t="str">
            <v>HSD FOB w/ $0.80_keep Target $11.40</v>
          </cell>
        </row>
        <row r="208">
          <cell r="B208" t="str">
            <v>F98271</v>
          </cell>
          <cell r="C208" t="str">
            <v>Keep Target $18.60</v>
          </cell>
        </row>
        <row r="209">
          <cell r="B209" t="str">
            <v>F98272</v>
          </cell>
          <cell r="C209" t="str">
            <v>Keep Target $18.00</v>
          </cell>
        </row>
        <row r="210">
          <cell r="B210" t="str">
            <v>F98278</v>
          </cell>
          <cell r="C210" t="str">
            <v>Keep Target $18.00</v>
          </cell>
        </row>
        <row r="211">
          <cell r="B211" t="str">
            <v>F97863</v>
          </cell>
          <cell r="C211" t="str">
            <v>Keep Target $10.20</v>
          </cell>
        </row>
        <row r="212">
          <cell r="B212" t="str">
            <v>F97998</v>
          </cell>
          <cell r="C212" t="str">
            <v>Keep Target $11.20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tooling"/>
      <sheetName val="HS Group"/>
      <sheetName val="from other factory"/>
      <sheetName val="sum2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>
        <row r="2">
          <cell r="Q2" t="str">
            <v>Order No</v>
          </cell>
          <cell r="R2" t="str">
            <v>Mtrl/Set/D</v>
          </cell>
          <cell r="S2" t="str">
            <v xml:space="preserve"> Order qty</v>
          </cell>
          <cell r="T2" t="str">
            <v>Create Dat</v>
          </cell>
          <cell r="U2" t="str">
            <v xml:space="preserve">   SDD</v>
          </cell>
          <cell r="V2" t="str">
            <v xml:space="preserve">  s/LPD</v>
          </cell>
          <cell r="X2" t="str">
            <v xml:space="preserve"> Order No</v>
          </cell>
          <cell r="Y2" t="str">
            <v>Mtrl/Set/D</v>
          </cell>
          <cell r="Z2" t="str">
            <v>Order qty</v>
          </cell>
          <cell r="AA2" t="str">
            <v xml:space="preserve">  s/LPD</v>
          </cell>
          <cell r="AB2" t="str">
            <v>Create Dat</v>
          </cell>
          <cell r="AC2" t="str">
            <v xml:space="preserve">   SDD</v>
          </cell>
        </row>
        <row r="3">
          <cell r="Q3">
            <v>122516041</v>
          </cell>
          <cell r="S3">
            <v>632</v>
          </cell>
          <cell r="T3">
            <v>43524</v>
          </cell>
          <cell r="U3">
            <v>43585</v>
          </cell>
          <cell r="V3">
            <v>43585</v>
          </cell>
          <cell r="X3" t="str">
            <v>A122747386</v>
          </cell>
          <cell r="Z3">
            <v>100</v>
          </cell>
          <cell r="AA3">
            <v>43600</v>
          </cell>
          <cell r="AB3">
            <v>43524</v>
          </cell>
          <cell r="AC3">
            <v>43600</v>
          </cell>
        </row>
        <row r="4">
          <cell r="Q4">
            <v>122520940</v>
          </cell>
          <cell r="S4">
            <v>150</v>
          </cell>
          <cell r="T4">
            <v>43524</v>
          </cell>
          <cell r="U4">
            <v>43585</v>
          </cell>
          <cell r="V4">
            <v>43585</v>
          </cell>
          <cell r="X4" t="str">
            <v>A122893864</v>
          </cell>
          <cell r="Z4">
            <v>666</v>
          </cell>
          <cell r="AA4">
            <v>43616</v>
          </cell>
          <cell r="AB4">
            <v>43524</v>
          </cell>
          <cell r="AC4">
            <v>43616</v>
          </cell>
        </row>
        <row r="5">
          <cell r="Q5">
            <v>122532687</v>
          </cell>
          <cell r="S5">
            <v>364</v>
          </cell>
          <cell r="T5">
            <v>43524</v>
          </cell>
          <cell r="U5">
            <v>43585</v>
          </cell>
          <cell r="V5">
            <v>43585</v>
          </cell>
          <cell r="X5" t="str">
            <v>A122893866</v>
          </cell>
          <cell r="Z5">
            <v>2000</v>
          </cell>
          <cell r="AA5">
            <v>43600</v>
          </cell>
          <cell r="AB5">
            <v>43524</v>
          </cell>
          <cell r="AC5">
            <v>43600</v>
          </cell>
        </row>
        <row r="6">
          <cell r="Q6">
            <v>122542077</v>
          </cell>
          <cell r="S6">
            <v>807</v>
          </cell>
          <cell r="T6">
            <v>43524</v>
          </cell>
          <cell r="U6">
            <v>43585</v>
          </cell>
          <cell r="V6">
            <v>43585</v>
          </cell>
          <cell r="X6" t="str">
            <v>A122897116</v>
          </cell>
          <cell r="Z6">
            <v>624</v>
          </cell>
          <cell r="AA6">
            <v>43600</v>
          </cell>
          <cell r="AB6">
            <v>43524</v>
          </cell>
          <cell r="AC6">
            <v>43600</v>
          </cell>
        </row>
        <row r="7">
          <cell r="Q7">
            <v>122542175</v>
          </cell>
          <cell r="S7">
            <v>183</v>
          </cell>
          <cell r="T7">
            <v>43524</v>
          </cell>
          <cell r="U7">
            <v>43585</v>
          </cell>
          <cell r="V7">
            <v>43585</v>
          </cell>
          <cell r="X7" t="str">
            <v>A122897124</v>
          </cell>
          <cell r="Z7">
            <v>400</v>
          </cell>
          <cell r="AA7">
            <v>43600</v>
          </cell>
          <cell r="AB7">
            <v>43524</v>
          </cell>
          <cell r="AC7">
            <v>43600</v>
          </cell>
        </row>
        <row r="8">
          <cell r="Q8">
            <v>122542195</v>
          </cell>
          <cell r="S8">
            <v>100</v>
          </cell>
          <cell r="T8">
            <v>43524</v>
          </cell>
          <cell r="U8">
            <v>43585</v>
          </cell>
          <cell r="V8">
            <v>43585</v>
          </cell>
          <cell r="X8" t="str">
            <v>A122897250</v>
          </cell>
          <cell r="Z8">
            <v>300</v>
          </cell>
          <cell r="AA8">
            <v>43600</v>
          </cell>
          <cell r="AB8">
            <v>43524</v>
          </cell>
          <cell r="AC8">
            <v>43600</v>
          </cell>
        </row>
        <row r="9">
          <cell r="Q9">
            <v>122542220</v>
          </cell>
          <cell r="S9">
            <v>100</v>
          </cell>
          <cell r="T9">
            <v>43524</v>
          </cell>
          <cell r="U9">
            <v>43600</v>
          </cell>
          <cell r="V9">
            <v>43600</v>
          </cell>
          <cell r="X9" t="str">
            <v>A122897284</v>
          </cell>
          <cell r="Z9">
            <v>307</v>
          </cell>
          <cell r="AA9">
            <v>43600</v>
          </cell>
          <cell r="AB9">
            <v>43524</v>
          </cell>
          <cell r="AC9">
            <v>43600</v>
          </cell>
        </row>
        <row r="10">
          <cell r="Q10">
            <v>122561535</v>
          </cell>
          <cell r="S10">
            <v>169</v>
          </cell>
          <cell r="T10">
            <v>43524</v>
          </cell>
          <cell r="U10">
            <v>43600</v>
          </cell>
          <cell r="V10">
            <v>43600</v>
          </cell>
          <cell r="X10" t="str">
            <v>A122897308</v>
          </cell>
          <cell r="Z10">
            <v>555</v>
          </cell>
          <cell r="AA10">
            <v>43600</v>
          </cell>
          <cell r="AB10">
            <v>43524</v>
          </cell>
          <cell r="AC10">
            <v>43600</v>
          </cell>
        </row>
        <row r="11">
          <cell r="Q11">
            <v>122583666</v>
          </cell>
          <cell r="S11">
            <v>466</v>
          </cell>
          <cell r="T11">
            <v>43524</v>
          </cell>
          <cell r="U11">
            <v>43600</v>
          </cell>
          <cell r="V11">
            <v>43600</v>
          </cell>
          <cell r="X11" t="str">
            <v>A122897378</v>
          </cell>
          <cell r="Z11">
            <v>350</v>
          </cell>
          <cell r="AA11">
            <v>43600</v>
          </cell>
          <cell r="AB11">
            <v>43524</v>
          </cell>
          <cell r="AC11">
            <v>43600</v>
          </cell>
        </row>
        <row r="12">
          <cell r="Q12">
            <v>122585805</v>
          </cell>
          <cell r="S12">
            <v>398</v>
          </cell>
          <cell r="T12">
            <v>43524</v>
          </cell>
          <cell r="U12">
            <v>43600</v>
          </cell>
          <cell r="V12">
            <v>43600</v>
          </cell>
          <cell r="X12" t="str">
            <v>A122897475</v>
          </cell>
          <cell r="Z12">
            <v>480</v>
          </cell>
          <cell r="AA12">
            <v>43600</v>
          </cell>
          <cell r="AB12">
            <v>43524</v>
          </cell>
          <cell r="AC12">
            <v>43600</v>
          </cell>
        </row>
        <row r="13">
          <cell r="Q13">
            <v>122586981</v>
          </cell>
          <cell r="S13">
            <v>102</v>
          </cell>
          <cell r="T13">
            <v>43524</v>
          </cell>
          <cell r="U13">
            <v>43600</v>
          </cell>
          <cell r="V13">
            <v>43600</v>
          </cell>
          <cell r="X13" t="str">
            <v>A122900052</v>
          </cell>
          <cell r="Z13">
            <v>25</v>
          </cell>
          <cell r="AA13">
            <v>43616</v>
          </cell>
          <cell r="AB13">
            <v>43524</v>
          </cell>
          <cell r="AC13">
            <v>43616</v>
          </cell>
        </row>
        <row r="14">
          <cell r="Q14">
            <v>122587061</v>
          </cell>
          <cell r="S14">
            <v>100</v>
          </cell>
          <cell r="T14">
            <v>43524</v>
          </cell>
          <cell r="U14">
            <v>43600</v>
          </cell>
          <cell r="V14">
            <v>43600</v>
          </cell>
          <cell r="X14" t="str">
            <v>A122900053</v>
          </cell>
          <cell r="Z14">
            <v>25</v>
          </cell>
          <cell r="AA14">
            <v>43616</v>
          </cell>
          <cell r="AB14">
            <v>43524</v>
          </cell>
          <cell r="AC14">
            <v>43616</v>
          </cell>
        </row>
        <row r="15">
          <cell r="Q15">
            <v>122588184</v>
          </cell>
          <cell r="S15">
            <v>111</v>
          </cell>
          <cell r="T15">
            <v>43524</v>
          </cell>
          <cell r="U15">
            <v>43585</v>
          </cell>
          <cell r="V15">
            <v>43585</v>
          </cell>
          <cell r="X15" t="str">
            <v>A122902951</v>
          </cell>
          <cell r="Z15">
            <v>300</v>
          </cell>
          <cell r="AA15">
            <v>43600</v>
          </cell>
          <cell r="AB15">
            <v>43524</v>
          </cell>
          <cell r="AC15">
            <v>43600</v>
          </cell>
        </row>
        <row r="16">
          <cell r="Q16">
            <v>122588692</v>
          </cell>
          <cell r="S16">
            <v>596</v>
          </cell>
          <cell r="T16">
            <v>43524</v>
          </cell>
          <cell r="U16">
            <v>43585</v>
          </cell>
          <cell r="V16">
            <v>43585</v>
          </cell>
          <cell r="X16" t="str">
            <v>A122903265</v>
          </cell>
          <cell r="Z16">
            <v>528</v>
          </cell>
          <cell r="AA16">
            <v>43600</v>
          </cell>
          <cell r="AB16">
            <v>43524</v>
          </cell>
          <cell r="AC16">
            <v>43600</v>
          </cell>
        </row>
        <row r="17">
          <cell r="Q17">
            <v>122588703</v>
          </cell>
          <cell r="S17">
            <v>352</v>
          </cell>
          <cell r="T17">
            <v>43524</v>
          </cell>
          <cell r="U17">
            <v>43600</v>
          </cell>
          <cell r="V17">
            <v>43600</v>
          </cell>
          <cell r="X17" t="str">
            <v>A122903273</v>
          </cell>
          <cell r="Z17">
            <v>360</v>
          </cell>
          <cell r="AA17">
            <v>43600</v>
          </cell>
          <cell r="AB17">
            <v>43524</v>
          </cell>
          <cell r="AC17">
            <v>43600</v>
          </cell>
        </row>
        <row r="18">
          <cell r="Q18">
            <v>122588706</v>
          </cell>
          <cell r="S18">
            <v>300</v>
          </cell>
          <cell r="T18">
            <v>43524</v>
          </cell>
          <cell r="U18">
            <v>43600</v>
          </cell>
          <cell r="V18">
            <v>43600</v>
          </cell>
          <cell r="X18" t="str">
            <v>A122903328</v>
          </cell>
          <cell r="Z18">
            <v>528</v>
          </cell>
          <cell r="AA18">
            <v>43600</v>
          </cell>
          <cell r="AB18">
            <v>43524</v>
          </cell>
          <cell r="AC18">
            <v>43600</v>
          </cell>
        </row>
        <row r="19">
          <cell r="Q19">
            <v>122590643</v>
          </cell>
          <cell r="S19">
            <v>100</v>
          </cell>
          <cell r="T19">
            <v>43524</v>
          </cell>
          <cell r="U19">
            <v>43600</v>
          </cell>
          <cell r="V19">
            <v>43600</v>
          </cell>
          <cell r="X19" t="str">
            <v>A122903329</v>
          </cell>
          <cell r="Z19">
            <v>426</v>
          </cell>
          <cell r="AA19">
            <v>43616</v>
          </cell>
          <cell r="AB19">
            <v>43524</v>
          </cell>
          <cell r="AC19">
            <v>43616</v>
          </cell>
        </row>
        <row r="20">
          <cell r="Q20">
            <v>122590952</v>
          </cell>
          <cell r="S20">
            <v>100</v>
          </cell>
          <cell r="T20">
            <v>43524</v>
          </cell>
          <cell r="U20">
            <v>43600</v>
          </cell>
          <cell r="V20">
            <v>43600</v>
          </cell>
          <cell r="X20" t="str">
            <v>A122903340</v>
          </cell>
          <cell r="Z20">
            <v>400</v>
          </cell>
          <cell r="AA20">
            <v>43600</v>
          </cell>
          <cell r="AB20">
            <v>43524</v>
          </cell>
          <cell r="AC20">
            <v>43600</v>
          </cell>
        </row>
        <row r="21">
          <cell r="Q21">
            <v>122599290</v>
          </cell>
          <cell r="S21">
            <v>111</v>
          </cell>
          <cell r="T21">
            <v>43524</v>
          </cell>
          <cell r="U21">
            <v>43585</v>
          </cell>
          <cell r="V21">
            <v>43585</v>
          </cell>
          <cell r="X21" t="str">
            <v>A122903352</v>
          </cell>
          <cell r="Z21">
            <v>1080</v>
          </cell>
          <cell r="AA21">
            <v>43600</v>
          </cell>
          <cell r="AB21">
            <v>43524</v>
          </cell>
          <cell r="AC21">
            <v>43600</v>
          </cell>
        </row>
        <row r="22">
          <cell r="Q22">
            <v>122600472</v>
          </cell>
          <cell r="S22">
            <v>101</v>
          </cell>
          <cell r="T22">
            <v>43524</v>
          </cell>
          <cell r="U22">
            <v>43600</v>
          </cell>
          <cell r="V22">
            <v>43600</v>
          </cell>
          <cell r="X22" t="str">
            <v>A122908988</v>
          </cell>
          <cell r="Z22">
            <v>326</v>
          </cell>
          <cell r="AA22">
            <v>43600</v>
          </cell>
          <cell r="AB22">
            <v>43524</v>
          </cell>
          <cell r="AC22">
            <v>43600</v>
          </cell>
        </row>
        <row r="23">
          <cell r="Q23">
            <v>122679868</v>
          </cell>
          <cell r="S23">
            <v>333</v>
          </cell>
          <cell r="T23">
            <v>43524</v>
          </cell>
          <cell r="U23">
            <v>43600</v>
          </cell>
          <cell r="V23">
            <v>43600</v>
          </cell>
          <cell r="X23" t="str">
            <v>A122909000</v>
          </cell>
          <cell r="Z23">
            <v>495</v>
          </cell>
          <cell r="AA23">
            <v>43600</v>
          </cell>
          <cell r="AB23">
            <v>43524</v>
          </cell>
          <cell r="AC23">
            <v>43600</v>
          </cell>
        </row>
        <row r="24">
          <cell r="Q24">
            <v>122683667</v>
          </cell>
          <cell r="S24">
            <v>109</v>
          </cell>
          <cell r="T24">
            <v>43524</v>
          </cell>
          <cell r="U24">
            <v>43555</v>
          </cell>
          <cell r="V24">
            <v>43555</v>
          </cell>
          <cell r="X24" t="str">
            <v>A122909026</v>
          </cell>
          <cell r="Z24">
            <v>300</v>
          </cell>
          <cell r="AA24">
            <v>43600</v>
          </cell>
          <cell r="AB24">
            <v>43524</v>
          </cell>
          <cell r="AC24">
            <v>43600</v>
          </cell>
        </row>
        <row r="25">
          <cell r="Q25">
            <v>122683836</v>
          </cell>
          <cell r="S25">
            <v>100</v>
          </cell>
          <cell r="T25">
            <v>43524</v>
          </cell>
          <cell r="U25">
            <v>43555</v>
          </cell>
          <cell r="V25">
            <v>43555</v>
          </cell>
          <cell r="X25" t="str">
            <v>A122909155</v>
          </cell>
          <cell r="Z25">
            <v>300</v>
          </cell>
          <cell r="AA25">
            <v>43600</v>
          </cell>
          <cell r="AB25">
            <v>43524</v>
          </cell>
          <cell r="AC25">
            <v>43600</v>
          </cell>
        </row>
        <row r="26">
          <cell r="Q26">
            <v>122692491</v>
          </cell>
          <cell r="S26">
            <v>100</v>
          </cell>
          <cell r="T26">
            <v>43524</v>
          </cell>
          <cell r="U26">
            <v>43600</v>
          </cell>
          <cell r="V26">
            <v>43600</v>
          </cell>
          <cell r="X26" t="str">
            <v>A122909215</v>
          </cell>
          <cell r="Z26">
            <v>2910</v>
          </cell>
          <cell r="AA26">
            <v>43600</v>
          </cell>
          <cell r="AB26">
            <v>43524</v>
          </cell>
          <cell r="AC26">
            <v>43600</v>
          </cell>
        </row>
        <row r="27">
          <cell r="Q27">
            <v>122712912</v>
          </cell>
          <cell r="S27">
            <v>234</v>
          </cell>
          <cell r="T27">
            <v>43524</v>
          </cell>
          <cell r="U27">
            <v>43600</v>
          </cell>
          <cell r="V27">
            <v>43600</v>
          </cell>
          <cell r="X27" t="str">
            <v>A122909334</v>
          </cell>
          <cell r="Z27">
            <v>1600</v>
          </cell>
          <cell r="AA27">
            <v>43600</v>
          </cell>
          <cell r="AB27">
            <v>43524</v>
          </cell>
          <cell r="AC27">
            <v>43600</v>
          </cell>
        </row>
        <row r="28">
          <cell r="Q28">
            <v>122724495</v>
          </cell>
          <cell r="S28">
            <v>100</v>
          </cell>
          <cell r="T28">
            <v>43524</v>
          </cell>
          <cell r="U28">
            <v>43600</v>
          </cell>
          <cell r="V28">
            <v>43600</v>
          </cell>
          <cell r="X28" t="str">
            <v>A122909377</v>
          </cell>
          <cell r="Z28">
            <v>1520</v>
          </cell>
          <cell r="AA28">
            <v>43600</v>
          </cell>
          <cell r="AB28">
            <v>43524</v>
          </cell>
          <cell r="AC28">
            <v>43600</v>
          </cell>
        </row>
        <row r="29">
          <cell r="Q29">
            <v>122724518</v>
          </cell>
          <cell r="S29">
            <v>100</v>
          </cell>
          <cell r="T29">
            <v>43524</v>
          </cell>
          <cell r="U29">
            <v>43600</v>
          </cell>
          <cell r="V29">
            <v>43600</v>
          </cell>
          <cell r="X29" t="str">
            <v>A122909378</v>
          </cell>
          <cell r="Z29">
            <v>600</v>
          </cell>
          <cell r="AA29">
            <v>43600</v>
          </cell>
          <cell r="AB29">
            <v>43524</v>
          </cell>
          <cell r="AC29">
            <v>43600</v>
          </cell>
        </row>
        <row r="30">
          <cell r="Q30">
            <v>122724599</v>
          </cell>
          <cell r="S30">
            <v>180</v>
          </cell>
          <cell r="T30">
            <v>43524</v>
          </cell>
          <cell r="U30">
            <v>43600</v>
          </cell>
          <cell r="V30">
            <v>43600</v>
          </cell>
          <cell r="X30" t="str">
            <v>A122909388</v>
          </cell>
          <cell r="Z30">
            <v>300</v>
          </cell>
          <cell r="AA30">
            <v>43600</v>
          </cell>
          <cell r="AB30">
            <v>43524</v>
          </cell>
          <cell r="AC30">
            <v>43600</v>
          </cell>
        </row>
        <row r="31">
          <cell r="Q31">
            <v>122726419</v>
          </cell>
          <cell r="S31">
            <v>150</v>
          </cell>
          <cell r="T31">
            <v>43524</v>
          </cell>
          <cell r="U31">
            <v>43600</v>
          </cell>
          <cell r="V31">
            <v>43600</v>
          </cell>
          <cell r="X31" t="str">
            <v>A122909418</v>
          </cell>
          <cell r="Z31">
            <v>2640</v>
          </cell>
          <cell r="AA31">
            <v>43600</v>
          </cell>
          <cell r="AB31">
            <v>43524</v>
          </cell>
          <cell r="AC31">
            <v>43600</v>
          </cell>
        </row>
        <row r="32">
          <cell r="Q32">
            <v>122726821</v>
          </cell>
          <cell r="S32">
            <v>259</v>
          </cell>
          <cell r="T32">
            <v>43524</v>
          </cell>
          <cell r="U32">
            <v>43600</v>
          </cell>
          <cell r="V32">
            <v>43600</v>
          </cell>
          <cell r="X32" t="str">
            <v>A122909454</v>
          </cell>
          <cell r="Z32">
            <v>300</v>
          </cell>
          <cell r="AA32">
            <v>43600</v>
          </cell>
          <cell r="AB32">
            <v>43524</v>
          </cell>
          <cell r="AC32">
            <v>43600</v>
          </cell>
        </row>
        <row r="33">
          <cell r="Q33">
            <v>122726902</v>
          </cell>
          <cell r="S33">
            <v>228</v>
          </cell>
          <cell r="T33">
            <v>43524</v>
          </cell>
          <cell r="U33">
            <v>43600</v>
          </cell>
          <cell r="V33">
            <v>43600</v>
          </cell>
          <cell r="X33" t="str">
            <v>A122909548</v>
          </cell>
          <cell r="Z33">
            <v>614</v>
          </cell>
          <cell r="AA33">
            <v>43600</v>
          </cell>
          <cell r="AB33">
            <v>43524</v>
          </cell>
          <cell r="AC33">
            <v>43600</v>
          </cell>
        </row>
        <row r="34">
          <cell r="Q34">
            <v>122726962</v>
          </cell>
          <cell r="S34">
            <v>155</v>
          </cell>
          <cell r="T34">
            <v>43524</v>
          </cell>
          <cell r="U34">
            <v>43600</v>
          </cell>
          <cell r="V34">
            <v>43600</v>
          </cell>
          <cell r="X34" t="str">
            <v>A122909941</v>
          </cell>
          <cell r="Z34">
            <v>373</v>
          </cell>
          <cell r="AA34">
            <v>43600</v>
          </cell>
          <cell r="AB34">
            <v>43524</v>
          </cell>
          <cell r="AC34">
            <v>43600</v>
          </cell>
        </row>
        <row r="35">
          <cell r="Q35">
            <v>122733575</v>
          </cell>
          <cell r="S35">
            <v>343</v>
          </cell>
          <cell r="T35">
            <v>43524</v>
          </cell>
          <cell r="U35">
            <v>43616</v>
          </cell>
          <cell r="V35">
            <v>43616</v>
          </cell>
          <cell r="X35" t="str">
            <v>A122909967</v>
          </cell>
          <cell r="Z35">
            <v>590</v>
          </cell>
          <cell r="AA35">
            <v>43600</v>
          </cell>
          <cell r="AB35">
            <v>43524</v>
          </cell>
          <cell r="AC35">
            <v>43600</v>
          </cell>
        </row>
        <row r="36">
          <cell r="Q36">
            <v>122737976</v>
          </cell>
          <cell r="S36">
            <v>220</v>
          </cell>
          <cell r="T36">
            <v>43524</v>
          </cell>
          <cell r="U36">
            <v>43600</v>
          </cell>
          <cell r="V36">
            <v>43600</v>
          </cell>
          <cell r="X36" t="str">
            <v>A122910727</v>
          </cell>
          <cell r="Z36">
            <v>170</v>
          </cell>
          <cell r="AA36">
            <v>43616</v>
          </cell>
          <cell r="AB36">
            <v>43524</v>
          </cell>
          <cell r="AC36">
            <v>43616</v>
          </cell>
        </row>
        <row r="37">
          <cell r="Q37">
            <v>122738051</v>
          </cell>
          <cell r="S37">
            <v>150</v>
          </cell>
          <cell r="T37">
            <v>43524</v>
          </cell>
          <cell r="U37">
            <v>43600</v>
          </cell>
          <cell r="V37">
            <v>43600</v>
          </cell>
          <cell r="X37" t="str">
            <v>A122910833</v>
          </cell>
          <cell r="Z37">
            <v>243</v>
          </cell>
          <cell r="AA37">
            <v>43600</v>
          </cell>
          <cell r="AB37">
            <v>43524</v>
          </cell>
          <cell r="AC37">
            <v>43600</v>
          </cell>
        </row>
        <row r="38">
          <cell r="Q38">
            <v>122740467</v>
          </cell>
          <cell r="S38">
            <v>500</v>
          </cell>
          <cell r="T38">
            <v>43524</v>
          </cell>
          <cell r="U38">
            <v>43600</v>
          </cell>
          <cell r="V38">
            <v>43600</v>
          </cell>
          <cell r="X38" t="str">
            <v>A122911257</v>
          </cell>
          <cell r="Z38">
            <v>464</v>
          </cell>
          <cell r="AA38">
            <v>43616</v>
          </cell>
          <cell r="AB38">
            <v>43524</v>
          </cell>
          <cell r="AC38">
            <v>43616</v>
          </cell>
        </row>
        <row r="39">
          <cell r="Q39">
            <v>122740473</v>
          </cell>
          <cell r="S39">
            <v>500</v>
          </cell>
          <cell r="T39">
            <v>43524</v>
          </cell>
          <cell r="U39">
            <v>43600</v>
          </cell>
          <cell r="V39">
            <v>43600</v>
          </cell>
          <cell r="X39" t="str">
            <v>A122911262</v>
          </cell>
          <cell r="Z39">
            <v>776</v>
          </cell>
          <cell r="AA39">
            <v>43616</v>
          </cell>
          <cell r="AB39">
            <v>43524</v>
          </cell>
          <cell r="AC39">
            <v>43616</v>
          </cell>
        </row>
        <row r="40">
          <cell r="Q40">
            <v>122740683</v>
          </cell>
          <cell r="S40">
            <v>100</v>
          </cell>
          <cell r="T40">
            <v>43524</v>
          </cell>
          <cell r="U40">
            <v>43600</v>
          </cell>
          <cell r="V40">
            <v>43600</v>
          </cell>
          <cell r="X40" t="str">
            <v>A122911284</v>
          </cell>
          <cell r="Z40">
            <v>1217</v>
          </cell>
          <cell r="AA40">
            <v>43600</v>
          </cell>
          <cell r="AB40">
            <v>43524</v>
          </cell>
          <cell r="AC40">
            <v>43600</v>
          </cell>
        </row>
        <row r="41">
          <cell r="Q41">
            <v>122741256</v>
          </cell>
          <cell r="S41">
            <v>251</v>
          </cell>
          <cell r="T41">
            <v>43524</v>
          </cell>
          <cell r="U41">
            <v>43600</v>
          </cell>
          <cell r="V41">
            <v>43600</v>
          </cell>
          <cell r="X41" t="str">
            <v>A122911439</v>
          </cell>
          <cell r="Z41">
            <v>2103</v>
          </cell>
          <cell r="AA41">
            <v>43600</v>
          </cell>
          <cell r="AB41">
            <v>43524</v>
          </cell>
          <cell r="AC41">
            <v>43600</v>
          </cell>
        </row>
        <row r="42">
          <cell r="Q42">
            <v>122741265</v>
          </cell>
          <cell r="S42">
            <v>156</v>
          </cell>
          <cell r="T42">
            <v>43524</v>
          </cell>
          <cell r="U42">
            <v>43600</v>
          </cell>
          <cell r="V42">
            <v>43600</v>
          </cell>
          <cell r="X42" t="str">
            <v>A122911471</v>
          </cell>
          <cell r="Z42">
            <v>1432</v>
          </cell>
          <cell r="AA42">
            <v>43600</v>
          </cell>
          <cell r="AB42">
            <v>43524</v>
          </cell>
          <cell r="AC42">
            <v>43600</v>
          </cell>
        </row>
        <row r="43">
          <cell r="Q43">
            <v>122741406</v>
          </cell>
          <cell r="S43">
            <v>156</v>
          </cell>
          <cell r="T43">
            <v>43524</v>
          </cell>
          <cell r="U43">
            <v>43616</v>
          </cell>
          <cell r="V43">
            <v>43616</v>
          </cell>
          <cell r="X43" t="str">
            <v>A122916613</v>
          </cell>
          <cell r="Z43">
            <v>107</v>
          </cell>
          <cell r="AA43">
            <v>43600</v>
          </cell>
          <cell r="AB43">
            <v>43524</v>
          </cell>
          <cell r="AC43">
            <v>43600</v>
          </cell>
        </row>
        <row r="44">
          <cell r="Q44">
            <v>122745447</v>
          </cell>
          <cell r="S44">
            <v>331</v>
          </cell>
          <cell r="T44">
            <v>43524</v>
          </cell>
          <cell r="U44">
            <v>43600</v>
          </cell>
          <cell r="V44">
            <v>43600</v>
          </cell>
          <cell r="X44" t="str">
            <v>A122916618</v>
          </cell>
          <cell r="Z44">
            <v>3164</v>
          </cell>
          <cell r="AA44">
            <v>43600</v>
          </cell>
          <cell r="AB44">
            <v>43524</v>
          </cell>
          <cell r="AC44">
            <v>43600</v>
          </cell>
        </row>
        <row r="45">
          <cell r="Q45">
            <v>122745482</v>
          </cell>
          <cell r="S45">
            <v>300</v>
          </cell>
          <cell r="T45">
            <v>43524</v>
          </cell>
          <cell r="U45">
            <v>43600</v>
          </cell>
          <cell r="V45">
            <v>43600</v>
          </cell>
          <cell r="X45" t="str">
            <v>A122919463</v>
          </cell>
          <cell r="Z45">
            <v>503</v>
          </cell>
          <cell r="AA45">
            <v>43600</v>
          </cell>
          <cell r="AB45">
            <v>43524</v>
          </cell>
          <cell r="AC45">
            <v>43600</v>
          </cell>
        </row>
        <row r="46">
          <cell r="Q46">
            <v>122745650</v>
          </cell>
          <cell r="S46">
            <v>153</v>
          </cell>
          <cell r="T46">
            <v>43524</v>
          </cell>
          <cell r="U46">
            <v>43631</v>
          </cell>
          <cell r="V46">
            <v>43631</v>
          </cell>
          <cell r="X46" t="str">
            <v>A122919541</v>
          </cell>
          <cell r="Z46">
            <v>677</v>
          </cell>
          <cell r="AA46">
            <v>43616</v>
          </cell>
          <cell r="AB46">
            <v>43524</v>
          </cell>
          <cell r="AC46">
            <v>43616</v>
          </cell>
        </row>
        <row r="47">
          <cell r="Q47">
            <v>122745687</v>
          </cell>
          <cell r="S47">
            <v>100</v>
          </cell>
          <cell r="T47">
            <v>43524</v>
          </cell>
          <cell r="U47">
            <v>43616</v>
          </cell>
          <cell r="V47">
            <v>43616</v>
          </cell>
          <cell r="X47" t="str">
            <v>A122919723</v>
          </cell>
          <cell r="Z47">
            <v>607</v>
          </cell>
          <cell r="AA47">
            <v>43600</v>
          </cell>
          <cell r="AB47">
            <v>43524</v>
          </cell>
          <cell r="AC47">
            <v>43600</v>
          </cell>
        </row>
        <row r="48">
          <cell r="Q48">
            <v>122745696</v>
          </cell>
          <cell r="S48">
            <v>243</v>
          </cell>
          <cell r="T48">
            <v>43524</v>
          </cell>
          <cell r="U48">
            <v>43600</v>
          </cell>
          <cell r="V48">
            <v>43600</v>
          </cell>
          <cell r="X48" t="str">
            <v>A122919732</v>
          </cell>
          <cell r="Z48">
            <v>1172</v>
          </cell>
          <cell r="AA48">
            <v>43600</v>
          </cell>
          <cell r="AB48">
            <v>43524</v>
          </cell>
          <cell r="AC48">
            <v>43600</v>
          </cell>
        </row>
        <row r="49">
          <cell r="Q49">
            <v>122745730</v>
          </cell>
          <cell r="S49">
            <v>212</v>
          </cell>
          <cell r="T49">
            <v>43524</v>
          </cell>
          <cell r="U49">
            <v>43616</v>
          </cell>
          <cell r="V49">
            <v>43616</v>
          </cell>
          <cell r="X49" t="str">
            <v>A122922911</v>
          </cell>
          <cell r="Z49">
            <v>384</v>
          </cell>
          <cell r="AA49">
            <v>43600</v>
          </cell>
          <cell r="AB49">
            <v>43524</v>
          </cell>
          <cell r="AC49">
            <v>43600</v>
          </cell>
        </row>
        <row r="50">
          <cell r="Q50">
            <v>122745962</v>
          </cell>
          <cell r="S50">
            <v>168</v>
          </cell>
          <cell r="T50">
            <v>43524</v>
          </cell>
          <cell r="U50">
            <v>43600</v>
          </cell>
          <cell r="V50">
            <v>43600</v>
          </cell>
          <cell r="X50" t="str">
            <v>A122922914</v>
          </cell>
          <cell r="Z50">
            <v>120</v>
          </cell>
          <cell r="AA50">
            <v>43600</v>
          </cell>
          <cell r="AB50">
            <v>43524</v>
          </cell>
          <cell r="AC50">
            <v>43600</v>
          </cell>
        </row>
        <row r="51">
          <cell r="Q51">
            <v>122746974</v>
          </cell>
          <cell r="S51">
            <v>201</v>
          </cell>
          <cell r="T51">
            <v>43524</v>
          </cell>
          <cell r="U51">
            <v>43600</v>
          </cell>
          <cell r="V51">
            <v>43600</v>
          </cell>
          <cell r="X51" t="str">
            <v>A122926029</v>
          </cell>
          <cell r="Z51">
            <v>924</v>
          </cell>
          <cell r="AA51">
            <v>43600</v>
          </cell>
          <cell r="AB51">
            <v>43524</v>
          </cell>
          <cell r="AC51">
            <v>43600</v>
          </cell>
        </row>
        <row r="52">
          <cell r="Q52">
            <v>122747599</v>
          </cell>
          <cell r="S52">
            <v>112</v>
          </cell>
          <cell r="T52">
            <v>43524</v>
          </cell>
          <cell r="U52">
            <v>43585</v>
          </cell>
          <cell r="V52">
            <v>43585</v>
          </cell>
          <cell r="X52" t="str">
            <v>A122926159</v>
          </cell>
          <cell r="Z52">
            <v>1200</v>
          </cell>
          <cell r="AA52">
            <v>43600</v>
          </cell>
          <cell r="AB52">
            <v>43524</v>
          </cell>
          <cell r="AC52">
            <v>43600</v>
          </cell>
        </row>
        <row r="53">
          <cell r="Q53">
            <v>122751047</v>
          </cell>
          <cell r="S53">
            <v>100</v>
          </cell>
          <cell r="T53">
            <v>43524</v>
          </cell>
          <cell r="U53">
            <v>43600</v>
          </cell>
          <cell r="V53">
            <v>43600</v>
          </cell>
          <cell r="X53" t="str">
            <v>A122926199</v>
          </cell>
          <cell r="Z53">
            <v>360</v>
          </cell>
          <cell r="AA53">
            <v>43600</v>
          </cell>
          <cell r="AB53">
            <v>43524</v>
          </cell>
          <cell r="AC53">
            <v>43600</v>
          </cell>
        </row>
        <row r="54">
          <cell r="Q54">
            <v>122751241</v>
          </cell>
          <cell r="S54">
            <v>150</v>
          </cell>
          <cell r="T54">
            <v>43524</v>
          </cell>
          <cell r="U54">
            <v>43555</v>
          </cell>
          <cell r="V54">
            <v>43555</v>
          </cell>
          <cell r="X54" t="str">
            <v>A122926213</v>
          </cell>
          <cell r="Z54">
            <v>1116</v>
          </cell>
          <cell r="AA54">
            <v>43600</v>
          </cell>
          <cell r="AB54">
            <v>43524</v>
          </cell>
          <cell r="AC54">
            <v>43600</v>
          </cell>
        </row>
        <row r="55">
          <cell r="Q55">
            <v>122759902</v>
          </cell>
          <cell r="S55">
            <v>310</v>
          </cell>
          <cell r="T55">
            <v>43524</v>
          </cell>
          <cell r="U55">
            <v>43616</v>
          </cell>
          <cell r="V55">
            <v>43616</v>
          </cell>
          <cell r="X55" t="str">
            <v>A122926219</v>
          </cell>
          <cell r="Z55">
            <v>600</v>
          </cell>
          <cell r="AA55">
            <v>43600</v>
          </cell>
          <cell r="AB55">
            <v>43524</v>
          </cell>
          <cell r="AC55">
            <v>43600</v>
          </cell>
        </row>
        <row r="56">
          <cell r="Q56">
            <v>122760018</v>
          </cell>
          <cell r="S56">
            <v>356</v>
          </cell>
          <cell r="T56">
            <v>43524</v>
          </cell>
          <cell r="U56">
            <v>43616</v>
          </cell>
          <cell r="V56">
            <v>43616</v>
          </cell>
          <cell r="X56" t="str">
            <v>A122926221</v>
          </cell>
          <cell r="Z56">
            <v>500</v>
          </cell>
          <cell r="AA56">
            <v>43600</v>
          </cell>
          <cell r="AB56">
            <v>43524</v>
          </cell>
          <cell r="AC56">
            <v>43600</v>
          </cell>
        </row>
        <row r="57">
          <cell r="Q57">
            <v>122760081</v>
          </cell>
          <cell r="S57">
            <v>1190</v>
          </cell>
          <cell r="T57">
            <v>43524</v>
          </cell>
          <cell r="U57">
            <v>43600</v>
          </cell>
          <cell r="V57">
            <v>43600</v>
          </cell>
          <cell r="X57" t="str">
            <v>A122926367</v>
          </cell>
          <cell r="Z57">
            <v>3200</v>
          </cell>
          <cell r="AA57">
            <v>43600</v>
          </cell>
          <cell r="AB57">
            <v>43524</v>
          </cell>
          <cell r="AC57">
            <v>43600</v>
          </cell>
        </row>
        <row r="58">
          <cell r="Q58">
            <v>122760270</v>
          </cell>
          <cell r="S58">
            <v>157</v>
          </cell>
          <cell r="T58">
            <v>43524</v>
          </cell>
          <cell r="U58">
            <v>43616</v>
          </cell>
          <cell r="V58">
            <v>43616</v>
          </cell>
          <cell r="X58" t="str">
            <v>A122926370</v>
          </cell>
          <cell r="Z58">
            <v>2650</v>
          </cell>
          <cell r="AA58">
            <v>43600</v>
          </cell>
          <cell r="AB58">
            <v>43524</v>
          </cell>
          <cell r="AC58">
            <v>43600</v>
          </cell>
        </row>
        <row r="59">
          <cell r="Q59">
            <v>122760515</v>
          </cell>
          <cell r="S59">
            <v>100</v>
          </cell>
          <cell r="T59">
            <v>43524</v>
          </cell>
          <cell r="U59">
            <v>43616</v>
          </cell>
          <cell r="V59">
            <v>43616</v>
          </cell>
          <cell r="X59" t="str">
            <v>A122926372</v>
          </cell>
          <cell r="Z59">
            <v>2700</v>
          </cell>
          <cell r="AA59">
            <v>43600</v>
          </cell>
          <cell r="AB59">
            <v>43524</v>
          </cell>
          <cell r="AC59">
            <v>43600</v>
          </cell>
        </row>
        <row r="60">
          <cell r="Q60">
            <v>122760621</v>
          </cell>
          <cell r="S60">
            <v>100</v>
          </cell>
          <cell r="T60">
            <v>43524</v>
          </cell>
          <cell r="U60">
            <v>43600</v>
          </cell>
          <cell r="V60">
            <v>43600</v>
          </cell>
          <cell r="X60" t="str">
            <v>A122926380</v>
          </cell>
          <cell r="Z60">
            <v>1600</v>
          </cell>
          <cell r="AA60">
            <v>43600</v>
          </cell>
          <cell r="AB60">
            <v>43524</v>
          </cell>
          <cell r="AC60">
            <v>43600</v>
          </cell>
        </row>
        <row r="61">
          <cell r="Q61">
            <v>122781070</v>
          </cell>
          <cell r="S61">
            <v>339</v>
          </cell>
          <cell r="T61">
            <v>43524</v>
          </cell>
          <cell r="U61">
            <v>43600</v>
          </cell>
          <cell r="V61">
            <v>43600</v>
          </cell>
          <cell r="X61" t="str">
            <v>A122926383</v>
          </cell>
          <cell r="Z61">
            <v>1150</v>
          </cell>
          <cell r="AA61">
            <v>43600</v>
          </cell>
          <cell r="AB61">
            <v>43524</v>
          </cell>
          <cell r="AC61">
            <v>43600</v>
          </cell>
        </row>
        <row r="62">
          <cell r="Q62">
            <v>122781137</v>
          </cell>
          <cell r="S62">
            <v>260</v>
          </cell>
          <cell r="T62">
            <v>43524</v>
          </cell>
          <cell r="U62">
            <v>43600</v>
          </cell>
          <cell r="V62">
            <v>43600</v>
          </cell>
          <cell r="X62" t="str">
            <v>A122926481</v>
          </cell>
          <cell r="Z62">
            <v>2758</v>
          </cell>
          <cell r="AA62">
            <v>43600</v>
          </cell>
          <cell r="AB62">
            <v>43524</v>
          </cell>
          <cell r="AC62">
            <v>43600</v>
          </cell>
        </row>
        <row r="63">
          <cell r="Q63">
            <v>122795371</v>
          </cell>
          <cell r="S63">
            <v>1346</v>
          </cell>
          <cell r="T63">
            <v>43524</v>
          </cell>
          <cell r="U63">
            <v>43616</v>
          </cell>
          <cell r="V63">
            <v>43616</v>
          </cell>
          <cell r="X63" t="str">
            <v>A122926735</v>
          </cell>
          <cell r="Z63">
            <v>300</v>
          </cell>
          <cell r="AA63">
            <v>43600</v>
          </cell>
          <cell r="AB63">
            <v>43524</v>
          </cell>
          <cell r="AC63">
            <v>43600</v>
          </cell>
        </row>
        <row r="64">
          <cell r="Q64">
            <v>122797085</v>
          </cell>
          <cell r="S64">
            <v>220</v>
          </cell>
          <cell r="T64">
            <v>43524</v>
          </cell>
          <cell r="U64">
            <v>43555</v>
          </cell>
          <cell r="V64">
            <v>43555</v>
          </cell>
          <cell r="X64" t="str">
            <v>A122926751</v>
          </cell>
          <cell r="Z64">
            <v>2591</v>
          </cell>
          <cell r="AA64">
            <v>43600</v>
          </cell>
          <cell r="AB64">
            <v>43524</v>
          </cell>
          <cell r="AC64">
            <v>43600</v>
          </cell>
        </row>
        <row r="65">
          <cell r="Q65">
            <v>122803324</v>
          </cell>
          <cell r="S65">
            <v>65</v>
          </cell>
          <cell r="T65">
            <v>43524</v>
          </cell>
          <cell r="U65">
            <v>43600</v>
          </cell>
          <cell r="V65">
            <v>43600</v>
          </cell>
          <cell r="X65" t="str">
            <v>A122927013</v>
          </cell>
          <cell r="Z65">
            <v>555</v>
          </cell>
          <cell r="AA65">
            <v>43600</v>
          </cell>
          <cell r="AB65">
            <v>43524</v>
          </cell>
          <cell r="AC65">
            <v>43600</v>
          </cell>
        </row>
        <row r="66">
          <cell r="Q66">
            <v>122810120</v>
          </cell>
          <cell r="S66">
            <v>717</v>
          </cell>
          <cell r="T66">
            <v>43524</v>
          </cell>
          <cell r="U66">
            <v>43585</v>
          </cell>
          <cell r="V66">
            <v>43585</v>
          </cell>
          <cell r="X66" t="str">
            <v>A122927073</v>
          </cell>
          <cell r="Z66">
            <v>770</v>
          </cell>
          <cell r="AA66">
            <v>43600</v>
          </cell>
          <cell r="AB66">
            <v>43524</v>
          </cell>
          <cell r="AC66">
            <v>43600</v>
          </cell>
        </row>
        <row r="67">
          <cell r="Q67">
            <v>122810152</v>
          </cell>
          <cell r="S67">
            <v>300</v>
          </cell>
          <cell r="T67">
            <v>43524</v>
          </cell>
          <cell r="U67">
            <v>43600</v>
          </cell>
          <cell r="V67">
            <v>43600</v>
          </cell>
          <cell r="X67" t="str">
            <v>A122927074</v>
          </cell>
          <cell r="Z67">
            <v>173</v>
          </cell>
          <cell r="AA67">
            <v>43600</v>
          </cell>
          <cell r="AB67">
            <v>43524</v>
          </cell>
          <cell r="AC67">
            <v>43600</v>
          </cell>
        </row>
        <row r="68">
          <cell r="Q68">
            <v>122810154</v>
          </cell>
          <cell r="S68">
            <v>315</v>
          </cell>
          <cell r="T68">
            <v>43524</v>
          </cell>
          <cell r="U68">
            <v>43600</v>
          </cell>
          <cell r="V68">
            <v>43600</v>
          </cell>
          <cell r="X68" t="str">
            <v>A122927081</v>
          </cell>
          <cell r="Z68">
            <v>236</v>
          </cell>
          <cell r="AA68">
            <v>43600</v>
          </cell>
          <cell r="AB68">
            <v>43524</v>
          </cell>
          <cell r="AC68">
            <v>43600</v>
          </cell>
        </row>
        <row r="69">
          <cell r="Q69">
            <v>122810168</v>
          </cell>
          <cell r="S69">
            <v>1154</v>
          </cell>
          <cell r="T69">
            <v>43524</v>
          </cell>
          <cell r="U69">
            <v>43585</v>
          </cell>
          <cell r="V69">
            <v>43585</v>
          </cell>
          <cell r="X69" t="str">
            <v>A122927082</v>
          </cell>
          <cell r="Z69">
            <v>506</v>
          </cell>
          <cell r="AA69">
            <v>43600</v>
          </cell>
          <cell r="AB69">
            <v>43524</v>
          </cell>
          <cell r="AC69">
            <v>43600</v>
          </cell>
        </row>
        <row r="70">
          <cell r="Q70">
            <v>122810170</v>
          </cell>
          <cell r="S70">
            <v>1673</v>
          </cell>
          <cell r="T70">
            <v>43524</v>
          </cell>
          <cell r="U70">
            <v>43600</v>
          </cell>
          <cell r="V70">
            <v>43600</v>
          </cell>
          <cell r="X70" t="str">
            <v>A122933734</v>
          </cell>
          <cell r="Z70">
            <v>600</v>
          </cell>
          <cell r="AA70">
            <v>43600</v>
          </cell>
          <cell r="AB70">
            <v>43524</v>
          </cell>
          <cell r="AC70">
            <v>43600</v>
          </cell>
        </row>
        <row r="71">
          <cell r="Q71">
            <v>122810968</v>
          </cell>
          <cell r="S71">
            <v>644</v>
          </cell>
          <cell r="T71">
            <v>43524</v>
          </cell>
          <cell r="U71">
            <v>43585</v>
          </cell>
          <cell r="V71">
            <v>43585</v>
          </cell>
          <cell r="X71" t="str">
            <v>A122933743</v>
          </cell>
          <cell r="Z71">
            <v>502</v>
          </cell>
          <cell r="AA71">
            <v>43600</v>
          </cell>
          <cell r="AB71">
            <v>43524</v>
          </cell>
          <cell r="AC71">
            <v>43600</v>
          </cell>
        </row>
        <row r="72">
          <cell r="Q72">
            <v>122810978</v>
          </cell>
          <cell r="S72">
            <v>391</v>
          </cell>
          <cell r="T72">
            <v>43524</v>
          </cell>
          <cell r="U72">
            <v>43600</v>
          </cell>
          <cell r="V72">
            <v>43600</v>
          </cell>
          <cell r="X72" t="str">
            <v>A122933744</v>
          </cell>
          <cell r="Z72">
            <v>100</v>
          </cell>
          <cell r="AA72">
            <v>43600</v>
          </cell>
          <cell r="AB72">
            <v>43524</v>
          </cell>
          <cell r="AC72">
            <v>43600</v>
          </cell>
        </row>
        <row r="73">
          <cell r="Q73">
            <v>122813571</v>
          </cell>
          <cell r="S73">
            <v>1800</v>
          </cell>
          <cell r="T73">
            <v>43524</v>
          </cell>
          <cell r="U73">
            <v>43585</v>
          </cell>
          <cell r="V73">
            <v>43585</v>
          </cell>
          <cell r="X73" t="str">
            <v>A122933748</v>
          </cell>
          <cell r="Z73">
            <v>100</v>
          </cell>
          <cell r="AA73">
            <v>43600</v>
          </cell>
          <cell r="AB73">
            <v>43524</v>
          </cell>
          <cell r="AC73">
            <v>43600</v>
          </cell>
        </row>
        <row r="74">
          <cell r="Q74">
            <v>122829591</v>
          </cell>
          <cell r="S74">
            <v>438</v>
          </cell>
          <cell r="T74">
            <v>43524</v>
          </cell>
          <cell r="U74">
            <v>43616</v>
          </cell>
          <cell r="V74">
            <v>43616</v>
          </cell>
          <cell r="X74" t="str">
            <v>A122933757</v>
          </cell>
          <cell r="Z74">
            <v>388</v>
          </cell>
          <cell r="AA74">
            <v>43600</v>
          </cell>
          <cell r="AB74">
            <v>43524</v>
          </cell>
          <cell r="AC74">
            <v>43600</v>
          </cell>
        </row>
        <row r="75">
          <cell r="Q75">
            <v>122829608</v>
          </cell>
          <cell r="S75">
            <v>165</v>
          </cell>
          <cell r="T75">
            <v>43524</v>
          </cell>
          <cell r="U75">
            <v>43616</v>
          </cell>
          <cell r="V75">
            <v>43616</v>
          </cell>
          <cell r="X75" t="str">
            <v>A122934782</v>
          </cell>
          <cell r="Z75">
            <v>168</v>
          </cell>
          <cell r="AA75">
            <v>43600</v>
          </cell>
          <cell r="AB75">
            <v>43524</v>
          </cell>
          <cell r="AC75">
            <v>43600</v>
          </cell>
        </row>
        <row r="76">
          <cell r="Q76">
            <v>122829658</v>
          </cell>
          <cell r="S76">
            <v>109</v>
          </cell>
          <cell r="T76">
            <v>43524</v>
          </cell>
          <cell r="U76">
            <v>43585</v>
          </cell>
          <cell r="V76">
            <v>43585</v>
          </cell>
          <cell r="X76" t="str">
            <v>A122937079</v>
          </cell>
          <cell r="Z76">
            <v>1213</v>
          </cell>
          <cell r="AA76">
            <v>43600</v>
          </cell>
          <cell r="AB76">
            <v>43524</v>
          </cell>
          <cell r="AC76">
            <v>43600</v>
          </cell>
        </row>
        <row r="77">
          <cell r="Q77">
            <v>122829713</v>
          </cell>
          <cell r="S77">
            <v>120</v>
          </cell>
          <cell r="T77">
            <v>43524</v>
          </cell>
          <cell r="U77">
            <v>43616</v>
          </cell>
          <cell r="V77">
            <v>43616</v>
          </cell>
          <cell r="X77" t="str">
            <v>A122937080</v>
          </cell>
          <cell r="Z77">
            <v>1230</v>
          </cell>
          <cell r="AA77">
            <v>43600</v>
          </cell>
          <cell r="AB77">
            <v>43524</v>
          </cell>
          <cell r="AC77">
            <v>43600</v>
          </cell>
        </row>
        <row r="78">
          <cell r="Q78">
            <v>122829746</v>
          </cell>
          <cell r="S78">
            <v>100</v>
          </cell>
          <cell r="T78">
            <v>43524</v>
          </cell>
          <cell r="U78">
            <v>43585</v>
          </cell>
          <cell r="V78">
            <v>43585</v>
          </cell>
          <cell r="X78" t="str">
            <v>A122937109</v>
          </cell>
          <cell r="Z78">
            <v>1586</v>
          </cell>
          <cell r="AA78">
            <v>43600</v>
          </cell>
          <cell r="AB78">
            <v>43524</v>
          </cell>
          <cell r="AC78">
            <v>43600</v>
          </cell>
        </row>
        <row r="79">
          <cell r="Q79">
            <v>122829764</v>
          </cell>
          <cell r="S79">
            <v>114</v>
          </cell>
          <cell r="T79">
            <v>43524</v>
          </cell>
          <cell r="U79">
            <v>43616</v>
          </cell>
          <cell r="V79">
            <v>43616</v>
          </cell>
          <cell r="X79" t="str">
            <v>A122937146</v>
          </cell>
          <cell r="Z79">
            <v>1776</v>
          </cell>
          <cell r="AA79">
            <v>43600</v>
          </cell>
          <cell r="AB79">
            <v>43524</v>
          </cell>
          <cell r="AC79">
            <v>43600</v>
          </cell>
        </row>
        <row r="80">
          <cell r="Q80">
            <v>122832903</v>
          </cell>
          <cell r="S80">
            <v>260</v>
          </cell>
          <cell r="T80">
            <v>43524</v>
          </cell>
          <cell r="U80">
            <v>43600</v>
          </cell>
          <cell r="V80">
            <v>43600</v>
          </cell>
          <cell r="X80" t="str">
            <v>A122942344</v>
          </cell>
          <cell r="Z80">
            <v>4694</v>
          </cell>
          <cell r="AA80">
            <v>43600</v>
          </cell>
          <cell r="AB80">
            <v>43524</v>
          </cell>
          <cell r="AC80">
            <v>43600</v>
          </cell>
        </row>
        <row r="81">
          <cell r="Q81">
            <v>122832904</v>
          </cell>
          <cell r="S81">
            <v>130</v>
          </cell>
          <cell r="T81">
            <v>43524</v>
          </cell>
          <cell r="U81">
            <v>43600</v>
          </cell>
          <cell r="V81">
            <v>43600</v>
          </cell>
          <cell r="X81" t="str">
            <v>A122942421</v>
          </cell>
          <cell r="Z81">
            <v>1857</v>
          </cell>
          <cell r="AA81">
            <v>43600</v>
          </cell>
          <cell r="AB81">
            <v>43524</v>
          </cell>
          <cell r="AC81">
            <v>43600</v>
          </cell>
        </row>
        <row r="82">
          <cell r="Q82">
            <v>122832910</v>
          </cell>
          <cell r="S82">
            <v>154</v>
          </cell>
          <cell r="T82">
            <v>43524</v>
          </cell>
          <cell r="U82">
            <v>43600</v>
          </cell>
          <cell r="V82">
            <v>43600</v>
          </cell>
          <cell r="X82" t="str">
            <v>A122943035</v>
          </cell>
          <cell r="Z82">
            <v>200</v>
          </cell>
          <cell r="AA82">
            <v>43600</v>
          </cell>
          <cell r="AB82">
            <v>43524</v>
          </cell>
          <cell r="AC82">
            <v>43600</v>
          </cell>
        </row>
        <row r="83">
          <cell r="Q83">
            <v>122832951</v>
          </cell>
          <cell r="S83">
            <v>192</v>
          </cell>
          <cell r="T83">
            <v>43524</v>
          </cell>
          <cell r="U83">
            <v>43585</v>
          </cell>
          <cell r="V83">
            <v>43585</v>
          </cell>
          <cell r="X83" t="str">
            <v>A122943745</v>
          </cell>
          <cell r="Z83">
            <v>1586</v>
          </cell>
          <cell r="AA83">
            <v>43600</v>
          </cell>
          <cell r="AB83">
            <v>43524</v>
          </cell>
          <cell r="AC83">
            <v>43600</v>
          </cell>
        </row>
        <row r="84">
          <cell r="Q84">
            <v>122834502</v>
          </cell>
          <cell r="S84">
            <v>100</v>
          </cell>
          <cell r="T84">
            <v>43524</v>
          </cell>
          <cell r="U84">
            <v>43585</v>
          </cell>
          <cell r="V84">
            <v>43585</v>
          </cell>
          <cell r="X84" t="str">
            <v>A122943763</v>
          </cell>
          <cell r="Z84">
            <v>1230</v>
          </cell>
          <cell r="AA84">
            <v>43600</v>
          </cell>
          <cell r="AB84">
            <v>43524</v>
          </cell>
          <cell r="AC84">
            <v>43600</v>
          </cell>
        </row>
        <row r="85">
          <cell r="Q85">
            <v>122834845</v>
          </cell>
          <cell r="S85">
            <v>100</v>
          </cell>
          <cell r="T85">
            <v>43524</v>
          </cell>
          <cell r="U85">
            <v>43600</v>
          </cell>
          <cell r="V85">
            <v>43600</v>
          </cell>
          <cell r="X85" t="str">
            <v>A122944138</v>
          </cell>
          <cell r="Z85">
            <v>1213</v>
          </cell>
          <cell r="AA85">
            <v>43600</v>
          </cell>
          <cell r="AB85">
            <v>43524</v>
          </cell>
          <cell r="AC85">
            <v>43600</v>
          </cell>
        </row>
        <row r="86">
          <cell r="Q86">
            <v>122834852</v>
          </cell>
          <cell r="S86">
            <v>120</v>
          </cell>
          <cell r="T86">
            <v>43524</v>
          </cell>
          <cell r="U86">
            <v>43600</v>
          </cell>
          <cell r="V86">
            <v>43600</v>
          </cell>
          <cell r="X86" t="str">
            <v>A122944923</v>
          </cell>
          <cell r="Z86">
            <v>6228</v>
          </cell>
          <cell r="AA86">
            <v>43600</v>
          </cell>
          <cell r="AB86">
            <v>43524</v>
          </cell>
          <cell r="AC86">
            <v>43600</v>
          </cell>
        </row>
        <row r="87">
          <cell r="Q87">
            <v>122841132</v>
          </cell>
          <cell r="S87">
            <v>314</v>
          </cell>
          <cell r="T87">
            <v>43524</v>
          </cell>
          <cell r="U87">
            <v>43555</v>
          </cell>
          <cell r="V87">
            <v>43555</v>
          </cell>
          <cell r="X87" t="str">
            <v>A122944926</v>
          </cell>
          <cell r="Z87">
            <v>1776</v>
          </cell>
          <cell r="AA87">
            <v>43600</v>
          </cell>
          <cell r="AB87">
            <v>43524</v>
          </cell>
          <cell r="AC87">
            <v>43600</v>
          </cell>
        </row>
        <row r="88">
          <cell r="Q88">
            <v>122849759</v>
          </cell>
          <cell r="S88">
            <v>280</v>
          </cell>
          <cell r="T88">
            <v>43524</v>
          </cell>
          <cell r="U88">
            <v>43600</v>
          </cell>
          <cell r="V88">
            <v>43600</v>
          </cell>
          <cell r="X88" t="str">
            <v>A122948995</v>
          </cell>
          <cell r="Z88">
            <v>907</v>
          </cell>
          <cell r="AA88">
            <v>43600</v>
          </cell>
          <cell r="AB88">
            <v>43524</v>
          </cell>
          <cell r="AC88">
            <v>43600</v>
          </cell>
        </row>
        <row r="89">
          <cell r="Q89">
            <v>122851049</v>
          </cell>
          <cell r="S89">
            <v>180</v>
          </cell>
          <cell r="T89">
            <v>43524</v>
          </cell>
          <cell r="U89">
            <v>43600</v>
          </cell>
          <cell r="V89">
            <v>43600</v>
          </cell>
          <cell r="X89" t="str">
            <v>A122948996</v>
          </cell>
          <cell r="Z89">
            <v>300</v>
          </cell>
          <cell r="AA89">
            <v>43600</v>
          </cell>
          <cell r="AB89">
            <v>43524</v>
          </cell>
          <cell r="AC89">
            <v>43600</v>
          </cell>
        </row>
        <row r="90">
          <cell r="Q90">
            <v>122851092</v>
          </cell>
          <cell r="S90">
            <v>203</v>
          </cell>
          <cell r="T90">
            <v>43524</v>
          </cell>
          <cell r="U90">
            <v>43555</v>
          </cell>
          <cell r="V90">
            <v>43555</v>
          </cell>
          <cell r="X90" t="str">
            <v>A122949457</v>
          </cell>
          <cell r="Z90">
            <v>800</v>
          </cell>
          <cell r="AA90">
            <v>43600</v>
          </cell>
          <cell r="AB90">
            <v>43524</v>
          </cell>
          <cell r="AC90">
            <v>43600</v>
          </cell>
        </row>
        <row r="91">
          <cell r="Q91">
            <v>122851419</v>
          </cell>
          <cell r="S91">
            <v>828</v>
          </cell>
          <cell r="T91">
            <v>43524</v>
          </cell>
          <cell r="U91">
            <v>43600</v>
          </cell>
          <cell r="V91">
            <v>43600</v>
          </cell>
          <cell r="X91" t="str">
            <v>A122949645</v>
          </cell>
          <cell r="Z91">
            <v>519</v>
          </cell>
          <cell r="AA91">
            <v>43600</v>
          </cell>
          <cell r="AB91">
            <v>43524</v>
          </cell>
          <cell r="AC91">
            <v>43600</v>
          </cell>
        </row>
        <row r="92">
          <cell r="Q92">
            <v>122852958</v>
          </cell>
          <cell r="S92">
            <v>637</v>
          </cell>
          <cell r="T92">
            <v>43524</v>
          </cell>
          <cell r="U92">
            <v>43585</v>
          </cell>
          <cell r="V92">
            <v>43585</v>
          </cell>
          <cell r="X92" t="str">
            <v>A122949706</v>
          </cell>
          <cell r="Z92">
            <v>320</v>
          </cell>
          <cell r="AA92">
            <v>43600</v>
          </cell>
          <cell r="AB92">
            <v>43524</v>
          </cell>
          <cell r="AC92">
            <v>43600</v>
          </cell>
        </row>
        <row r="93">
          <cell r="Q93">
            <v>122853443</v>
          </cell>
          <cell r="S93">
            <v>700</v>
          </cell>
          <cell r="T93">
            <v>43524</v>
          </cell>
          <cell r="U93">
            <v>43585</v>
          </cell>
          <cell r="V93">
            <v>43585</v>
          </cell>
          <cell r="X93" t="str">
            <v>A122949707</v>
          </cell>
          <cell r="Z93">
            <v>440</v>
          </cell>
          <cell r="AA93">
            <v>43600</v>
          </cell>
          <cell r="AB93">
            <v>43524</v>
          </cell>
          <cell r="AC93">
            <v>43600</v>
          </cell>
        </row>
        <row r="94">
          <cell r="Q94">
            <v>122853524</v>
          </cell>
          <cell r="S94">
            <v>439</v>
          </cell>
          <cell r="T94">
            <v>43524</v>
          </cell>
          <cell r="U94">
            <v>43616</v>
          </cell>
          <cell r="V94">
            <v>43616</v>
          </cell>
          <cell r="X94" t="str">
            <v>A122949726</v>
          </cell>
          <cell r="Z94">
            <v>312</v>
          </cell>
          <cell r="AA94">
            <v>43600</v>
          </cell>
          <cell r="AB94">
            <v>43524</v>
          </cell>
          <cell r="AC94">
            <v>43600</v>
          </cell>
        </row>
        <row r="95">
          <cell r="Q95">
            <v>122865045</v>
          </cell>
          <cell r="S95">
            <v>1224</v>
          </cell>
          <cell r="T95">
            <v>43524</v>
          </cell>
          <cell r="U95">
            <v>43600</v>
          </cell>
          <cell r="V95">
            <v>43600</v>
          </cell>
          <cell r="X95" t="str">
            <v>A122949735</v>
          </cell>
          <cell r="Z95">
            <v>480</v>
          </cell>
          <cell r="AA95">
            <v>43616</v>
          </cell>
          <cell r="AB95">
            <v>43524</v>
          </cell>
          <cell r="AC95">
            <v>43616</v>
          </cell>
        </row>
        <row r="96">
          <cell r="Q96">
            <v>122865061</v>
          </cell>
          <cell r="S96">
            <v>2196</v>
          </cell>
          <cell r="T96">
            <v>43524</v>
          </cell>
          <cell r="U96">
            <v>43585</v>
          </cell>
          <cell r="V96">
            <v>43585</v>
          </cell>
          <cell r="X96" t="str">
            <v>A122949786</v>
          </cell>
          <cell r="Z96">
            <v>986</v>
          </cell>
          <cell r="AA96">
            <v>43616</v>
          </cell>
          <cell r="AB96">
            <v>43524</v>
          </cell>
          <cell r="AC96">
            <v>43616</v>
          </cell>
        </row>
        <row r="97">
          <cell r="Q97">
            <v>122881672</v>
          </cell>
          <cell r="S97">
            <v>100</v>
          </cell>
          <cell r="T97">
            <v>43524</v>
          </cell>
          <cell r="U97">
            <v>43585</v>
          </cell>
          <cell r="V97">
            <v>43585</v>
          </cell>
          <cell r="X97" t="str">
            <v>A122949796</v>
          </cell>
          <cell r="Z97">
            <v>313</v>
          </cell>
          <cell r="AA97">
            <v>43600</v>
          </cell>
          <cell r="AB97">
            <v>43524</v>
          </cell>
          <cell r="AC97">
            <v>43600</v>
          </cell>
        </row>
        <row r="98">
          <cell r="Q98">
            <v>122881679</v>
          </cell>
          <cell r="S98">
            <v>16</v>
          </cell>
          <cell r="T98">
            <v>43524</v>
          </cell>
          <cell r="U98">
            <v>43585</v>
          </cell>
          <cell r="V98">
            <v>43585</v>
          </cell>
          <cell r="X98" t="str">
            <v>A122949862</v>
          </cell>
          <cell r="Z98">
            <v>300</v>
          </cell>
          <cell r="AA98">
            <v>43600</v>
          </cell>
          <cell r="AB98">
            <v>43524</v>
          </cell>
          <cell r="AC98">
            <v>43600</v>
          </cell>
        </row>
        <row r="99">
          <cell r="Q99">
            <v>122882045</v>
          </cell>
          <cell r="S99">
            <v>284</v>
          </cell>
          <cell r="T99">
            <v>43524</v>
          </cell>
          <cell r="U99">
            <v>43585</v>
          </cell>
          <cell r="V99">
            <v>43585</v>
          </cell>
          <cell r="X99" t="str">
            <v>A122949863</v>
          </cell>
          <cell r="Z99">
            <v>1449</v>
          </cell>
          <cell r="AA99">
            <v>43616</v>
          </cell>
          <cell r="AB99">
            <v>43524</v>
          </cell>
          <cell r="AC99">
            <v>43616</v>
          </cell>
        </row>
        <row r="100">
          <cell r="Q100">
            <v>122882152</v>
          </cell>
          <cell r="S100">
            <v>75</v>
          </cell>
          <cell r="T100">
            <v>43524</v>
          </cell>
          <cell r="U100">
            <v>43600</v>
          </cell>
          <cell r="V100">
            <v>43600</v>
          </cell>
          <cell r="X100" t="str">
            <v>A122950376</v>
          </cell>
          <cell r="Z100">
            <v>2322</v>
          </cell>
          <cell r="AA100">
            <v>43600</v>
          </cell>
          <cell r="AB100">
            <v>43524</v>
          </cell>
          <cell r="AC100">
            <v>43600</v>
          </cell>
        </row>
        <row r="101">
          <cell r="Q101">
            <v>122882153</v>
          </cell>
          <cell r="S101">
            <v>80</v>
          </cell>
          <cell r="T101">
            <v>43524</v>
          </cell>
          <cell r="U101">
            <v>43600</v>
          </cell>
          <cell r="V101">
            <v>43600</v>
          </cell>
          <cell r="X101" t="str">
            <v>A122954894</v>
          </cell>
          <cell r="Z101">
            <v>100</v>
          </cell>
          <cell r="AA101">
            <v>43600</v>
          </cell>
          <cell r="AB101">
            <v>43524</v>
          </cell>
          <cell r="AC101">
            <v>43600</v>
          </cell>
        </row>
        <row r="102">
          <cell r="Q102">
            <v>122882215</v>
          </cell>
          <cell r="S102">
            <v>200</v>
          </cell>
          <cell r="T102">
            <v>43524</v>
          </cell>
          <cell r="U102">
            <v>43616</v>
          </cell>
          <cell r="V102">
            <v>43616</v>
          </cell>
          <cell r="X102" t="str">
            <v>A122954951</v>
          </cell>
          <cell r="Z102">
            <v>100</v>
          </cell>
          <cell r="AA102">
            <v>43616</v>
          </cell>
          <cell r="AB102">
            <v>43524</v>
          </cell>
          <cell r="AC102">
            <v>43616</v>
          </cell>
        </row>
        <row r="103">
          <cell r="Q103">
            <v>122882217</v>
          </cell>
          <cell r="S103">
            <v>1</v>
          </cell>
          <cell r="T103">
            <v>43524</v>
          </cell>
          <cell r="U103">
            <v>43600</v>
          </cell>
          <cell r="V103">
            <v>43600</v>
          </cell>
          <cell r="X103" t="str">
            <v>A122957806</v>
          </cell>
          <cell r="Z103">
            <v>300</v>
          </cell>
          <cell r="AA103">
            <v>43600</v>
          </cell>
          <cell r="AB103">
            <v>43524</v>
          </cell>
          <cell r="AC103">
            <v>43600</v>
          </cell>
        </row>
        <row r="104">
          <cell r="Q104">
            <v>122882229</v>
          </cell>
          <cell r="S104">
            <v>1</v>
          </cell>
          <cell r="T104">
            <v>43524</v>
          </cell>
          <cell r="U104">
            <v>43600</v>
          </cell>
          <cell r="V104">
            <v>43600</v>
          </cell>
          <cell r="X104" t="str">
            <v>A122957814</v>
          </cell>
          <cell r="Z104">
            <v>369</v>
          </cell>
          <cell r="AA104">
            <v>43616</v>
          </cell>
          <cell r="AB104">
            <v>43524</v>
          </cell>
          <cell r="AC104">
            <v>43616</v>
          </cell>
        </row>
        <row r="105">
          <cell r="Q105">
            <v>122882378</v>
          </cell>
          <cell r="S105">
            <v>1041</v>
          </cell>
          <cell r="T105">
            <v>43524</v>
          </cell>
          <cell r="U105">
            <v>43585</v>
          </cell>
          <cell r="V105">
            <v>43585</v>
          </cell>
          <cell r="X105" t="str">
            <v>A122958956</v>
          </cell>
          <cell r="Z105">
            <v>300</v>
          </cell>
          <cell r="AA105">
            <v>43616</v>
          </cell>
          <cell r="AB105">
            <v>43524</v>
          </cell>
          <cell r="AC105">
            <v>43616</v>
          </cell>
        </row>
        <row r="106">
          <cell r="Q106">
            <v>122882380</v>
          </cell>
          <cell r="S106">
            <v>1800</v>
          </cell>
          <cell r="T106">
            <v>43524</v>
          </cell>
          <cell r="U106">
            <v>43585</v>
          </cell>
          <cell r="V106">
            <v>43585</v>
          </cell>
          <cell r="X106" t="str">
            <v>A122958972</v>
          </cell>
          <cell r="Z106">
            <v>485</v>
          </cell>
          <cell r="AA106">
            <v>43616</v>
          </cell>
          <cell r="AB106">
            <v>43524</v>
          </cell>
          <cell r="AC106">
            <v>43616</v>
          </cell>
        </row>
        <row r="107">
          <cell r="Q107">
            <v>122882381</v>
          </cell>
          <cell r="S107">
            <v>1041</v>
          </cell>
          <cell r="T107">
            <v>43524</v>
          </cell>
          <cell r="U107">
            <v>43600</v>
          </cell>
          <cell r="V107">
            <v>43600</v>
          </cell>
          <cell r="X107" t="str">
            <v>A122959055</v>
          </cell>
          <cell r="Z107">
            <v>107</v>
          </cell>
          <cell r="AA107">
            <v>43600</v>
          </cell>
          <cell r="AB107">
            <v>43524</v>
          </cell>
          <cell r="AC107">
            <v>43600</v>
          </cell>
        </row>
        <row r="108">
          <cell r="Q108">
            <v>122882392</v>
          </cell>
          <cell r="S108">
            <v>182</v>
          </cell>
          <cell r="T108">
            <v>43524</v>
          </cell>
          <cell r="U108">
            <v>43585</v>
          </cell>
          <cell r="V108">
            <v>43585</v>
          </cell>
          <cell r="X108" t="str">
            <v>A122959784</v>
          </cell>
          <cell r="Z108">
            <v>436</v>
          </cell>
          <cell r="AA108">
            <v>43600</v>
          </cell>
          <cell r="AB108">
            <v>43524</v>
          </cell>
          <cell r="AC108">
            <v>43600</v>
          </cell>
        </row>
        <row r="109">
          <cell r="Q109">
            <v>122882395</v>
          </cell>
          <cell r="S109">
            <v>28</v>
          </cell>
          <cell r="T109">
            <v>43524</v>
          </cell>
          <cell r="U109">
            <v>43616</v>
          </cell>
          <cell r="V109">
            <v>43616</v>
          </cell>
          <cell r="X109" t="str">
            <v>A122959787</v>
          </cell>
          <cell r="Z109">
            <v>318</v>
          </cell>
          <cell r="AA109">
            <v>43600</v>
          </cell>
          <cell r="AB109">
            <v>43524</v>
          </cell>
          <cell r="AC109">
            <v>43600</v>
          </cell>
        </row>
        <row r="110">
          <cell r="Q110">
            <v>122883082</v>
          </cell>
          <cell r="S110">
            <v>137</v>
          </cell>
          <cell r="T110">
            <v>43524</v>
          </cell>
          <cell r="U110">
            <v>43600</v>
          </cell>
          <cell r="V110">
            <v>43600</v>
          </cell>
          <cell r="X110" t="str">
            <v>A122959817</v>
          </cell>
          <cell r="Z110">
            <v>2304</v>
          </cell>
          <cell r="AA110">
            <v>43616</v>
          </cell>
          <cell r="AB110">
            <v>43524</v>
          </cell>
          <cell r="AC110">
            <v>43616</v>
          </cell>
        </row>
        <row r="111">
          <cell r="Q111">
            <v>122883512</v>
          </cell>
          <cell r="S111">
            <v>22</v>
          </cell>
          <cell r="T111">
            <v>43524</v>
          </cell>
          <cell r="U111">
            <v>43600</v>
          </cell>
          <cell r="V111">
            <v>43600</v>
          </cell>
          <cell r="X111" t="str">
            <v>A122959819</v>
          </cell>
          <cell r="Z111">
            <v>1360</v>
          </cell>
          <cell r="AA111">
            <v>43600</v>
          </cell>
          <cell r="AB111">
            <v>43524</v>
          </cell>
          <cell r="AC111">
            <v>43600</v>
          </cell>
        </row>
        <row r="112">
          <cell r="Q112">
            <v>122883520</v>
          </cell>
          <cell r="S112">
            <v>21</v>
          </cell>
          <cell r="T112">
            <v>43524</v>
          </cell>
          <cell r="U112">
            <v>43600</v>
          </cell>
          <cell r="V112">
            <v>43600</v>
          </cell>
          <cell r="X112" t="str">
            <v>A122959867</v>
          </cell>
          <cell r="Z112">
            <v>331</v>
          </cell>
          <cell r="AA112">
            <v>43600</v>
          </cell>
          <cell r="AB112">
            <v>43524</v>
          </cell>
          <cell r="AC112">
            <v>43600</v>
          </cell>
        </row>
        <row r="113">
          <cell r="Q113">
            <v>122884333</v>
          </cell>
          <cell r="S113">
            <v>100</v>
          </cell>
          <cell r="T113">
            <v>43524</v>
          </cell>
          <cell r="U113">
            <v>43600</v>
          </cell>
          <cell r="V113">
            <v>43600</v>
          </cell>
          <cell r="X113" t="str">
            <v>A122959870</v>
          </cell>
          <cell r="Z113">
            <v>672</v>
          </cell>
          <cell r="AA113">
            <v>43600</v>
          </cell>
          <cell r="AB113">
            <v>43524</v>
          </cell>
          <cell r="AC113">
            <v>43600</v>
          </cell>
        </row>
        <row r="114">
          <cell r="Q114">
            <v>122884334</v>
          </cell>
          <cell r="S114">
            <v>166</v>
          </cell>
          <cell r="T114">
            <v>43524</v>
          </cell>
          <cell r="U114">
            <v>43600</v>
          </cell>
          <cell r="V114">
            <v>43600</v>
          </cell>
          <cell r="X114" t="str">
            <v>A122959948</v>
          </cell>
          <cell r="Z114">
            <v>1374</v>
          </cell>
          <cell r="AA114">
            <v>43600</v>
          </cell>
          <cell r="AB114">
            <v>43524</v>
          </cell>
          <cell r="AC114">
            <v>43600</v>
          </cell>
        </row>
        <row r="115">
          <cell r="Q115">
            <v>122884335</v>
          </cell>
          <cell r="S115">
            <v>23</v>
          </cell>
          <cell r="T115">
            <v>43524</v>
          </cell>
          <cell r="U115">
            <v>43585</v>
          </cell>
          <cell r="V115">
            <v>43585</v>
          </cell>
        </row>
        <row r="116">
          <cell r="Q116">
            <v>122884336</v>
          </cell>
          <cell r="S116">
            <v>23</v>
          </cell>
          <cell r="T116">
            <v>43524</v>
          </cell>
          <cell r="U116">
            <v>43600</v>
          </cell>
          <cell r="V116">
            <v>43600</v>
          </cell>
        </row>
        <row r="117">
          <cell r="Q117">
            <v>122884337</v>
          </cell>
          <cell r="S117">
            <v>1</v>
          </cell>
          <cell r="T117">
            <v>43524</v>
          </cell>
          <cell r="U117">
            <v>43600</v>
          </cell>
          <cell r="V117">
            <v>43600</v>
          </cell>
        </row>
        <row r="118">
          <cell r="Q118">
            <v>122884338</v>
          </cell>
          <cell r="S118">
            <v>1</v>
          </cell>
          <cell r="T118">
            <v>43524</v>
          </cell>
          <cell r="U118">
            <v>43600</v>
          </cell>
          <cell r="V118">
            <v>43600</v>
          </cell>
        </row>
        <row r="119">
          <cell r="Q119">
            <v>122884339</v>
          </cell>
          <cell r="S119">
            <v>23</v>
          </cell>
          <cell r="T119">
            <v>43524</v>
          </cell>
          <cell r="U119">
            <v>43585</v>
          </cell>
          <cell r="V119">
            <v>43585</v>
          </cell>
        </row>
        <row r="120">
          <cell r="Q120">
            <v>122884345</v>
          </cell>
          <cell r="S120">
            <v>1</v>
          </cell>
          <cell r="T120">
            <v>43524</v>
          </cell>
          <cell r="U120">
            <v>43585</v>
          </cell>
          <cell r="V120">
            <v>43585</v>
          </cell>
        </row>
        <row r="121">
          <cell r="Q121">
            <v>122884346</v>
          </cell>
          <cell r="S121">
            <v>1</v>
          </cell>
          <cell r="T121">
            <v>43524</v>
          </cell>
          <cell r="U121">
            <v>43585</v>
          </cell>
          <cell r="V121">
            <v>43585</v>
          </cell>
        </row>
        <row r="122">
          <cell r="Q122">
            <v>122885406</v>
          </cell>
          <cell r="S122">
            <v>780</v>
          </cell>
          <cell r="T122">
            <v>43524</v>
          </cell>
          <cell r="U122">
            <v>43600</v>
          </cell>
          <cell r="V122">
            <v>43600</v>
          </cell>
        </row>
        <row r="123">
          <cell r="Q123">
            <v>122885419</v>
          </cell>
          <cell r="S123">
            <v>1125</v>
          </cell>
          <cell r="T123">
            <v>43524</v>
          </cell>
          <cell r="U123">
            <v>43600</v>
          </cell>
          <cell r="V123">
            <v>43600</v>
          </cell>
        </row>
        <row r="124">
          <cell r="Q124">
            <v>122885420</v>
          </cell>
          <cell r="S124">
            <v>1200</v>
          </cell>
          <cell r="T124">
            <v>43524</v>
          </cell>
          <cell r="U124">
            <v>43600</v>
          </cell>
          <cell r="V124">
            <v>43600</v>
          </cell>
        </row>
        <row r="125">
          <cell r="Q125">
            <v>122885421</v>
          </cell>
          <cell r="S125">
            <v>2580</v>
          </cell>
          <cell r="T125">
            <v>43524</v>
          </cell>
          <cell r="U125">
            <v>43600</v>
          </cell>
          <cell r="V125">
            <v>43600</v>
          </cell>
        </row>
        <row r="126">
          <cell r="Q126">
            <v>122885422</v>
          </cell>
          <cell r="S126">
            <v>1224</v>
          </cell>
          <cell r="T126">
            <v>43524</v>
          </cell>
          <cell r="U126">
            <v>43600</v>
          </cell>
          <cell r="V126">
            <v>43600</v>
          </cell>
        </row>
        <row r="127">
          <cell r="Q127">
            <v>122885423</v>
          </cell>
          <cell r="S127">
            <v>475</v>
          </cell>
          <cell r="T127">
            <v>43524</v>
          </cell>
          <cell r="U127">
            <v>43600</v>
          </cell>
          <cell r="V127">
            <v>43600</v>
          </cell>
        </row>
        <row r="128">
          <cell r="Q128">
            <v>122885876</v>
          </cell>
          <cell r="S128">
            <v>5630</v>
          </cell>
          <cell r="T128">
            <v>43524</v>
          </cell>
          <cell r="U128">
            <v>43600</v>
          </cell>
          <cell r="V128">
            <v>43600</v>
          </cell>
        </row>
        <row r="129">
          <cell r="Q129">
            <v>122887738</v>
          </cell>
          <cell r="S129">
            <v>17</v>
          </cell>
          <cell r="T129">
            <v>43524</v>
          </cell>
          <cell r="U129">
            <v>43600</v>
          </cell>
          <cell r="V129">
            <v>43600</v>
          </cell>
        </row>
        <row r="130">
          <cell r="Q130">
            <v>122888665</v>
          </cell>
          <cell r="S130">
            <v>292</v>
          </cell>
          <cell r="T130">
            <v>43524</v>
          </cell>
          <cell r="U130">
            <v>43616</v>
          </cell>
          <cell r="V130">
            <v>43616</v>
          </cell>
        </row>
        <row r="131">
          <cell r="Q131">
            <v>122888668</v>
          </cell>
          <cell r="S131">
            <v>261</v>
          </cell>
          <cell r="T131">
            <v>43524</v>
          </cell>
          <cell r="U131">
            <v>43616</v>
          </cell>
          <cell r="V131">
            <v>43616</v>
          </cell>
        </row>
        <row r="132">
          <cell r="Q132">
            <v>122889347</v>
          </cell>
          <cell r="S132">
            <v>130</v>
          </cell>
          <cell r="T132">
            <v>43524</v>
          </cell>
          <cell r="U132">
            <v>43600</v>
          </cell>
          <cell r="V132">
            <v>43600</v>
          </cell>
        </row>
        <row r="133">
          <cell r="Q133">
            <v>122889350</v>
          </cell>
          <cell r="S133">
            <v>390</v>
          </cell>
          <cell r="T133">
            <v>43524</v>
          </cell>
          <cell r="U133">
            <v>43600</v>
          </cell>
          <cell r="V133">
            <v>43600</v>
          </cell>
        </row>
        <row r="134">
          <cell r="Q134">
            <v>122889352</v>
          </cell>
          <cell r="S134">
            <v>200</v>
          </cell>
          <cell r="T134">
            <v>43524</v>
          </cell>
          <cell r="U134">
            <v>43585</v>
          </cell>
          <cell r="V134">
            <v>43585</v>
          </cell>
        </row>
        <row r="135">
          <cell r="Q135">
            <v>122889654</v>
          </cell>
          <cell r="S135">
            <v>158</v>
          </cell>
          <cell r="T135">
            <v>43524</v>
          </cell>
          <cell r="U135">
            <v>43600</v>
          </cell>
          <cell r="V135">
            <v>43600</v>
          </cell>
        </row>
        <row r="136">
          <cell r="Q136">
            <v>122889657</v>
          </cell>
          <cell r="S136">
            <v>100</v>
          </cell>
          <cell r="T136">
            <v>43524</v>
          </cell>
          <cell r="U136">
            <v>43600</v>
          </cell>
          <cell r="V136">
            <v>43600</v>
          </cell>
        </row>
        <row r="137">
          <cell r="Q137">
            <v>122889664</v>
          </cell>
          <cell r="S137">
            <v>104</v>
          </cell>
          <cell r="T137">
            <v>43524</v>
          </cell>
          <cell r="U137">
            <v>43600</v>
          </cell>
          <cell r="V137">
            <v>43600</v>
          </cell>
        </row>
        <row r="138">
          <cell r="Q138">
            <v>122889666</v>
          </cell>
          <cell r="S138">
            <v>16</v>
          </cell>
          <cell r="T138">
            <v>43524</v>
          </cell>
          <cell r="U138">
            <v>43600</v>
          </cell>
          <cell r="V138">
            <v>43600</v>
          </cell>
        </row>
        <row r="139">
          <cell r="Q139">
            <v>122889680</v>
          </cell>
          <cell r="S139">
            <v>40</v>
          </cell>
          <cell r="T139">
            <v>43524</v>
          </cell>
          <cell r="U139">
            <v>43600</v>
          </cell>
          <cell r="V139">
            <v>43600</v>
          </cell>
        </row>
        <row r="140">
          <cell r="Q140">
            <v>122889939</v>
          </cell>
          <cell r="S140">
            <v>322</v>
          </cell>
          <cell r="T140">
            <v>43524</v>
          </cell>
          <cell r="U140">
            <v>43585</v>
          </cell>
          <cell r="V140">
            <v>43585</v>
          </cell>
        </row>
        <row r="141">
          <cell r="Q141">
            <v>122889942</v>
          </cell>
          <cell r="S141">
            <v>374</v>
          </cell>
          <cell r="T141">
            <v>43524</v>
          </cell>
          <cell r="U141">
            <v>43585</v>
          </cell>
          <cell r="V141">
            <v>43585</v>
          </cell>
        </row>
        <row r="142">
          <cell r="Q142">
            <v>122889952</v>
          </cell>
          <cell r="S142">
            <v>1600</v>
          </cell>
          <cell r="T142">
            <v>43524</v>
          </cell>
          <cell r="U142">
            <v>43600</v>
          </cell>
          <cell r="V142">
            <v>43600</v>
          </cell>
        </row>
        <row r="143">
          <cell r="Q143">
            <v>122890535</v>
          </cell>
          <cell r="S143">
            <v>30</v>
          </cell>
          <cell r="T143">
            <v>43524</v>
          </cell>
          <cell r="U143">
            <v>43600</v>
          </cell>
          <cell r="V143">
            <v>43600</v>
          </cell>
        </row>
        <row r="144">
          <cell r="Q144">
            <v>122890549</v>
          </cell>
          <cell r="S144">
            <v>80</v>
          </cell>
          <cell r="T144">
            <v>43524</v>
          </cell>
          <cell r="U144">
            <v>43600</v>
          </cell>
          <cell r="V144">
            <v>43600</v>
          </cell>
        </row>
        <row r="145">
          <cell r="Q145">
            <v>122890774</v>
          </cell>
          <cell r="S145">
            <v>1900</v>
          </cell>
          <cell r="T145">
            <v>43524</v>
          </cell>
          <cell r="U145">
            <v>43616</v>
          </cell>
          <cell r="V145">
            <v>43616</v>
          </cell>
        </row>
        <row r="146">
          <cell r="Q146">
            <v>122890804</v>
          </cell>
          <cell r="S146">
            <v>15</v>
          </cell>
          <cell r="T146">
            <v>43524</v>
          </cell>
          <cell r="U146">
            <v>43616</v>
          </cell>
          <cell r="V146">
            <v>43616</v>
          </cell>
        </row>
        <row r="147">
          <cell r="Q147">
            <v>122890823</v>
          </cell>
          <cell r="S147">
            <v>17</v>
          </cell>
          <cell r="T147">
            <v>43524</v>
          </cell>
          <cell r="U147">
            <v>43616</v>
          </cell>
          <cell r="V147">
            <v>43616</v>
          </cell>
        </row>
        <row r="148">
          <cell r="Q148">
            <v>122890835</v>
          </cell>
          <cell r="S148">
            <v>17</v>
          </cell>
          <cell r="T148">
            <v>43524</v>
          </cell>
          <cell r="U148">
            <v>43616</v>
          </cell>
          <cell r="V148">
            <v>43616</v>
          </cell>
        </row>
        <row r="149">
          <cell r="Q149">
            <v>122890892</v>
          </cell>
          <cell r="S149">
            <v>30</v>
          </cell>
          <cell r="T149">
            <v>43524</v>
          </cell>
          <cell r="U149">
            <v>43616</v>
          </cell>
          <cell r="V149">
            <v>43616</v>
          </cell>
        </row>
        <row r="150">
          <cell r="Q150">
            <v>122891127</v>
          </cell>
          <cell r="S150">
            <v>14</v>
          </cell>
          <cell r="T150">
            <v>43524</v>
          </cell>
          <cell r="U150">
            <v>43600</v>
          </cell>
          <cell r="V150">
            <v>43600</v>
          </cell>
        </row>
        <row r="151">
          <cell r="Q151">
            <v>122891239</v>
          </cell>
          <cell r="S151">
            <v>100</v>
          </cell>
          <cell r="T151">
            <v>43524</v>
          </cell>
          <cell r="U151">
            <v>43585</v>
          </cell>
          <cell r="V151">
            <v>43585</v>
          </cell>
        </row>
        <row r="152">
          <cell r="Q152">
            <v>122891241</v>
          </cell>
          <cell r="S152">
            <v>270</v>
          </cell>
          <cell r="T152">
            <v>43524</v>
          </cell>
          <cell r="U152">
            <v>43616</v>
          </cell>
          <cell r="V152">
            <v>43616</v>
          </cell>
        </row>
        <row r="153">
          <cell r="Q153">
            <v>122891245</v>
          </cell>
          <cell r="S153">
            <v>348</v>
          </cell>
          <cell r="T153">
            <v>43524</v>
          </cell>
          <cell r="U153">
            <v>43600</v>
          </cell>
          <cell r="V153">
            <v>43600</v>
          </cell>
        </row>
        <row r="154">
          <cell r="Q154">
            <v>122891247</v>
          </cell>
          <cell r="S154">
            <v>132</v>
          </cell>
          <cell r="T154">
            <v>43524</v>
          </cell>
          <cell r="U154">
            <v>43600</v>
          </cell>
          <cell r="V154">
            <v>43600</v>
          </cell>
        </row>
        <row r="155">
          <cell r="Q155">
            <v>122891250</v>
          </cell>
          <cell r="S155">
            <v>250</v>
          </cell>
          <cell r="T155">
            <v>43524</v>
          </cell>
          <cell r="U155">
            <v>43600</v>
          </cell>
          <cell r="V155">
            <v>43600</v>
          </cell>
        </row>
        <row r="156">
          <cell r="Q156">
            <v>122891256</v>
          </cell>
          <cell r="S156">
            <v>261</v>
          </cell>
          <cell r="T156">
            <v>43524</v>
          </cell>
          <cell r="U156">
            <v>43616</v>
          </cell>
          <cell r="V156">
            <v>43616</v>
          </cell>
        </row>
        <row r="157">
          <cell r="Q157">
            <v>122891363</v>
          </cell>
          <cell r="S157">
            <v>243</v>
          </cell>
          <cell r="T157">
            <v>43524</v>
          </cell>
          <cell r="U157">
            <v>43600</v>
          </cell>
          <cell r="V157">
            <v>43600</v>
          </cell>
        </row>
        <row r="158">
          <cell r="Q158">
            <v>122891364</v>
          </cell>
          <cell r="S158">
            <v>172</v>
          </cell>
          <cell r="T158">
            <v>43524</v>
          </cell>
          <cell r="U158">
            <v>43585</v>
          </cell>
          <cell r="V158">
            <v>43585</v>
          </cell>
        </row>
        <row r="159">
          <cell r="Q159">
            <v>122891365</v>
          </cell>
          <cell r="S159">
            <v>317</v>
          </cell>
          <cell r="T159">
            <v>43524</v>
          </cell>
          <cell r="U159">
            <v>43585</v>
          </cell>
          <cell r="V159">
            <v>43585</v>
          </cell>
        </row>
        <row r="160">
          <cell r="Q160">
            <v>122891406</v>
          </cell>
          <cell r="S160">
            <v>518</v>
          </cell>
          <cell r="T160">
            <v>43524</v>
          </cell>
          <cell r="U160">
            <v>43600</v>
          </cell>
          <cell r="V160">
            <v>43600</v>
          </cell>
        </row>
        <row r="161">
          <cell r="Q161">
            <v>122891500</v>
          </cell>
          <cell r="S161">
            <v>7</v>
          </cell>
          <cell r="T161">
            <v>43524</v>
          </cell>
          <cell r="U161">
            <v>43600</v>
          </cell>
          <cell r="V161">
            <v>43600</v>
          </cell>
        </row>
        <row r="162">
          <cell r="Q162">
            <v>122891501</v>
          </cell>
          <cell r="S162">
            <v>43</v>
          </cell>
          <cell r="T162">
            <v>43524</v>
          </cell>
          <cell r="U162">
            <v>43585</v>
          </cell>
          <cell r="V162">
            <v>43585</v>
          </cell>
        </row>
        <row r="163">
          <cell r="Q163">
            <v>122891522</v>
          </cell>
          <cell r="S163">
            <v>300</v>
          </cell>
          <cell r="T163">
            <v>43524</v>
          </cell>
          <cell r="U163">
            <v>43616</v>
          </cell>
          <cell r="V163">
            <v>43616</v>
          </cell>
        </row>
        <row r="164">
          <cell r="Q164">
            <v>122891524</v>
          </cell>
          <cell r="S164">
            <v>300</v>
          </cell>
          <cell r="T164">
            <v>43524</v>
          </cell>
          <cell r="U164">
            <v>43600</v>
          </cell>
          <cell r="V164">
            <v>43600</v>
          </cell>
        </row>
        <row r="165">
          <cell r="Q165">
            <v>122891530</v>
          </cell>
          <cell r="S165">
            <v>376</v>
          </cell>
          <cell r="T165">
            <v>43524</v>
          </cell>
          <cell r="U165">
            <v>43585</v>
          </cell>
          <cell r="V165">
            <v>43585</v>
          </cell>
        </row>
        <row r="166">
          <cell r="Q166">
            <v>122891532</v>
          </cell>
          <cell r="S166">
            <v>831</v>
          </cell>
          <cell r="T166">
            <v>43524</v>
          </cell>
          <cell r="U166">
            <v>43600</v>
          </cell>
          <cell r="V166">
            <v>43600</v>
          </cell>
        </row>
        <row r="167">
          <cell r="Q167">
            <v>122891555</v>
          </cell>
          <cell r="S167">
            <v>360</v>
          </cell>
          <cell r="T167">
            <v>43524</v>
          </cell>
          <cell r="U167">
            <v>43600</v>
          </cell>
          <cell r="V167">
            <v>43600</v>
          </cell>
        </row>
        <row r="168">
          <cell r="Q168">
            <v>122891556</v>
          </cell>
          <cell r="S168">
            <v>330</v>
          </cell>
          <cell r="T168">
            <v>43524</v>
          </cell>
          <cell r="U168">
            <v>43600</v>
          </cell>
          <cell r="V168">
            <v>43600</v>
          </cell>
        </row>
        <row r="169">
          <cell r="Q169">
            <v>122891559</v>
          </cell>
          <cell r="S169">
            <v>828</v>
          </cell>
          <cell r="T169">
            <v>43524</v>
          </cell>
          <cell r="U169">
            <v>43600</v>
          </cell>
          <cell r="V169">
            <v>43600</v>
          </cell>
        </row>
        <row r="170">
          <cell r="Q170">
            <v>122891709</v>
          </cell>
          <cell r="S170">
            <v>673</v>
          </cell>
          <cell r="T170">
            <v>43524</v>
          </cell>
          <cell r="U170">
            <v>43600</v>
          </cell>
          <cell r="V170">
            <v>43600</v>
          </cell>
        </row>
        <row r="171">
          <cell r="Q171">
            <v>122891723</v>
          </cell>
          <cell r="S171">
            <v>340</v>
          </cell>
          <cell r="T171">
            <v>43524</v>
          </cell>
          <cell r="U171">
            <v>43600</v>
          </cell>
          <cell r="V171">
            <v>43600</v>
          </cell>
        </row>
        <row r="172">
          <cell r="Q172">
            <v>122891736</v>
          </cell>
          <cell r="S172">
            <v>1531</v>
          </cell>
          <cell r="T172">
            <v>43524</v>
          </cell>
          <cell r="U172">
            <v>43600</v>
          </cell>
          <cell r="V172">
            <v>43600</v>
          </cell>
        </row>
        <row r="173">
          <cell r="Q173">
            <v>122891745</v>
          </cell>
          <cell r="S173">
            <v>500</v>
          </cell>
          <cell r="T173">
            <v>43524</v>
          </cell>
          <cell r="U173">
            <v>43600</v>
          </cell>
          <cell r="V173">
            <v>43600</v>
          </cell>
        </row>
        <row r="174">
          <cell r="Q174">
            <v>122891747</v>
          </cell>
          <cell r="S174">
            <v>443</v>
          </cell>
          <cell r="T174">
            <v>43524</v>
          </cell>
          <cell r="U174">
            <v>43616</v>
          </cell>
          <cell r="V174">
            <v>43616</v>
          </cell>
        </row>
        <row r="175">
          <cell r="Q175">
            <v>122891748</v>
          </cell>
          <cell r="S175">
            <v>1363</v>
          </cell>
          <cell r="T175">
            <v>43524</v>
          </cell>
          <cell r="U175">
            <v>43600</v>
          </cell>
          <cell r="V175">
            <v>43600</v>
          </cell>
        </row>
        <row r="176">
          <cell r="Q176">
            <v>122891751</v>
          </cell>
          <cell r="S176">
            <v>524</v>
          </cell>
          <cell r="T176">
            <v>43524</v>
          </cell>
          <cell r="U176">
            <v>43616</v>
          </cell>
          <cell r="V176">
            <v>43616</v>
          </cell>
        </row>
        <row r="177">
          <cell r="Q177">
            <v>122891762</v>
          </cell>
          <cell r="S177">
            <v>1983</v>
          </cell>
          <cell r="T177">
            <v>43524</v>
          </cell>
          <cell r="U177">
            <v>43616</v>
          </cell>
          <cell r="V177">
            <v>43616</v>
          </cell>
        </row>
        <row r="178">
          <cell r="Q178">
            <v>122891969</v>
          </cell>
          <cell r="S178">
            <v>1401</v>
          </cell>
          <cell r="T178">
            <v>43524</v>
          </cell>
          <cell r="U178">
            <v>43600</v>
          </cell>
          <cell r="V178">
            <v>43600</v>
          </cell>
        </row>
        <row r="179">
          <cell r="Q179">
            <v>122892090</v>
          </cell>
          <cell r="S179">
            <v>524</v>
          </cell>
          <cell r="T179">
            <v>43524</v>
          </cell>
          <cell r="U179">
            <v>43585</v>
          </cell>
          <cell r="V179">
            <v>43585</v>
          </cell>
        </row>
        <row r="180">
          <cell r="Q180">
            <v>122892140</v>
          </cell>
          <cell r="S180">
            <v>731</v>
          </cell>
          <cell r="T180">
            <v>43524</v>
          </cell>
          <cell r="U180">
            <v>43600</v>
          </cell>
          <cell r="V180">
            <v>43600</v>
          </cell>
        </row>
        <row r="181">
          <cell r="Q181">
            <v>122892185</v>
          </cell>
          <cell r="S181">
            <v>1248</v>
          </cell>
          <cell r="T181">
            <v>43524</v>
          </cell>
          <cell r="U181">
            <v>43585</v>
          </cell>
          <cell r="V181">
            <v>43585</v>
          </cell>
        </row>
        <row r="182">
          <cell r="Q182">
            <v>122892249</v>
          </cell>
          <cell r="S182">
            <v>662</v>
          </cell>
          <cell r="T182">
            <v>43524</v>
          </cell>
          <cell r="U182">
            <v>43600</v>
          </cell>
          <cell r="V182">
            <v>43600</v>
          </cell>
        </row>
        <row r="183">
          <cell r="Q183">
            <v>122892316</v>
          </cell>
          <cell r="S183">
            <v>2955</v>
          </cell>
          <cell r="T183">
            <v>43524</v>
          </cell>
          <cell r="U183">
            <v>43600</v>
          </cell>
          <cell r="V183">
            <v>43600</v>
          </cell>
        </row>
        <row r="184">
          <cell r="Q184">
            <v>122892690</v>
          </cell>
          <cell r="S184">
            <v>357</v>
          </cell>
          <cell r="T184">
            <v>43524</v>
          </cell>
          <cell r="U184">
            <v>43600</v>
          </cell>
          <cell r="V184">
            <v>43600</v>
          </cell>
        </row>
        <row r="185">
          <cell r="Q185">
            <v>122892693</v>
          </cell>
          <cell r="S185">
            <v>711</v>
          </cell>
          <cell r="T185">
            <v>43524</v>
          </cell>
          <cell r="U185">
            <v>43585</v>
          </cell>
          <cell r="V185">
            <v>43585</v>
          </cell>
        </row>
        <row r="186">
          <cell r="Q186">
            <v>122892694</v>
          </cell>
          <cell r="S186">
            <v>1165</v>
          </cell>
          <cell r="T186">
            <v>43524</v>
          </cell>
          <cell r="U186">
            <v>43585</v>
          </cell>
          <cell r="V186">
            <v>43585</v>
          </cell>
        </row>
        <row r="187">
          <cell r="Q187">
            <v>122892695</v>
          </cell>
          <cell r="S187">
            <v>2654</v>
          </cell>
          <cell r="T187">
            <v>43524</v>
          </cell>
          <cell r="U187">
            <v>43585</v>
          </cell>
          <cell r="V187">
            <v>43585</v>
          </cell>
        </row>
        <row r="188">
          <cell r="Q188">
            <v>122892696</v>
          </cell>
          <cell r="S188">
            <v>1226</v>
          </cell>
          <cell r="T188">
            <v>43524</v>
          </cell>
          <cell r="U188">
            <v>43585</v>
          </cell>
          <cell r="V188">
            <v>43585</v>
          </cell>
        </row>
        <row r="189">
          <cell r="Q189">
            <v>122892793</v>
          </cell>
          <cell r="S189">
            <v>316</v>
          </cell>
          <cell r="T189">
            <v>43524</v>
          </cell>
          <cell r="U189">
            <v>43585</v>
          </cell>
          <cell r="V189">
            <v>43585</v>
          </cell>
        </row>
        <row r="190">
          <cell r="Q190">
            <v>122892796</v>
          </cell>
          <cell r="S190">
            <v>417</v>
          </cell>
          <cell r="T190">
            <v>43524</v>
          </cell>
          <cell r="U190">
            <v>43600</v>
          </cell>
          <cell r="V190">
            <v>43600</v>
          </cell>
        </row>
        <row r="191">
          <cell r="Q191">
            <v>122892807</v>
          </cell>
          <cell r="S191">
            <v>857</v>
          </cell>
          <cell r="T191">
            <v>43524</v>
          </cell>
          <cell r="U191">
            <v>43600</v>
          </cell>
          <cell r="V191">
            <v>43600</v>
          </cell>
        </row>
        <row r="192">
          <cell r="Q192">
            <v>122892851</v>
          </cell>
          <cell r="S192">
            <v>359</v>
          </cell>
          <cell r="T192">
            <v>43524</v>
          </cell>
          <cell r="U192">
            <v>43585</v>
          </cell>
          <cell r="V192">
            <v>43585</v>
          </cell>
        </row>
        <row r="193">
          <cell r="Q193">
            <v>122892852</v>
          </cell>
          <cell r="S193">
            <v>482</v>
          </cell>
          <cell r="T193">
            <v>43524</v>
          </cell>
          <cell r="U193">
            <v>43585</v>
          </cell>
          <cell r="V193">
            <v>43585</v>
          </cell>
        </row>
        <row r="194">
          <cell r="Q194">
            <v>122892862</v>
          </cell>
          <cell r="S194">
            <v>1153</v>
          </cell>
          <cell r="T194">
            <v>43524</v>
          </cell>
          <cell r="U194">
            <v>43585</v>
          </cell>
          <cell r="V194">
            <v>43585</v>
          </cell>
        </row>
        <row r="195">
          <cell r="Q195">
            <v>122892867</v>
          </cell>
          <cell r="S195">
            <v>117</v>
          </cell>
          <cell r="T195">
            <v>43524</v>
          </cell>
          <cell r="U195">
            <v>43585</v>
          </cell>
          <cell r="V195">
            <v>43585</v>
          </cell>
        </row>
        <row r="196">
          <cell r="Q196">
            <v>122892990</v>
          </cell>
          <cell r="S196">
            <v>384</v>
          </cell>
          <cell r="T196">
            <v>43524</v>
          </cell>
          <cell r="U196">
            <v>43585</v>
          </cell>
          <cell r="V196">
            <v>43585</v>
          </cell>
        </row>
        <row r="197">
          <cell r="Q197">
            <v>122892991</v>
          </cell>
          <cell r="S197">
            <v>828</v>
          </cell>
          <cell r="T197">
            <v>43524</v>
          </cell>
          <cell r="U197">
            <v>43600</v>
          </cell>
          <cell r="V197">
            <v>43600</v>
          </cell>
        </row>
        <row r="198">
          <cell r="Q198">
            <v>122893077</v>
          </cell>
          <cell r="S198">
            <v>54</v>
          </cell>
          <cell r="T198">
            <v>43524</v>
          </cell>
          <cell r="U198">
            <v>43600</v>
          </cell>
          <cell r="V198">
            <v>43600</v>
          </cell>
        </row>
        <row r="199">
          <cell r="Q199">
            <v>122893091</v>
          </cell>
          <cell r="S199">
            <v>184</v>
          </cell>
          <cell r="T199">
            <v>43524</v>
          </cell>
          <cell r="U199">
            <v>43600</v>
          </cell>
          <cell r="V199">
            <v>43600</v>
          </cell>
        </row>
        <row r="200">
          <cell r="Q200">
            <v>122893139</v>
          </cell>
          <cell r="S200">
            <v>300</v>
          </cell>
          <cell r="T200">
            <v>43524</v>
          </cell>
          <cell r="U200">
            <v>43600</v>
          </cell>
          <cell r="V200">
            <v>43600</v>
          </cell>
        </row>
        <row r="201">
          <cell r="Q201">
            <v>122893143</v>
          </cell>
          <cell r="S201">
            <v>552</v>
          </cell>
          <cell r="T201">
            <v>43524</v>
          </cell>
          <cell r="U201">
            <v>43585</v>
          </cell>
          <cell r="V201">
            <v>43585</v>
          </cell>
        </row>
        <row r="202">
          <cell r="Q202">
            <v>122893152</v>
          </cell>
          <cell r="S202">
            <v>390</v>
          </cell>
          <cell r="T202">
            <v>43524</v>
          </cell>
          <cell r="U202">
            <v>43600</v>
          </cell>
          <cell r="V202">
            <v>43600</v>
          </cell>
        </row>
        <row r="203">
          <cell r="Q203">
            <v>122893187</v>
          </cell>
          <cell r="S203">
            <v>500</v>
          </cell>
          <cell r="T203">
            <v>43524</v>
          </cell>
          <cell r="U203">
            <v>43585</v>
          </cell>
          <cell r="V203">
            <v>43585</v>
          </cell>
        </row>
        <row r="204">
          <cell r="Q204">
            <v>122893195</v>
          </cell>
          <cell r="S204">
            <v>300</v>
          </cell>
          <cell r="T204">
            <v>43524</v>
          </cell>
          <cell r="U204">
            <v>43585</v>
          </cell>
          <cell r="V204">
            <v>43585</v>
          </cell>
        </row>
        <row r="205">
          <cell r="Q205">
            <v>122893196</v>
          </cell>
          <cell r="S205">
            <v>300</v>
          </cell>
          <cell r="T205">
            <v>43524</v>
          </cell>
          <cell r="U205">
            <v>43585</v>
          </cell>
          <cell r="V205">
            <v>43585</v>
          </cell>
        </row>
        <row r="206">
          <cell r="Q206">
            <v>122893197</v>
          </cell>
          <cell r="S206">
            <v>318</v>
          </cell>
          <cell r="T206">
            <v>43524</v>
          </cell>
          <cell r="U206">
            <v>43585</v>
          </cell>
          <cell r="V206">
            <v>43585</v>
          </cell>
        </row>
        <row r="207">
          <cell r="Q207">
            <v>122893198</v>
          </cell>
          <cell r="S207">
            <v>1212</v>
          </cell>
          <cell r="T207">
            <v>43524</v>
          </cell>
          <cell r="U207">
            <v>43585</v>
          </cell>
          <cell r="V207">
            <v>43585</v>
          </cell>
        </row>
        <row r="208">
          <cell r="Q208">
            <v>122893208</v>
          </cell>
          <cell r="S208">
            <v>1327</v>
          </cell>
          <cell r="T208">
            <v>43524</v>
          </cell>
          <cell r="U208">
            <v>43585</v>
          </cell>
          <cell r="V208">
            <v>43585</v>
          </cell>
        </row>
        <row r="209">
          <cell r="Q209">
            <v>122893215</v>
          </cell>
          <cell r="S209">
            <v>417</v>
          </cell>
          <cell r="T209">
            <v>43524</v>
          </cell>
          <cell r="U209">
            <v>43585</v>
          </cell>
          <cell r="V209">
            <v>43585</v>
          </cell>
        </row>
        <row r="210">
          <cell r="Q210">
            <v>122893216</v>
          </cell>
          <cell r="S210">
            <v>168</v>
          </cell>
          <cell r="T210">
            <v>43524</v>
          </cell>
          <cell r="U210">
            <v>43585</v>
          </cell>
          <cell r="V210">
            <v>43585</v>
          </cell>
        </row>
        <row r="211">
          <cell r="Q211">
            <v>122893246</v>
          </cell>
          <cell r="S211">
            <v>100</v>
          </cell>
          <cell r="T211">
            <v>43524</v>
          </cell>
          <cell r="U211">
            <v>43585</v>
          </cell>
          <cell r="V211">
            <v>43585</v>
          </cell>
        </row>
        <row r="212">
          <cell r="Q212">
            <v>122893247</v>
          </cell>
          <cell r="S212">
            <v>100</v>
          </cell>
          <cell r="T212">
            <v>43524</v>
          </cell>
          <cell r="U212">
            <v>43600</v>
          </cell>
          <cell r="V212">
            <v>43600</v>
          </cell>
        </row>
        <row r="213">
          <cell r="Q213">
            <v>122893412</v>
          </cell>
          <cell r="S213">
            <v>356</v>
          </cell>
          <cell r="T213">
            <v>43524</v>
          </cell>
          <cell r="U213">
            <v>43585</v>
          </cell>
          <cell r="V213">
            <v>43585</v>
          </cell>
        </row>
        <row r="214">
          <cell r="Q214">
            <v>122893413</v>
          </cell>
          <cell r="S214">
            <v>483</v>
          </cell>
          <cell r="T214">
            <v>43524</v>
          </cell>
          <cell r="U214">
            <v>43585</v>
          </cell>
          <cell r="V214">
            <v>43585</v>
          </cell>
        </row>
        <row r="215">
          <cell r="Q215">
            <v>122893422</v>
          </cell>
          <cell r="S215">
            <v>313</v>
          </cell>
          <cell r="T215">
            <v>43524</v>
          </cell>
          <cell r="U215">
            <v>43555</v>
          </cell>
          <cell r="V215">
            <v>43555</v>
          </cell>
        </row>
        <row r="216">
          <cell r="Q216">
            <v>122893423</v>
          </cell>
          <cell r="S216">
            <v>426</v>
          </cell>
          <cell r="T216">
            <v>43524</v>
          </cell>
          <cell r="U216">
            <v>43555</v>
          </cell>
          <cell r="V216">
            <v>43555</v>
          </cell>
        </row>
        <row r="217">
          <cell r="Q217">
            <v>122893426</v>
          </cell>
          <cell r="S217">
            <v>756</v>
          </cell>
          <cell r="T217">
            <v>43524</v>
          </cell>
          <cell r="U217">
            <v>43585</v>
          </cell>
          <cell r="V217">
            <v>43585</v>
          </cell>
        </row>
        <row r="218">
          <cell r="Q218">
            <v>122893427</v>
          </cell>
          <cell r="S218">
            <v>1912</v>
          </cell>
          <cell r="T218">
            <v>43524</v>
          </cell>
          <cell r="U218">
            <v>43585</v>
          </cell>
          <cell r="V218">
            <v>43585</v>
          </cell>
        </row>
        <row r="219">
          <cell r="Q219">
            <v>122893539</v>
          </cell>
          <cell r="S219">
            <v>300</v>
          </cell>
          <cell r="T219">
            <v>43524</v>
          </cell>
          <cell r="U219">
            <v>43585</v>
          </cell>
          <cell r="V219">
            <v>43585</v>
          </cell>
        </row>
        <row r="220">
          <cell r="Q220">
            <v>122893551</v>
          </cell>
          <cell r="S220">
            <v>381</v>
          </cell>
          <cell r="T220">
            <v>43524</v>
          </cell>
          <cell r="U220">
            <v>43585</v>
          </cell>
          <cell r="V220">
            <v>43585</v>
          </cell>
        </row>
        <row r="221">
          <cell r="Q221">
            <v>122893553</v>
          </cell>
          <cell r="S221">
            <v>623</v>
          </cell>
          <cell r="T221">
            <v>43524</v>
          </cell>
          <cell r="U221">
            <v>43585</v>
          </cell>
          <cell r="V221">
            <v>43585</v>
          </cell>
        </row>
        <row r="222">
          <cell r="Q222">
            <v>122893682</v>
          </cell>
          <cell r="S222">
            <v>185</v>
          </cell>
          <cell r="T222">
            <v>43524</v>
          </cell>
          <cell r="U222">
            <v>43616</v>
          </cell>
          <cell r="V222">
            <v>43616</v>
          </cell>
        </row>
        <row r="223">
          <cell r="Q223">
            <v>122893794</v>
          </cell>
          <cell r="S223">
            <v>414</v>
          </cell>
          <cell r="T223">
            <v>43524</v>
          </cell>
          <cell r="U223">
            <v>43600</v>
          </cell>
          <cell r="V223">
            <v>43600</v>
          </cell>
        </row>
        <row r="224">
          <cell r="Q224">
            <v>122893801</v>
          </cell>
          <cell r="S224">
            <v>495</v>
          </cell>
          <cell r="T224">
            <v>43524</v>
          </cell>
          <cell r="U224">
            <v>43600</v>
          </cell>
          <cell r="V224">
            <v>43600</v>
          </cell>
        </row>
        <row r="225">
          <cell r="Q225">
            <v>122893802</v>
          </cell>
          <cell r="S225">
            <v>324</v>
          </cell>
          <cell r="T225">
            <v>43524</v>
          </cell>
          <cell r="U225">
            <v>43600</v>
          </cell>
          <cell r="V225">
            <v>43600</v>
          </cell>
        </row>
        <row r="226">
          <cell r="Q226">
            <v>122893805</v>
          </cell>
          <cell r="S226">
            <v>414</v>
          </cell>
          <cell r="T226">
            <v>43524</v>
          </cell>
          <cell r="U226">
            <v>43616</v>
          </cell>
          <cell r="V226">
            <v>43616</v>
          </cell>
        </row>
        <row r="227">
          <cell r="Q227">
            <v>122893809</v>
          </cell>
          <cell r="S227">
            <v>2050</v>
          </cell>
          <cell r="T227">
            <v>43524</v>
          </cell>
          <cell r="U227">
            <v>43600</v>
          </cell>
          <cell r="V227">
            <v>43600</v>
          </cell>
        </row>
        <row r="228">
          <cell r="Q228">
            <v>122893815</v>
          </cell>
          <cell r="S228">
            <v>1410</v>
          </cell>
          <cell r="T228">
            <v>43524</v>
          </cell>
          <cell r="U228">
            <v>43600</v>
          </cell>
          <cell r="V228">
            <v>43600</v>
          </cell>
        </row>
        <row r="229">
          <cell r="Q229">
            <v>122894037</v>
          </cell>
          <cell r="S229">
            <v>300</v>
          </cell>
          <cell r="T229">
            <v>43524</v>
          </cell>
          <cell r="U229">
            <v>43600</v>
          </cell>
          <cell r="V229">
            <v>43600</v>
          </cell>
        </row>
        <row r="230">
          <cell r="Q230">
            <v>122894038</v>
          </cell>
          <cell r="S230">
            <v>180</v>
          </cell>
          <cell r="T230">
            <v>43524</v>
          </cell>
          <cell r="U230">
            <v>43585</v>
          </cell>
          <cell r="V230">
            <v>43585</v>
          </cell>
        </row>
        <row r="231">
          <cell r="Q231">
            <v>122894046</v>
          </cell>
          <cell r="S231">
            <v>188</v>
          </cell>
          <cell r="T231">
            <v>43524</v>
          </cell>
          <cell r="U231">
            <v>43600</v>
          </cell>
          <cell r="V231">
            <v>43600</v>
          </cell>
        </row>
        <row r="232">
          <cell r="Q232">
            <v>122894053</v>
          </cell>
          <cell r="S232">
            <v>443</v>
          </cell>
          <cell r="T232">
            <v>43524</v>
          </cell>
          <cell r="U232">
            <v>43585</v>
          </cell>
          <cell r="V232">
            <v>43585</v>
          </cell>
        </row>
        <row r="233">
          <cell r="Q233">
            <v>122894056</v>
          </cell>
          <cell r="S233">
            <v>188</v>
          </cell>
          <cell r="T233">
            <v>43524</v>
          </cell>
          <cell r="U233">
            <v>43600</v>
          </cell>
          <cell r="V233">
            <v>43600</v>
          </cell>
        </row>
        <row r="234">
          <cell r="Q234">
            <v>122894061</v>
          </cell>
          <cell r="S234">
            <v>195</v>
          </cell>
          <cell r="T234">
            <v>43524</v>
          </cell>
          <cell r="U234">
            <v>43600</v>
          </cell>
          <cell r="V234">
            <v>43600</v>
          </cell>
        </row>
        <row r="235">
          <cell r="Q235">
            <v>122894067</v>
          </cell>
          <cell r="S235">
            <v>196</v>
          </cell>
          <cell r="T235">
            <v>43524</v>
          </cell>
          <cell r="U235">
            <v>43600</v>
          </cell>
          <cell r="V235">
            <v>43600</v>
          </cell>
        </row>
        <row r="236">
          <cell r="Q236">
            <v>122894416</v>
          </cell>
          <cell r="S236">
            <v>162</v>
          </cell>
          <cell r="T236">
            <v>43524</v>
          </cell>
          <cell r="U236">
            <v>43600</v>
          </cell>
          <cell r="V236">
            <v>43600</v>
          </cell>
        </row>
        <row r="237">
          <cell r="Q237">
            <v>122894425</v>
          </cell>
          <cell r="S237">
            <v>154</v>
          </cell>
          <cell r="T237">
            <v>43524</v>
          </cell>
          <cell r="U237">
            <v>43585</v>
          </cell>
          <cell r="V237">
            <v>43585</v>
          </cell>
        </row>
        <row r="238">
          <cell r="Q238">
            <v>122894427</v>
          </cell>
          <cell r="S238">
            <v>136</v>
          </cell>
          <cell r="T238">
            <v>43524</v>
          </cell>
          <cell r="U238">
            <v>43585</v>
          </cell>
          <cell r="V238">
            <v>43585</v>
          </cell>
        </row>
        <row r="239">
          <cell r="Q239">
            <v>122894554</v>
          </cell>
          <cell r="S239">
            <v>28</v>
          </cell>
          <cell r="T239">
            <v>43524</v>
          </cell>
          <cell r="U239">
            <v>43600</v>
          </cell>
          <cell r="V239">
            <v>43600</v>
          </cell>
        </row>
        <row r="240">
          <cell r="Q240">
            <v>122894555</v>
          </cell>
          <cell r="S240">
            <v>24</v>
          </cell>
          <cell r="T240">
            <v>43524</v>
          </cell>
          <cell r="U240">
            <v>43600</v>
          </cell>
          <cell r="V240">
            <v>43600</v>
          </cell>
        </row>
        <row r="241">
          <cell r="Q241">
            <v>122894557</v>
          </cell>
          <cell r="S241">
            <v>42</v>
          </cell>
          <cell r="T241">
            <v>43524</v>
          </cell>
          <cell r="U241">
            <v>43585</v>
          </cell>
          <cell r="V241">
            <v>43585</v>
          </cell>
        </row>
        <row r="242">
          <cell r="Q242">
            <v>122894558</v>
          </cell>
          <cell r="S242">
            <v>28</v>
          </cell>
          <cell r="T242">
            <v>43524</v>
          </cell>
          <cell r="U242">
            <v>43600</v>
          </cell>
          <cell r="V242">
            <v>43600</v>
          </cell>
        </row>
        <row r="243">
          <cell r="Q243">
            <v>122894568</v>
          </cell>
          <cell r="S243">
            <v>24</v>
          </cell>
          <cell r="T243">
            <v>43524</v>
          </cell>
          <cell r="U243">
            <v>43600</v>
          </cell>
          <cell r="V243">
            <v>43600</v>
          </cell>
        </row>
        <row r="244">
          <cell r="Q244">
            <v>122894572</v>
          </cell>
          <cell r="S244">
            <v>24</v>
          </cell>
          <cell r="T244">
            <v>43524</v>
          </cell>
          <cell r="U244">
            <v>43600</v>
          </cell>
          <cell r="V244">
            <v>43600</v>
          </cell>
        </row>
        <row r="245">
          <cell r="Q245">
            <v>122894574</v>
          </cell>
          <cell r="S245">
            <v>3700</v>
          </cell>
          <cell r="T245">
            <v>43524</v>
          </cell>
          <cell r="U245">
            <v>43600</v>
          </cell>
          <cell r="V245">
            <v>43600</v>
          </cell>
        </row>
        <row r="246">
          <cell r="Q246">
            <v>122894575</v>
          </cell>
          <cell r="S246">
            <v>26</v>
          </cell>
          <cell r="T246">
            <v>43524</v>
          </cell>
          <cell r="U246">
            <v>43600</v>
          </cell>
          <cell r="V246">
            <v>43600</v>
          </cell>
        </row>
        <row r="247">
          <cell r="Q247">
            <v>122894577</v>
          </cell>
          <cell r="S247">
            <v>31</v>
          </cell>
          <cell r="T247">
            <v>43524</v>
          </cell>
          <cell r="U247">
            <v>43600</v>
          </cell>
          <cell r="V247">
            <v>43600</v>
          </cell>
        </row>
        <row r="248">
          <cell r="Q248">
            <v>122894578</v>
          </cell>
          <cell r="S248">
            <v>31</v>
          </cell>
          <cell r="T248">
            <v>43524</v>
          </cell>
          <cell r="U248">
            <v>43600</v>
          </cell>
          <cell r="V248">
            <v>43600</v>
          </cell>
        </row>
        <row r="249">
          <cell r="Q249">
            <v>122894582</v>
          </cell>
          <cell r="S249">
            <v>45</v>
          </cell>
          <cell r="T249">
            <v>43524</v>
          </cell>
          <cell r="U249">
            <v>43600</v>
          </cell>
          <cell r="V249">
            <v>43600</v>
          </cell>
        </row>
        <row r="250">
          <cell r="Q250">
            <v>122894587</v>
          </cell>
          <cell r="S250">
            <v>880</v>
          </cell>
          <cell r="T250">
            <v>43524</v>
          </cell>
          <cell r="U250">
            <v>43585</v>
          </cell>
          <cell r="V250">
            <v>43585</v>
          </cell>
        </row>
        <row r="251">
          <cell r="Q251">
            <v>122894589</v>
          </cell>
          <cell r="S251">
            <v>511</v>
          </cell>
          <cell r="T251">
            <v>43524</v>
          </cell>
          <cell r="U251">
            <v>43585</v>
          </cell>
          <cell r="V251">
            <v>43585</v>
          </cell>
        </row>
        <row r="252">
          <cell r="Q252">
            <v>122894590</v>
          </cell>
          <cell r="S252">
            <v>28</v>
          </cell>
          <cell r="T252">
            <v>43524</v>
          </cell>
          <cell r="U252">
            <v>43600</v>
          </cell>
          <cell r="V252">
            <v>43600</v>
          </cell>
        </row>
        <row r="253">
          <cell r="Q253">
            <v>122894595</v>
          </cell>
          <cell r="S253">
            <v>1800</v>
          </cell>
          <cell r="T253">
            <v>43524</v>
          </cell>
          <cell r="U253">
            <v>43600</v>
          </cell>
          <cell r="V253">
            <v>43600</v>
          </cell>
        </row>
        <row r="254">
          <cell r="Q254">
            <v>122894597</v>
          </cell>
          <cell r="S254">
            <v>400</v>
          </cell>
          <cell r="T254">
            <v>43524</v>
          </cell>
          <cell r="U254">
            <v>43600</v>
          </cell>
          <cell r="V254">
            <v>43600</v>
          </cell>
        </row>
        <row r="255">
          <cell r="Q255">
            <v>122894599</v>
          </cell>
          <cell r="S255">
            <v>42</v>
          </cell>
          <cell r="T255">
            <v>43524</v>
          </cell>
          <cell r="U255">
            <v>43600</v>
          </cell>
          <cell r="V255">
            <v>43600</v>
          </cell>
        </row>
        <row r="256">
          <cell r="Q256">
            <v>122894615</v>
          </cell>
          <cell r="S256">
            <v>576</v>
          </cell>
          <cell r="T256">
            <v>43524</v>
          </cell>
          <cell r="U256">
            <v>43600</v>
          </cell>
          <cell r="V256">
            <v>43600</v>
          </cell>
        </row>
        <row r="257">
          <cell r="Q257">
            <v>122894617</v>
          </cell>
          <cell r="S257">
            <v>368</v>
          </cell>
          <cell r="T257">
            <v>43524</v>
          </cell>
          <cell r="U257">
            <v>43600</v>
          </cell>
          <cell r="V257">
            <v>43600</v>
          </cell>
        </row>
        <row r="258">
          <cell r="Q258">
            <v>122894621</v>
          </cell>
          <cell r="S258">
            <v>330</v>
          </cell>
          <cell r="T258">
            <v>43524</v>
          </cell>
          <cell r="U258">
            <v>43600</v>
          </cell>
          <cell r="V258">
            <v>43600</v>
          </cell>
        </row>
        <row r="259">
          <cell r="Q259">
            <v>122894622</v>
          </cell>
          <cell r="S259">
            <v>1904</v>
          </cell>
          <cell r="T259">
            <v>43524</v>
          </cell>
          <cell r="U259">
            <v>43600</v>
          </cell>
          <cell r="V259">
            <v>43600</v>
          </cell>
        </row>
        <row r="260">
          <cell r="Q260">
            <v>122894623</v>
          </cell>
          <cell r="S260">
            <v>472</v>
          </cell>
          <cell r="T260">
            <v>43524</v>
          </cell>
          <cell r="U260">
            <v>43600</v>
          </cell>
          <cell r="V260">
            <v>43600</v>
          </cell>
        </row>
        <row r="261">
          <cell r="Q261">
            <v>122894624</v>
          </cell>
          <cell r="S261">
            <v>1182</v>
          </cell>
          <cell r="T261">
            <v>43524</v>
          </cell>
          <cell r="U261">
            <v>43600</v>
          </cell>
          <cell r="V261">
            <v>43600</v>
          </cell>
        </row>
        <row r="262">
          <cell r="Q262">
            <v>122894628</v>
          </cell>
          <cell r="S262">
            <v>2212</v>
          </cell>
          <cell r="T262">
            <v>43524</v>
          </cell>
          <cell r="U262">
            <v>43585</v>
          </cell>
          <cell r="V262">
            <v>43585</v>
          </cell>
        </row>
        <row r="263">
          <cell r="Q263">
            <v>122894630</v>
          </cell>
          <cell r="S263">
            <v>1542</v>
          </cell>
          <cell r="T263">
            <v>43524</v>
          </cell>
          <cell r="U263">
            <v>43585</v>
          </cell>
          <cell r="V263">
            <v>43585</v>
          </cell>
        </row>
        <row r="264">
          <cell r="Q264">
            <v>122894633</v>
          </cell>
          <cell r="S264">
            <v>1596</v>
          </cell>
          <cell r="T264">
            <v>43524</v>
          </cell>
          <cell r="U264">
            <v>43585</v>
          </cell>
          <cell r="V264">
            <v>43585</v>
          </cell>
        </row>
        <row r="265">
          <cell r="Q265">
            <v>122894636</v>
          </cell>
          <cell r="S265">
            <v>1370</v>
          </cell>
          <cell r="T265">
            <v>43524</v>
          </cell>
          <cell r="U265">
            <v>43585</v>
          </cell>
          <cell r="V265">
            <v>43585</v>
          </cell>
        </row>
        <row r="266">
          <cell r="Q266">
            <v>122894647</v>
          </cell>
          <cell r="S266">
            <v>2298</v>
          </cell>
          <cell r="T266">
            <v>43524</v>
          </cell>
          <cell r="U266">
            <v>43600</v>
          </cell>
          <cell r="V266">
            <v>43600</v>
          </cell>
        </row>
        <row r="267">
          <cell r="Q267">
            <v>122894648</v>
          </cell>
          <cell r="S267">
            <v>1520</v>
          </cell>
          <cell r="T267">
            <v>43524</v>
          </cell>
          <cell r="U267">
            <v>43600</v>
          </cell>
          <cell r="V267">
            <v>43600</v>
          </cell>
        </row>
        <row r="268">
          <cell r="Q268">
            <v>122894649</v>
          </cell>
          <cell r="S268">
            <v>1025</v>
          </cell>
          <cell r="T268">
            <v>43524</v>
          </cell>
          <cell r="U268">
            <v>43600</v>
          </cell>
          <cell r="V268">
            <v>43600</v>
          </cell>
        </row>
        <row r="269">
          <cell r="Q269">
            <v>122894654</v>
          </cell>
          <cell r="S269">
            <v>2098</v>
          </cell>
          <cell r="T269">
            <v>43524</v>
          </cell>
          <cell r="U269">
            <v>43600</v>
          </cell>
          <cell r="V269">
            <v>43600</v>
          </cell>
        </row>
        <row r="270">
          <cell r="Q270">
            <v>122894655</v>
          </cell>
          <cell r="S270">
            <v>327</v>
          </cell>
          <cell r="T270">
            <v>43524</v>
          </cell>
          <cell r="U270">
            <v>43600</v>
          </cell>
          <cell r="V270">
            <v>43600</v>
          </cell>
        </row>
        <row r="271">
          <cell r="Q271">
            <v>122894656</v>
          </cell>
          <cell r="S271">
            <v>1800</v>
          </cell>
          <cell r="T271">
            <v>43524</v>
          </cell>
          <cell r="U271">
            <v>43600</v>
          </cell>
          <cell r="V271">
            <v>43600</v>
          </cell>
        </row>
        <row r="272">
          <cell r="Q272">
            <v>122894657</v>
          </cell>
          <cell r="S272">
            <v>486</v>
          </cell>
          <cell r="T272">
            <v>43524</v>
          </cell>
          <cell r="U272">
            <v>43600</v>
          </cell>
          <cell r="V272">
            <v>43600</v>
          </cell>
        </row>
        <row r="273">
          <cell r="Q273">
            <v>122894658</v>
          </cell>
          <cell r="S273">
            <v>1164</v>
          </cell>
          <cell r="T273">
            <v>43524</v>
          </cell>
          <cell r="U273">
            <v>43600</v>
          </cell>
          <cell r="V273">
            <v>43600</v>
          </cell>
        </row>
        <row r="274">
          <cell r="Q274">
            <v>122894659</v>
          </cell>
          <cell r="S274">
            <v>1863</v>
          </cell>
          <cell r="T274">
            <v>43524</v>
          </cell>
          <cell r="U274">
            <v>43585</v>
          </cell>
          <cell r="V274">
            <v>43585</v>
          </cell>
        </row>
        <row r="275">
          <cell r="Q275">
            <v>122894664</v>
          </cell>
          <cell r="S275">
            <v>1800</v>
          </cell>
          <cell r="T275">
            <v>43524</v>
          </cell>
          <cell r="U275">
            <v>43585</v>
          </cell>
          <cell r="V275">
            <v>43585</v>
          </cell>
        </row>
        <row r="276">
          <cell r="Q276">
            <v>122894722</v>
          </cell>
          <cell r="S276">
            <v>1286</v>
          </cell>
          <cell r="T276">
            <v>43524</v>
          </cell>
          <cell r="U276">
            <v>43600</v>
          </cell>
          <cell r="V276">
            <v>43600</v>
          </cell>
        </row>
        <row r="277">
          <cell r="Q277">
            <v>122894770</v>
          </cell>
          <cell r="S277">
            <v>12</v>
          </cell>
          <cell r="T277">
            <v>43524</v>
          </cell>
          <cell r="U277">
            <v>43615</v>
          </cell>
          <cell r="V277">
            <v>43615</v>
          </cell>
        </row>
        <row r="278">
          <cell r="Q278">
            <v>122894778</v>
          </cell>
          <cell r="S278">
            <v>530</v>
          </cell>
          <cell r="T278">
            <v>43524</v>
          </cell>
          <cell r="U278">
            <v>43600</v>
          </cell>
          <cell r="V278">
            <v>43600</v>
          </cell>
        </row>
        <row r="279">
          <cell r="Q279">
            <v>122894968</v>
          </cell>
          <cell r="S279">
            <v>225</v>
          </cell>
          <cell r="T279">
            <v>43524</v>
          </cell>
          <cell r="U279">
            <v>43600</v>
          </cell>
          <cell r="V279">
            <v>43600</v>
          </cell>
        </row>
        <row r="280">
          <cell r="Q280">
            <v>122894979</v>
          </cell>
          <cell r="S280">
            <v>225</v>
          </cell>
          <cell r="T280">
            <v>43524</v>
          </cell>
          <cell r="U280">
            <v>43616</v>
          </cell>
          <cell r="V280">
            <v>43616</v>
          </cell>
        </row>
        <row r="281">
          <cell r="Q281">
            <v>122894981</v>
          </cell>
          <cell r="S281">
            <v>225</v>
          </cell>
          <cell r="T281">
            <v>43524</v>
          </cell>
          <cell r="U281">
            <v>43616</v>
          </cell>
          <cell r="V281">
            <v>43616</v>
          </cell>
        </row>
        <row r="282">
          <cell r="Q282">
            <v>122894985</v>
          </cell>
          <cell r="S282">
            <v>225</v>
          </cell>
          <cell r="T282">
            <v>43524</v>
          </cell>
          <cell r="U282">
            <v>43600</v>
          </cell>
          <cell r="V282">
            <v>43600</v>
          </cell>
        </row>
        <row r="283">
          <cell r="Q283">
            <v>122895036</v>
          </cell>
          <cell r="S283">
            <v>414</v>
          </cell>
          <cell r="T283">
            <v>43524</v>
          </cell>
          <cell r="U283">
            <v>43600</v>
          </cell>
          <cell r="V283">
            <v>43600</v>
          </cell>
        </row>
        <row r="284">
          <cell r="Q284">
            <v>122895037</v>
          </cell>
          <cell r="S284">
            <v>1170</v>
          </cell>
          <cell r="T284">
            <v>43524</v>
          </cell>
          <cell r="U284">
            <v>43616</v>
          </cell>
          <cell r="V284">
            <v>43616</v>
          </cell>
        </row>
        <row r="285">
          <cell r="Q285">
            <v>122895038</v>
          </cell>
          <cell r="S285">
            <v>342</v>
          </cell>
          <cell r="T285">
            <v>43524</v>
          </cell>
          <cell r="U285">
            <v>43600</v>
          </cell>
          <cell r="V285">
            <v>43600</v>
          </cell>
        </row>
        <row r="286">
          <cell r="Q286">
            <v>122895042</v>
          </cell>
          <cell r="S286">
            <v>1338</v>
          </cell>
          <cell r="T286">
            <v>43524</v>
          </cell>
          <cell r="U286">
            <v>43616</v>
          </cell>
          <cell r="V286">
            <v>43616</v>
          </cell>
        </row>
        <row r="287">
          <cell r="Q287">
            <v>122895043</v>
          </cell>
          <cell r="S287">
            <v>1260</v>
          </cell>
          <cell r="T287">
            <v>43524</v>
          </cell>
          <cell r="U287">
            <v>43616</v>
          </cell>
          <cell r="V287">
            <v>43616</v>
          </cell>
        </row>
        <row r="288">
          <cell r="Q288">
            <v>122895046</v>
          </cell>
          <cell r="S288">
            <v>423</v>
          </cell>
          <cell r="T288">
            <v>43524</v>
          </cell>
          <cell r="U288">
            <v>43600</v>
          </cell>
          <cell r="V288">
            <v>43600</v>
          </cell>
        </row>
        <row r="289">
          <cell r="Q289">
            <v>122895050</v>
          </cell>
          <cell r="S289">
            <v>312</v>
          </cell>
          <cell r="T289">
            <v>43524</v>
          </cell>
          <cell r="U289">
            <v>43600</v>
          </cell>
          <cell r="V289">
            <v>43600</v>
          </cell>
        </row>
        <row r="290">
          <cell r="Q290">
            <v>122895051</v>
          </cell>
          <cell r="S290">
            <v>1638</v>
          </cell>
          <cell r="T290">
            <v>43524</v>
          </cell>
          <cell r="U290">
            <v>43616</v>
          </cell>
          <cell r="V290">
            <v>43616</v>
          </cell>
        </row>
        <row r="291">
          <cell r="Q291">
            <v>122895053</v>
          </cell>
          <cell r="S291">
            <v>414</v>
          </cell>
          <cell r="T291">
            <v>43524</v>
          </cell>
          <cell r="U291">
            <v>43600</v>
          </cell>
          <cell r="V291">
            <v>43600</v>
          </cell>
        </row>
        <row r="292">
          <cell r="Q292">
            <v>122895058</v>
          </cell>
          <cell r="S292">
            <v>1026</v>
          </cell>
          <cell r="T292">
            <v>43524</v>
          </cell>
          <cell r="U292">
            <v>43616</v>
          </cell>
          <cell r="V292">
            <v>43616</v>
          </cell>
        </row>
        <row r="293">
          <cell r="Q293">
            <v>122895109</v>
          </cell>
          <cell r="S293">
            <v>2280</v>
          </cell>
          <cell r="T293">
            <v>43524</v>
          </cell>
          <cell r="U293">
            <v>43600</v>
          </cell>
          <cell r="V293">
            <v>43600</v>
          </cell>
        </row>
        <row r="294">
          <cell r="Q294">
            <v>122895116</v>
          </cell>
          <cell r="S294">
            <v>2280</v>
          </cell>
          <cell r="T294">
            <v>43524</v>
          </cell>
          <cell r="U294">
            <v>43600</v>
          </cell>
          <cell r="V294">
            <v>43600</v>
          </cell>
        </row>
        <row r="295">
          <cell r="Q295">
            <v>122895117</v>
          </cell>
          <cell r="S295">
            <v>1812</v>
          </cell>
          <cell r="T295">
            <v>43524</v>
          </cell>
          <cell r="U295">
            <v>43600</v>
          </cell>
          <cell r="V295">
            <v>43600</v>
          </cell>
        </row>
        <row r="296">
          <cell r="Q296">
            <v>122895118</v>
          </cell>
          <cell r="S296">
            <v>1824</v>
          </cell>
          <cell r="T296">
            <v>43524</v>
          </cell>
          <cell r="U296">
            <v>43600</v>
          </cell>
          <cell r="V296">
            <v>43600</v>
          </cell>
        </row>
        <row r="297">
          <cell r="Q297">
            <v>122895121</v>
          </cell>
          <cell r="S297">
            <v>2280</v>
          </cell>
          <cell r="T297">
            <v>43524</v>
          </cell>
          <cell r="U297">
            <v>43600</v>
          </cell>
          <cell r="V297">
            <v>43600</v>
          </cell>
        </row>
        <row r="298">
          <cell r="Q298">
            <v>122895122</v>
          </cell>
          <cell r="S298">
            <v>1510</v>
          </cell>
          <cell r="T298">
            <v>43524</v>
          </cell>
          <cell r="U298">
            <v>43600</v>
          </cell>
          <cell r="V298">
            <v>43600</v>
          </cell>
        </row>
        <row r="299">
          <cell r="Q299">
            <v>122895124</v>
          </cell>
          <cell r="S299">
            <v>1908</v>
          </cell>
          <cell r="T299">
            <v>43524</v>
          </cell>
          <cell r="U299">
            <v>43600</v>
          </cell>
          <cell r="V299">
            <v>43600</v>
          </cell>
        </row>
        <row r="300">
          <cell r="Q300">
            <v>122895126</v>
          </cell>
          <cell r="S300">
            <v>1510</v>
          </cell>
          <cell r="T300">
            <v>43524</v>
          </cell>
          <cell r="U300">
            <v>43616</v>
          </cell>
          <cell r="V300">
            <v>43616</v>
          </cell>
        </row>
        <row r="301">
          <cell r="Q301">
            <v>122895127</v>
          </cell>
          <cell r="S301">
            <v>1824</v>
          </cell>
          <cell r="T301">
            <v>43524</v>
          </cell>
          <cell r="U301">
            <v>43600</v>
          </cell>
          <cell r="V301">
            <v>43600</v>
          </cell>
        </row>
        <row r="302">
          <cell r="Q302">
            <v>122895130</v>
          </cell>
          <cell r="S302">
            <v>1510</v>
          </cell>
          <cell r="T302">
            <v>43524</v>
          </cell>
          <cell r="U302">
            <v>43600</v>
          </cell>
          <cell r="V302">
            <v>43600</v>
          </cell>
        </row>
        <row r="303">
          <cell r="Q303">
            <v>122895236</v>
          </cell>
          <cell r="S303">
            <v>225</v>
          </cell>
          <cell r="T303">
            <v>43524</v>
          </cell>
          <cell r="U303">
            <v>43616</v>
          </cell>
          <cell r="V303">
            <v>43616</v>
          </cell>
        </row>
        <row r="304">
          <cell r="Q304">
            <v>122895239</v>
          </cell>
          <cell r="S304">
            <v>538</v>
          </cell>
          <cell r="T304">
            <v>43524</v>
          </cell>
          <cell r="U304">
            <v>43616</v>
          </cell>
          <cell r="V304">
            <v>43616</v>
          </cell>
        </row>
        <row r="305">
          <cell r="Q305">
            <v>122895358</v>
          </cell>
          <cell r="S305">
            <v>320</v>
          </cell>
          <cell r="T305">
            <v>43524</v>
          </cell>
          <cell r="U305">
            <v>43616</v>
          </cell>
          <cell r="V305">
            <v>43616</v>
          </cell>
        </row>
        <row r="306">
          <cell r="Q306">
            <v>122895379</v>
          </cell>
          <cell r="S306">
            <v>1000</v>
          </cell>
          <cell r="T306">
            <v>43524</v>
          </cell>
          <cell r="U306">
            <v>43585</v>
          </cell>
          <cell r="V306">
            <v>43585</v>
          </cell>
        </row>
        <row r="307">
          <cell r="Q307">
            <v>122895423</v>
          </cell>
          <cell r="S307">
            <v>3400</v>
          </cell>
          <cell r="T307">
            <v>43524</v>
          </cell>
          <cell r="U307">
            <v>43616</v>
          </cell>
          <cell r="V307">
            <v>43616</v>
          </cell>
        </row>
        <row r="308">
          <cell r="Q308">
            <v>122895424</v>
          </cell>
          <cell r="S308">
            <v>8400</v>
          </cell>
          <cell r="T308">
            <v>43524</v>
          </cell>
          <cell r="U308">
            <v>43616</v>
          </cell>
          <cell r="V308">
            <v>43616</v>
          </cell>
        </row>
        <row r="309">
          <cell r="Q309">
            <v>122895425</v>
          </cell>
          <cell r="S309">
            <v>1800</v>
          </cell>
          <cell r="T309">
            <v>43524</v>
          </cell>
          <cell r="U309">
            <v>43600</v>
          </cell>
          <cell r="V309">
            <v>43600</v>
          </cell>
        </row>
        <row r="310">
          <cell r="Q310">
            <v>122895426</v>
          </cell>
          <cell r="S310">
            <v>2600</v>
          </cell>
          <cell r="T310">
            <v>43524</v>
          </cell>
          <cell r="U310">
            <v>43616</v>
          </cell>
          <cell r="V310">
            <v>43616</v>
          </cell>
        </row>
        <row r="311">
          <cell r="Q311">
            <v>122895427</v>
          </cell>
          <cell r="S311">
            <v>1000</v>
          </cell>
          <cell r="T311">
            <v>43524</v>
          </cell>
          <cell r="U311">
            <v>43616</v>
          </cell>
          <cell r="V311">
            <v>43616</v>
          </cell>
        </row>
        <row r="312">
          <cell r="Q312">
            <v>122895428</v>
          </cell>
          <cell r="S312">
            <v>1000</v>
          </cell>
          <cell r="T312">
            <v>43524</v>
          </cell>
          <cell r="U312">
            <v>43616</v>
          </cell>
          <cell r="V312">
            <v>43616</v>
          </cell>
        </row>
        <row r="313">
          <cell r="Q313">
            <v>122895429</v>
          </cell>
          <cell r="S313">
            <v>2000</v>
          </cell>
          <cell r="T313">
            <v>43524</v>
          </cell>
          <cell r="U313">
            <v>43616</v>
          </cell>
          <cell r="V313">
            <v>43616</v>
          </cell>
        </row>
        <row r="314">
          <cell r="Q314">
            <v>122895430</v>
          </cell>
          <cell r="S314">
            <v>2000</v>
          </cell>
          <cell r="T314">
            <v>43524</v>
          </cell>
          <cell r="U314">
            <v>43600</v>
          </cell>
          <cell r="V314">
            <v>43600</v>
          </cell>
        </row>
        <row r="315">
          <cell r="Q315">
            <v>122895431</v>
          </cell>
          <cell r="S315">
            <v>2800</v>
          </cell>
          <cell r="T315">
            <v>43524</v>
          </cell>
          <cell r="U315">
            <v>43616</v>
          </cell>
          <cell r="V315">
            <v>43616</v>
          </cell>
        </row>
        <row r="316">
          <cell r="Q316">
            <v>122895432</v>
          </cell>
          <cell r="S316">
            <v>1000</v>
          </cell>
          <cell r="T316">
            <v>43524</v>
          </cell>
          <cell r="U316">
            <v>43616</v>
          </cell>
          <cell r="V316">
            <v>43616</v>
          </cell>
        </row>
        <row r="317">
          <cell r="Q317">
            <v>122895433</v>
          </cell>
          <cell r="S317">
            <v>1000</v>
          </cell>
          <cell r="T317">
            <v>43524</v>
          </cell>
          <cell r="U317">
            <v>43616</v>
          </cell>
          <cell r="V317">
            <v>43616</v>
          </cell>
        </row>
        <row r="318">
          <cell r="Q318">
            <v>122895434</v>
          </cell>
          <cell r="S318">
            <v>1600</v>
          </cell>
          <cell r="T318">
            <v>43524</v>
          </cell>
          <cell r="U318">
            <v>43616</v>
          </cell>
          <cell r="V318">
            <v>43616</v>
          </cell>
        </row>
        <row r="319">
          <cell r="Q319">
            <v>122895437</v>
          </cell>
          <cell r="S319">
            <v>3300</v>
          </cell>
          <cell r="T319">
            <v>43524</v>
          </cell>
          <cell r="U319">
            <v>43616</v>
          </cell>
          <cell r="V319">
            <v>43616</v>
          </cell>
        </row>
        <row r="320">
          <cell r="Q320">
            <v>122895455</v>
          </cell>
          <cell r="S320">
            <v>8300</v>
          </cell>
          <cell r="T320">
            <v>43524</v>
          </cell>
          <cell r="U320">
            <v>43616</v>
          </cell>
          <cell r="V320">
            <v>43616</v>
          </cell>
        </row>
        <row r="321">
          <cell r="Q321">
            <v>122895464</v>
          </cell>
          <cell r="S321">
            <v>1812</v>
          </cell>
          <cell r="T321">
            <v>43524</v>
          </cell>
          <cell r="U321">
            <v>43600</v>
          </cell>
          <cell r="V321">
            <v>43600</v>
          </cell>
        </row>
        <row r="322">
          <cell r="Q322">
            <v>122895466</v>
          </cell>
          <cell r="S322">
            <v>240</v>
          </cell>
          <cell r="T322">
            <v>43524</v>
          </cell>
          <cell r="U322">
            <v>43616</v>
          </cell>
          <cell r="V322">
            <v>43616</v>
          </cell>
        </row>
        <row r="323">
          <cell r="Q323">
            <v>122895478</v>
          </cell>
          <cell r="S323">
            <v>1863</v>
          </cell>
          <cell r="T323">
            <v>43524</v>
          </cell>
          <cell r="U323">
            <v>43600</v>
          </cell>
          <cell r="V323">
            <v>43600</v>
          </cell>
        </row>
        <row r="324">
          <cell r="Q324">
            <v>122895483</v>
          </cell>
          <cell r="S324">
            <v>460</v>
          </cell>
          <cell r="T324">
            <v>43524</v>
          </cell>
          <cell r="U324">
            <v>43600</v>
          </cell>
          <cell r="V324">
            <v>43600</v>
          </cell>
        </row>
        <row r="325">
          <cell r="Q325">
            <v>122895485</v>
          </cell>
          <cell r="S325">
            <v>1354</v>
          </cell>
          <cell r="T325">
            <v>43524</v>
          </cell>
          <cell r="U325">
            <v>43600</v>
          </cell>
          <cell r="V325">
            <v>43600</v>
          </cell>
        </row>
        <row r="326">
          <cell r="Q326">
            <v>122895493</v>
          </cell>
          <cell r="S326">
            <v>1863</v>
          </cell>
          <cell r="T326">
            <v>43524</v>
          </cell>
          <cell r="U326">
            <v>43600</v>
          </cell>
          <cell r="V326">
            <v>43600</v>
          </cell>
        </row>
        <row r="327">
          <cell r="Q327">
            <v>122895494</v>
          </cell>
          <cell r="S327">
            <v>1354</v>
          </cell>
          <cell r="T327">
            <v>43524</v>
          </cell>
          <cell r="U327">
            <v>43600</v>
          </cell>
          <cell r="V327">
            <v>43600</v>
          </cell>
        </row>
        <row r="328">
          <cell r="Q328">
            <v>122895576</v>
          </cell>
          <cell r="S328">
            <v>1</v>
          </cell>
          <cell r="T328">
            <v>43524</v>
          </cell>
          <cell r="U328">
            <v>43600</v>
          </cell>
          <cell r="V328">
            <v>43600</v>
          </cell>
        </row>
        <row r="329">
          <cell r="Q329">
            <v>122895580</v>
          </cell>
          <cell r="S329">
            <v>1</v>
          </cell>
          <cell r="T329">
            <v>43524</v>
          </cell>
          <cell r="U329">
            <v>43600</v>
          </cell>
          <cell r="V329">
            <v>43600</v>
          </cell>
        </row>
        <row r="330">
          <cell r="Q330">
            <v>122895581</v>
          </cell>
          <cell r="S330">
            <v>1</v>
          </cell>
          <cell r="T330">
            <v>43524</v>
          </cell>
          <cell r="U330">
            <v>43600</v>
          </cell>
          <cell r="V330">
            <v>43600</v>
          </cell>
        </row>
        <row r="331">
          <cell r="Q331">
            <v>122895583</v>
          </cell>
          <cell r="S331">
            <v>1</v>
          </cell>
          <cell r="T331">
            <v>43524</v>
          </cell>
          <cell r="U331">
            <v>43600</v>
          </cell>
          <cell r="V331">
            <v>43600</v>
          </cell>
        </row>
        <row r="332">
          <cell r="Q332">
            <v>122895585</v>
          </cell>
          <cell r="S332">
            <v>62</v>
          </cell>
          <cell r="T332">
            <v>43524</v>
          </cell>
          <cell r="U332">
            <v>43600</v>
          </cell>
          <cell r="V332">
            <v>43600</v>
          </cell>
        </row>
        <row r="333">
          <cell r="Q333">
            <v>122895586</v>
          </cell>
          <cell r="S333">
            <v>62</v>
          </cell>
          <cell r="T333">
            <v>43524</v>
          </cell>
          <cell r="U333">
            <v>43600</v>
          </cell>
          <cell r="V333">
            <v>43600</v>
          </cell>
        </row>
        <row r="334">
          <cell r="Q334">
            <v>122895589</v>
          </cell>
          <cell r="S334">
            <v>59</v>
          </cell>
          <cell r="T334">
            <v>43524</v>
          </cell>
          <cell r="U334">
            <v>43600</v>
          </cell>
          <cell r="V334">
            <v>43600</v>
          </cell>
        </row>
        <row r="335">
          <cell r="Q335">
            <v>122895594</v>
          </cell>
          <cell r="S335">
            <v>62</v>
          </cell>
          <cell r="T335">
            <v>43524</v>
          </cell>
          <cell r="U335">
            <v>43600</v>
          </cell>
          <cell r="V335">
            <v>43600</v>
          </cell>
        </row>
        <row r="336">
          <cell r="Q336">
            <v>122895598</v>
          </cell>
          <cell r="S336">
            <v>62</v>
          </cell>
          <cell r="T336">
            <v>43524</v>
          </cell>
          <cell r="U336">
            <v>43600</v>
          </cell>
          <cell r="V336">
            <v>43600</v>
          </cell>
        </row>
        <row r="337">
          <cell r="Q337">
            <v>122895603</v>
          </cell>
          <cell r="S337">
            <v>62</v>
          </cell>
          <cell r="T337">
            <v>43524</v>
          </cell>
          <cell r="U337">
            <v>43600</v>
          </cell>
          <cell r="V337">
            <v>43600</v>
          </cell>
        </row>
        <row r="338">
          <cell r="Q338">
            <v>122895604</v>
          </cell>
          <cell r="S338">
            <v>62</v>
          </cell>
          <cell r="T338">
            <v>43524</v>
          </cell>
          <cell r="U338">
            <v>43600</v>
          </cell>
          <cell r="V338">
            <v>43600</v>
          </cell>
        </row>
        <row r="339">
          <cell r="Q339">
            <v>122895606</v>
          </cell>
          <cell r="S339">
            <v>62</v>
          </cell>
          <cell r="T339">
            <v>43524</v>
          </cell>
          <cell r="U339">
            <v>43600</v>
          </cell>
          <cell r="V339">
            <v>43600</v>
          </cell>
        </row>
        <row r="340">
          <cell r="Q340">
            <v>122895607</v>
          </cell>
          <cell r="S340">
            <v>62</v>
          </cell>
          <cell r="T340">
            <v>43524</v>
          </cell>
          <cell r="U340">
            <v>43585</v>
          </cell>
          <cell r="V340">
            <v>43585</v>
          </cell>
        </row>
        <row r="341">
          <cell r="Q341">
            <v>122895611</v>
          </cell>
          <cell r="S341">
            <v>78</v>
          </cell>
          <cell r="T341">
            <v>43524</v>
          </cell>
          <cell r="U341">
            <v>43600</v>
          </cell>
          <cell r="V341">
            <v>43600</v>
          </cell>
        </row>
        <row r="342">
          <cell r="Q342">
            <v>122895614</v>
          </cell>
          <cell r="S342">
            <v>62</v>
          </cell>
          <cell r="T342">
            <v>43524</v>
          </cell>
          <cell r="U342">
            <v>43600</v>
          </cell>
          <cell r="V342">
            <v>43600</v>
          </cell>
        </row>
        <row r="343">
          <cell r="Q343">
            <v>122895615</v>
          </cell>
          <cell r="S343">
            <v>62</v>
          </cell>
          <cell r="T343">
            <v>43524</v>
          </cell>
          <cell r="U343">
            <v>43600</v>
          </cell>
          <cell r="V343">
            <v>43600</v>
          </cell>
        </row>
        <row r="344">
          <cell r="Q344">
            <v>122895633</v>
          </cell>
          <cell r="S344">
            <v>492</v>
          </cell>
          <cell r="T344">
            <v>43524</v>
          </cell>
          <cell r="U344">
            <v>43585</v>
          </cell>
          <cell r="V344">
            <v>43585</v>
          </cell>
        </row>
        <row r="345">
          <cell r="Q345">
            <v>122895634</v>
          </cell>
          <cell r="S345">
            <v>333</v>
          </cell>
          <cell r="T345">
            <v>43524</v>
          </cell>
          <cell r="U345">
            <v>43616</v>
          </cell>
          <cell r="V345">
            <v>43616</v>
          </cell>
        </row>
        <row r="346">
          <cell r="Q346">
            <v>122895636</v>
          </cell>
          <cell r="S346">
            <v>157</v>
          </cell>
          <cell r="T346">
            <v>43524</v>
          </cell>
          <cell r="U346">
            <v>43616</v>
          </cell>
          <cell r="V346">
            <v>43616</v>
          </cell>
        </row>
        <row r="347">
          <cell r="Q347">
            <v>122895640</v>
          </cell>
          <cell r="S347">
            <v>285</v>
          </cell>
          <cell r="T347">
            <v>43524</v>
          </cell>
          <cell r="U347">
            <v>43600</v>
          </cell>
          <cell r="V347">
            <v>43600</v>
          </cell>
        </row>
        <row r="348">
          <cell r="Q348">
            <v>122895641</v>
          </cell>
          <cell r="S348">
            <v>219</v>
          </cell>
          <cell r="T348">
            <v>43524</v>
          </cell>
          <cell r="U348">
            <v>43616</v>
          </cell>
          <cell r="V348">
            <v>43616</v>
          </cell>
        </row>
        <row r="349">
          <cell r="Q349">
            <v>122895642</v>
          </cell>
          <cell r="S349">
            <v>487</v>
          </cell>
          <cell r="T349">
            <v>43524</v>
          </cell>
          <cell r="U349">
            <v>43616</v>
          </cell>
          <cell r="V349">
            <v>43616</v>
          </cell>
        </row>
        <row r="350">
          <cell r="Q350">
            <v>122895643</v>
          </cell>
          <cell r="S350">
            <v>157</v>
          </cell>
          <cell r="T350">
            <v>43524</v>
          </cell>
          <cell r="U350">
            <v>43616</v>
          </cell>
          <cell r="V350">
            <v>43616</v>
          </cell>
        </row>
        <row r="351">
          <cell r="Q351">
            <v>122895647</v>
          </cell>
          <cell r="S351">
            <v>105</v>
          </cell>
          <cell r="T351">
            <v>43524</v>
          </cell>
          <cell r="U351">
            <v>43600</v>
          </cell>
          <cell r="V351">
            <v>43600</v>
          </cell>
        </row>
        <row r="352">
          <cell r="Q352">
            <v>122895649</v>
          </cell>
          <cell r="S352">
            <v>121</v>
          </cell>
          <cell r="T352">
            <v>43524</v>
          </cell>
          <cell r="U352">
            <v>43616</v>
          </cell>
          <cell r="V352">
            <v>43616</v>
          </cell>
        </row>
        <row r="353">
          <cell r="Q353">
            <v>122895651</v>
          </cell>
          <cell r="S353">
            <v>319</v>
          </cell>
          <cell r="T353">
            <v>43524</v>
          </cell>
          <cell r="U353">
            <v>43585</v>
          </cell>
          <cell r="V353">
            <v>43585</v>
          </cell>
        </row>
        <row r="354">
          <cell r="Q354">
            <v>122895652</v>
          </cell>
          <cell r="S354">
            <v>120</v>
          </cell>
          <cell r="T354">
            <v>43524</v>
          </cell>
          <cell r="U354">
            <v>43600</v>
          </cell>
          <cell r="V354">
            <v>43600</v>
          </cell>
        </row>
        <row r="355">
          <cell r="Q355">
            <v>122895653</v>
          </cell>
          <cell r="S355">
            <v>167</v>
          </cell>
          <cell r="T355">
            <v>43524</v>
          </cell>
          <cell r="U355">
            <v>43616</v>
          </cell>
          <cell r="V355">
            <v>43616</v>
          </cell>
        </row>
        <row r="356">
          <cell r="Q356">
            <v>122895654</v>
          </cell>
          <cell r="S356">
            <v>173</v>
          </cell>
          <cell r="T356">
            <v>43524</v>
          </cell>
          <cell r="U356">
            <v>43585</v>
          </cell>
          <cell r="V356">
            <v>43585</v>
          </cell>
        </row>
        <row r="357">
          <cell r="Q357">
            <v>122895655</v>
          </cell>
          <cell r="S357">
            <v>556</v>
          </cell>
          <cell r="T357">
            <v>43524</v>
          </cell>
          <cell r="U357">
            <v>43585</v>
          </cell>
          <cell r="V357">
            <v>43585</v>
          </cell>
        </row>
        <row r="358">
          <cell r="Q358">
            <v>122895656</v>
          </cell>
          <cell r="S358">
            <v>297</v>
          </cell>
          <cell r="T358">
            <v>43524</v>
          </cell>
          <cell r="U358">
            <v>43585</v>
          </cell>
          <cell r="V358">
            <v>43585</v>
          </cell>
        </row>
        <row r="359">
          <cell r="Q359">
            <v>122895657</v>
          </cell>
          <cell r="S359">
            <v>302</v>
          </cell>
          <cell r="T359">
            <v>43524</v>
          </cell>
          <cell r="U359">
            <v>43616</v>
          </cell>
          <cell r="V359">
            <v>43616</v>
          </cell>
        </row>
        <row r="360">
          <cell r="Q360">
            <v>122895670</v>
          </cell>
          <cell r="S360">
            <v>133</v>
          </cell>
          <cell r="T360">
            <v>43524</v>
          </cell>
          <cell r="U360">
            <v>43600</v>
          </cell>
          <cell r="V360">
            <v>43600</v>
          </cell>
        </row>
        <row r="361">
          <cell r="Q361">
            <v>122895716</v>
          </cell>
          <cell r="S361">
            <v>600</v>
          </cell>
          <cell r="T361">
            <v>43524</v>
          </cell>
          <cell r="U361">
            <v>43616</v>
          </cell>
          <cell r="V361">
            <v>43616</v>
          </cell>
        </row>
        <row r="362">
          <cell r="Q362">
            <v>122895717</v>
          </cell>
          <cell r="S362">
            <v>444</v>
          </cell>
          <cell r="T362">
            <v>43524</v>
          </cell>
          <cell r="U362">
            <v>43616</v>
          </cell>
          <cell r="V362">
            <v>43616</v>
          </cell>
        </row>
        <row r="363">
          <cell r="Q363">
            <v>122895719</v>
          </cell>
          <cell r="S363">
            <v>720</v>
          </cell>
          <cell r="T363">
            <v>43524</v>
          </cell>
          <cell r="U363">
            <v>43616</v>
          </cell>
          <cell r="V363">
            <v>43616</v>
          </cell>
        </row>
        <row r="364">
          <cell r="Q364">
            <v>122895722</v>
          </cell>
          <cell r="S364">
            <v>540</v>
          </cell>
          <cell r="T364">
            <v>43524</v>
          </cell>
          <cell r="U364">
            <v>43616</v>
          </cell>
          <cell r="V364">
            <v>43616</v>
          </cell>
        </row>
        <row r="365">
          <cell r="Q365">
            <v>122895724</v>
          </cell>
          <cell r="S365">
            <v>540</v>
          </cell>
          <cell r="T365">
            <v>43524</v>
          </cell>
          <cell r="U365">
            <v>43616</v>
          </cell>
          <cell r="V365">
            <v>43616</v>
          </cell>
        </row>
        <row r="366">
          <cell r="Q366">
            <v>122895725</v>
          </cell>
          <cell r="S366">
            <v>960</v>
          </cell>
          <cell r="T366">
            <v>43524</v>
          </cell>
          <cell r="U366">
            <v>43616</v>
          </cell>
          <cell r="V366">
            <v>43616</v>
          </cell>
        </row>
        <row r="367">
          <cell r="Q367">
            <v>122895728</v>
          </cell>
          <cell r="S367">
            <v>423</v>
          </cell>
          <cell r="T367">
            <v>43524</v>
          </cell>
          <cell r="U367">
            <v>43600</v>
          </cell>
          <cell r="V367">
            <v>43600</v>
          </cell>
        </row>
        <row r="368">
          <cell r="Q368">
            <v>122895730</v>
          </cell>
          <cell r="S368">
            <v>960</v>
          </cell>
          <cell r="T368">
            <v>43524</v>
          </cell>
          <cell r="U368">
            <v>43616</v>
          </cell>
          <cell r="V368">
            <v>43616</v>
          </cell>
        </row>
        <row r="369">
          <cell r="Q369">
            <v>122895731</v>
          </cell>
          <cell r="S369">
            <v>720</v>
          </cell>
          <cell r="T369">
            <v>43524</v>
          </cell>
          <cell r="U369">
            <v>43616</v>
          </cell>
          <cell r="V369">
            <v>43616</v>
          </cell>
        </row>
        <row r="370">
          <cell r="Q370">
            <v>122895732</v>
          </cell>
          <cell r="S370">
            <v>720</v>
          </cell>
          <cell r="T370">
            <v>43524</v>
          </cell>
          <cell r="U370">
            <v>43616</v>
          </cell>
          <cell r="V370">
            <v>43616</v>
          </cell>
        </row>
        <row r="371">
          <cell r="Q371">
            <v>122895733</v>
          </cell>
          <cell r="S371">
            <v>720</v>
          </cell>
          <cell r="T371">
            <v>43524</v>
          </cell>
          <cell r="U371">
            <v>43616</v>
          </cell>
          <cell r="V371">
            <v>43616</v>
          </cell>
        </row>
        <row r="372">
          <cell r="Q372">
            <v>122895734</v>
          </cell>
          <cell r="S372">
            <v>720</v>
          </cell>
          <cell r="T372">
            <v>43524</v>
          </cell>
          <cell r="U372">
            <v>43616</v>
          </cell>
          <cell r="V372">
            <v>43616</v>
          </cell>
        </row>
        <row r="373">
          <cell r="Q373">
            <v>122895739</v>
          </cell>
          <cell r="S373">
            <v>1800</v>
          </cell>
          <cell r="T373">
            <v>43524</v>
          </cell>
          <cell r="U373">
            <v>43600</v>
          </cell>
          <cell r="V373">
            <v>43600</v>
          </cell>
        </row>
        <row r="374">
          <cell r="Q374">
            <v>122895740</v>
          </cell>
          <cell r="S374">
            <v>1096</v>
          </cell>
          <cell r="T374">
            <v>43524</v>
          </cell>
          <cell r="U374">
            <v>43585</v>
          </cell>
          <cell r="V374">
            <v>43585</v>
          </cell>
        </row>
        <row r="375">
          <cell r="Q375">
            <v>122895746</v>
          </cell>
          <cell r="S375">
            <v>1340</v>
          </cell>
          <cell r="T375">
            <v>43524</v>
          </cell>
          <cell r="U375">
            <v>43585</v>
          </cell>
          <cell r="V375">
            <v>43585</v>
          </cell>
        </row>
        <row r="376">
          <cell r="Q376">
            <v>122895747</v>
          </cell>
          <cell r="S376">
            <v>864</v>
          </cell>
          <cell r="T376">
            <v>43524</v>
          </cell>
          <cell r="U376">
            <v>43600</v>
          </cell>
          <cell r="V376">
            <v>43600</v>
          </cell>
        </row>
        <row r="377">
          <cell r="Q377">
            <v>122895749</v>
          </cell>
          <cell r="S377">
            <v>396</v>
          </cell>
          <cell r="T377">
            <v>43524</v>
          </cell>
          <cell r="U377">
            <v>43600</v>
          </cell>
          <cell r="V377">
            <v>43600</v>
          </cell>
        </row>
        <row r="378">
          <cell r="Q378">
            <v>122895756</v>
          </cell>
          <cell r="S378">
            <v>690</v>
          </cell>
          <cell r="T378">
            <v>43524</v>
          </cell>
          <cell r="U378">
            <v>43600</v>
          </cell>
          <cell r="V378">
            <v>43600</v>
          </cell>
        </row>
        <row r="379">
          <cell r="Q379">
            <v>122895757</v>
          </cell>
          <cell r="S379">
            <v>641</v>
          </cell>
          <cell r="T379">
            <v>43524</v>
          </cell>
          <cell r="U379">
            <v>43600</v>
          </cell>
          <cell r="V379">
            <v>43600</v>
          </cell>
        </row>
        <row r="380">
          <cell r="Q380">
            <v>122895758</v>
          </cell>
          <cell r="S380">
            <v>521</v>
          </cell>
          <cell r="T380">
            <v>43524</v>
          </cell>
          <cell r="U380">
            <v>43600</v>
          </cell>
          <cell r="V380">
            <v>43600</v>
          </cell>
        </row>
        <row r="381">
          <cell r="Q381">
            <v>122895759</v>
          </cell>
          <cell r="S381">
            <v>1800</v>
          </cell>
          <cell r="T381">
            <v>43524</v>
          </cell>
          <cell r="U381">
            <v>43585</v>
          </cell>
          <cell r="V381">
            <v>43585</v>
          </cell>
        </row>
        <row r="382">
          <cell r="Q382">
            <v>122895766</v>
          </cell>
          <cell r="S382">
            <v>326</v>
          </cell>
          <cell r="T382">
            <v>43524</v>
          </cell>
          <cell r="U382">
            <v>43600</v>
          </cell>
          <cell r="V382">
            <v>43600</v>
          </cell>
        </row>
        <row r="383">
          <cell r="Q383">
            <v>122895772</v>
          </cell>
          <cell r="S383">
            <v>348</v>
          </cell>
          <cell r="T383">
            <v>43524</v>
          </cell>
          <cell r="U383">
            <v>43600</v>
          </cell>
          <cell r="V383">
            <v>43600</v>
          </cell>
        </row>
        <row r="384">
          <cell r="Q384">
            <v>122895773</v>
          </cell>
          <cell r="S384">
            <v>1082</v>
          </cell>
          <cell r="T384">
            <v>43524</v>
          </cell>
          <cell r="U384">
            <v>43600</v>
          </cell>
          <cell r="V384">
            <v>43600</v>
          </cell>
        </row>
        <row r="385">
          <cell r="Q385">
            <v>122895776</v>
          </cell>
          <cell r="S385">
            <v>1499</v>
          </cell>
          <cell r="T385">
            <v>43524</v>
          </cell>
          <cell r="U385">
            <v>43600</v>
          </cell>
          <cell r="V385">
            <v>43600</v>
          </cell>
        </row>
        <row r="386">
          <cell r="Q386">
            <v>122895777</v>
          </cell>
          <cell r="S386">
            <v>781</v>
          </cell>
          <cell r="T386">
            <v>43524</v>
          </cell>
          <cell r="U386">
            <v>43600</v>
          </cell>
          <cell r="V386">
            <v>43600</v>
          </cell>
        </row>
        <row r="387">
          <cell r="Q387">
            <v>122895778</v>
          </cell>
          <cell r="S387">
            <v>1801</v>
          </cell>
          <cell r="T387">
            <v>43524</v>
          </cell>
          <cell r="U387">
            <v>43600</v>
          </cell>
          <cell r="V387">
            <v>43600</v>
          </cell>
        </row>
        <row r="388">
          <cell r="Q388">
            <v>122895779</v>
          </cell>
          <cell r="S388">
            <v>456</v>
          </cell>
          <cell r="T388">
            <v>43524</v>
          </cell>
          <cell r="U388">
            <v>43616</v>
          </cell>
          <cell r="V388">
            <v>43616</v>
          </cell>
        </row>
        <row r="389">
          <cell r="Q389">
            <v>122895781</v>
          </cell>
          <cell r="S389">
            <v>2003</v>
          </cell>
          <cell r="T389">
            <v>43524</v>
          </cell>
          <cell r="U389">
            <v>43600</v>
          </cell>
          <cell r="V389">
            <v>43600</v>
          </cell>
        </row>
        <row r="390">
          <cell r="Q390">
            <v>122895782</v>
          </cell>
          <cell r="S390">
            <v>460</v>
          </cell>
          <cell r="T390">
            <v>43524</v>
          </cell>
          <cell r="U390">
            <v>43600</v>
          </cell>
          <cell r="V390">
            <v>43600</v>
          </cell>
        </row>
        <row r="391">
          <cell r="Q391">
            <v>122895783</v>
          </cell>
          <cell r="S391">
            <v>638</v>
          </cell>
          <cell r="T391">
            <v>43524</v>
          </cell>
          <cell r="U391">
            <v>43600</v>
          </cell>
          <cell r="V391">
            <v>43600</v>
          </cell>
        </row>
        <row r="392">
          <cell r="Q392">
            <v>122895793</v>
          </cell>
          <cell r="S392">
            <v>1474</v>
          </cell>
          <cell r="T392">
            <v>43524</v>
          </cell>
          <cell r="U392">
            <v>43600</v>
          </cell>
          <cell r="V392">
            <v>43600</v>
          </cell>
        </row>
        <row r="393">
          <cell r="Q393">
            <v>122895794</v>
          </cell>
          <cell r="S393">
            <v>1800</v>
          </cell>
          <cell r="T393">
            <v>43524</v>
          </cell>
          <cell r="U393">
            <v>43600</v>
          </cell>
          <cell r="V393">
            <v>43600</v>
          </cell>
        </row>
        <row r="394">
          <cell r="Q394">
            <v>122895825</v>
          </cell>
          <cell r="S394">
            <v>1200</v>
          </cell>
          <cell r="T394">
            <v>43524</v>
          </cell>
          <cell r="U394">
            <v>43570</v>
          </cell>
          <cell r="V394">
            <v>43570</v>
          </cell>
        </row>
        <row r="395">
          <cell r="Q395">
            <v>122895852</v>
          </cell>
          <cell r="S395">
            <v>2490</v>
          </cell>
          <cell r="T395">
            <v>43524</v>
          </cell>
          <cell r="U395">
            <v>43585</v>
          </cell>
          <cell r="V395">
            <v>43585</v>
          </cell>
        </row>
        <row r="396">
          <cell r="Q396">
            <v>122895853</v>
          </cell>
          <cell r="S396">
            <v>600</v>
          </cell>
          <cell r="T396">
            <v>43524</v>
          </cell>
          <cell r="U396">
            <v>43600</v>
          </cell>
          <cell r="V396">
            <v>43600</v>
          </cell>
        </row>
        <row r="397">
          <cell r="Q397">
            <v>122897120</v>
          </cell>
          <cell r="S397">
            <v>1500</v>
          </cell>
          <cell r="T397">
            <v>43524</v>
          </cell>
          <cell r="U397">
            <v>43600</v>
          </cell>
          <cell r="V397">
            <v>43600</v>
          </cell>
        </row>
        <row r="398">
          <cell r="Q398">
            <v>122897220</v>
          </cell>
          <cell r="S398">
            <v>1000</v>
          </cell>
          <cell r="T398">
            <v>43524</v>
          </cell>
          <cell r="U398">
            <v>43600</v>
          </cell>
          <cell r="V398">
            <v>43600</v>
          </cell>
        </row>
        <row r="399">
          <cell r="Q399">
            <v>122897547</v>
          </cell>
          <cell r="S399">
            <v>867</v>
          </cell>
          <cell r="T399">
            <v>43524</v>
          </cell>
          <cell r="U399">
            <v>43616</v>
          </cell>
          <cell r="V399">
            <v>43616</v>
          </cell>
        </row>
        <row r="400">
          <cell r="Q400">
            <v>122897605</v>
          </cell>
          <cell r="S400">
            <v>343</v>
          </cell>
          <cell r="T400">
            <v>43524</v>
          </cell>
          <cell r="U400">
            <v>43585</v>
          </cell>
          <cell r="V400">
            <v>43585</v>
          </cell>
        </row>
        <row r="401">
          <cell r="Q401">
            <v>122897625</v>
          </cell>
          <cell r="S401">
            <v>300</v>
          </cell>
          <cell r="T401">
            <v>43524</v>
          </cell>
          <cell r="U401">
            <v>43585</v>
          </cell>
          <cell r="V401">
            <v>43585</v>
          </cell>
        </row>
        <row r="402">
          <cell r="Q402">
            <v>122898964</v>
          </cell>
          <cell r="S402">
            <v>393</v>
          </cell>
          <cell r="T402">
            <v>43524</v>
          </cell>
          <cell r="U402">
            <v>43585</v>
          </cell>
          <cell r="V402">
            <v>43585</v>
          </cell>
        </row>
        <row r="403">
          <cell r="Q403">
            <v>122898970</v>
          </cell>
          <cell r="S403">
            <v>1215</v>
          </cell>
          <cell r="T403">
            <v>43524</v>
          </cell>
          <cell r="U403">
            <v>43600</v>
          </cell>
          <cell r="V403">
            <v>43600</v>
          </cell>
        </row>
        <row r="404">
          <cell r="Q404">
            <v>122898979</v>
          </cell>
          <cell r="S404">
            <v>3000</v>
          </cell>
          <cell r="T404">
            <v>43524</v>
          </cell>
          <cell r="U404">
            <v>43600</v>
          </cell>
          <cell r="V404">
            <v>43600</v>
          </cell>
        </row>
        <row r="405">
          <cell r="Q405">
            <v>122898980</v>
          </cell>
          <cell r="S405">
            <v>312</v>
          </cell>
          <cell r="T405">
            <v>43524</v>
          </cell>
          <cell r="U405">
            <v>43600</v>
          </cell>
          <cell r="V405">
            <v>43600</v>
          </cell>
        </row>
        <row r="406">
          <cell r="Q406">
            <v>122898984</v>
          </cell>
          <cell r="S406">
            <v>481</v>
          </cell>
          <cell r="T406">
            <v>43524</v>
          </cell>
          <cell r="U406">
            <v>43600</v>
          </cell>
          <cell r="V406">
            <v>43600</v>
          </cell>
        </row>
        <row r="407">
          <cell r="Q407">
            <v>122898985</v>
          </cell>
          <cell r="S407">
            <v>1470</v>
          </cell>
          <cell r="T407">
            <v>43524</v>
          </cell>
          <cell r="U407">
            <v>43600</v>
          </cell>
          <cell r="V407">
            <v>43600</v>
          </cell>
        </row>
        <row r="408">
          <cell r="Q408">
            <v>122898988</v>
          </cell>
          <cell r="S408">
            <v>729</v>
          </cell>
          <cell r="T408">
            <v>43524</v>
          </cell>
          <cell r="U408">
            <v>43600</v>
          </cell>
          <cell r="V408">
            <v>43600</v>
          </cell>
        </row>
        <row r="409">
          <cell r="Q409">
            <v>122898989</v>
          </cell>
          <cell r="S409">
            <v>1330</v>
          </cell>
          <cell r="T409">
            <v>43524</v>
          </cell>
          <cell r="U409">
            <v>43585</v>
          </cell>
          <cell r="V409">
            <v>43585</v>
          </cell>
        </row>
        <row r="410">
          <cell r="Q410">
            <v>122898992</v>
          </cell>
          <cell r="S410">
            <v>1764</v>
          </cell>
          <cell r="T410">
            <v>43524</v>
          </cell>
          <cell r="U410">
            <v>43600</v>
          </cell>
          <cell r="V410">
            <v>43600</v>
          </cell>
        </row>
        <row r="411">
          <cell r="Q411">
            <v>122898993</v>
          </cell>
          <cell r="S411">
            <v>319</v>
          </cell>
          <cell r="T411">
            <v>43524</v>
          </cell>
          <cell r="U411">
            <v>43600</v>
          </cell>
          <cell r="V411">
            <v>43600</v>
          </cell>
        </row>
        <row r="412">
          <cell r="Q412">
            <v>122898994</v>
          </cell>
          <cell r="S412">
            <v>410</v>
          </cell>
          <cell r="T412">
            <v>43524</v>
          </cell>
          <cell r="U412">
            <v>43600</v>
          </cell>
          <cell r="V412">
            <v>43600</v>
          </cell>
        </row>
        <row r="413">
          <cell r="Q413">
            <v>122898998</v>
          </cell>
          <cell r="S413">
            <v>348</v>
          </cell>
          <cell r="T413">
            <v>43524</v>
          </cell>
          <cell r="U413">
            <v>43600</v>
          </cell>
          <cell r="V413">
            <v>43600</v>
          </cell>
        </row>
        <row r="414">
          <cell r="Q414">
            <v>122899005</v>
          </cell>
          <cell r="S414">
            <v>1078</v>
          </cell>
          <cell r="T414">
            <v>43524</v>
          </cell>
          <cell r="U414">
            <v>43600</v>
          </cell>
          <cell r="V414">
            <v>43600</v>
          </cell>
        </row>
        <row r="415">
          <cell r="Q415">
            <v>122899011</v>
          </cell>
          <cell r="S415">
            <v>3840</v>
          </cell>
          <cell r="T415">
            <v>43524</v>
          </cell>
          <cell r="U415">
            <v>43600</v>
          </cell>
          <cell r="V415">
            <v>43600</v>
          </cell>
        </row>
        <row r="416">
          <cell r="Q416">
            <v>122899012</v>
          </cell>
          <cell r="S416">
            <v>300</v>
          </cell>
          <cell r="T416">
            <v>43524</v>
          </cell>
          <cell r="U416">
            <v>43600</v>
          </cell>
          <cell r="V416">
            <v>43600</v>
          </cell>
        </row>
        <row r="417">
          <cell r="Q417">
            <v>122899014</v>
          </cell>
          <cell r="S417">
            <v>1200</v>
          </cell>
          <cell r="T417">
            <v>43524</v>
          </cell>
          <cell r="U417">
            <v>43585</v>
          </cell>
          <cell r="V417">
            <v>43585</v>
          </cell>
        </row>
        <row r="418">
          <cell r="Q418">
            <v>122899015</v>
          </cell>
          <cell r="S418">
            <v>1200</v>
          </cell>
          <cell r="T418">
            <v>43524</v>
          </cell>
          <cell r="U418">
            <v>43585</v>
          </cell>
          <cell r="V418">
            <v>43585</v>
          </cell>
        </row>
        <row r="419">
          <cell r="Q419">
            <v>122899018</v>
          </cell>
          <cell r="S419">
            <v>800</v>
          </cell>
          <cell r="T419">
            <v>43524</v>
          </cell>
          <cell r="U419">
            <v>43585</v>
          </cell>
          <cell r="V419">
            <v>43585</v>
          </cell>
        </row>
        <row r="420">
          <cell r="Q420">
            <v>122899021</v>
          </cell>
          <cell r="S420">
            <v>900</v>
          </cell>
          <cell r="T420">
            <v>43524</v>
          </cell>
          <cell r="U420">
            <v>43600</v>
          </cell>
          <cell r="V420">
            <v>43600</v>
          </cell>
        </row>
        <row r="421">
          <cell r="Q421">
            <v>122899023</v>
          </cell>
          <cell r="S421">
            <v>505</v>
          </cell>
          <cell r="T421">
            <v>43524</v>
          </cell>
          <cell r="U421">
            <v>43600</v>
          </cell>
          <cell r="V421">
            <v>43600</v>
          </cell>
        </row>
        <row r="422">
          <cell r="Q422">
            <v>122899026</v>
          </cell>
          <cell r="S422">
            <v>438</v>
          </cell>
          <cell r="T422">
            <v>43524</v>
          </cell>
          <cell r="U422">
            <v>43600</v>
          </cell>
          <cell r="V422">
            <v>43600</v>
          </cell>
        </row>
        <row r="423">
          <cell r="Q423">
            <v>122899029</v>
          </cell>
          <cell r="S423">
            <v>300</v>
          </cell>
          <cell r="T423">
            <v>43524</v>
          </cell>
          <cell r="U423">
            <v>43600</v>
          </cell>
          <cell r="V423">
            <v>43600</v>
          </cell>
        </row>
        <row r="424">
          <cell r="Q424">
            <v>122899031</v>
          </cell>
          <cell r="S424">
            <v>2980</v>
          </cell>
          <cell r="T424">
            <v>43524</v>
          </cell>
          <cell r="U424">
            <v>43600</v>
          </cell>
          <cell r="V424">
            <v>43600</v>
          </cell>
        </row>
        <row r="425">
          <cell r="Q425">
            <v>122899034</v>
          </cell>
          <cell r="S425">
            <v>348</v>
          </cell>
          <cell r="T425">
            <v>43524</v>
          </cell>
          <cell r="U425">
            <v>43600</v>
          </cell>
          <cell r="V425">
            <v>43600</v>
          </cell>
        </row>
        <row r="426">
          <cell r="Q426">
            <v>122899038</v>
          </cell>
          <cell r="S426">
            <v>300</v>
          </cell>
          <cell r="T426">
            <v>43524</v>
          </cell>
          <cell r="U426">
            <v>43600</v>
          </cell>
          <cell r="V426">
            <v>43600</v>
          </cell>
        </row>
        <row r="427">
          <cell r="Q427">
            <v>122899040</v>
          </cell>
          <cell r="S427">
            <v>516</v>
          </cell>
          <cell r="T427">
            <v>43524</v>
          </cell>
          <cell r="U427">
            <v>43585</v>
          </cell>
          <cell r="V427">
            <v>43585</v>
          </cell>
        </row>
        <row r="428">
          <cell r="Q428">
            <v>122899041</v>
          </cell>
          <cell r="S428">
            <v>300</v>
          </cell>
          <cell r="T428">
            <v>43524</v>
          </cell>
          <cell r="U428">
            <v>43600</v>
          </cell>
          <cell r="V428">
            <v>43600</v>
          </cell>
        </row>
        <row r="429">
          <cell r="Q429">
            <v>122899045</v>
          </cell>
          <cell r="S429">
            <v>300</v>
          </cell>
          <cell r="T429">
            <v>43524</v>
          </cell>
          <cell r="U429">
            <v>43600</v>
          </cell>
          <cell r="V429">
            <v>43600</v>
          </cell>
        </row>
        <row r="430">
          <cell r="Q430">
            <v>122899046</v>
          </cell>
          <cell r="S430">
            <v>760</v>
          </cell>
          <cell r="T430">
            <v>43524</v>
          </cell>
          <cell r="U430">
            <v>43585</v>
          </cell>
          <cell r="V430">
            <v>43585</v>
          </cell>
        </row>
        <row r="431">
          <cell r="Q431">
            <v>122899049</v>
          </cell>
          <cell r="S431">
            <v>3000</v>
          </cell>
          <cell r="T431">
            <v>43524</v>
          </cell>
          <cell r="U431">
            <v>43600</v>
          </cell>
          <cell r="V431">
            <v>43600</v>
          </cell>
        </row>
        <row r="432">
          <cell r="Q432">
            <v>122899051</v>
          </cell>
          <cell r="S432">
            <v>1760</v>
          </cell>
          <cell r="T432">
            <v>43524</v>
          </cell>
          <cell r="U432">
            <v>43600</v>
          </cell>
          <cell r="V432">
            <v>43600</v>
          </cell>
        </row>
        <row r="433">
          <cell r="Q433">
            <v>122899052</v>
          </cell>
          <cell r="S433">
            <v>1010</v>
          </cell>
          <cell r="T433">
            <v>43524</v>
          </cell>
          <cell r="U433">
            <v>43585</v>
          </cell>
          <cell r="V433">
            <v>43585</v>
          </cell>
        </row>
        <row r="434">
          <cell r="Q434">
            <v>122899058</v>
          </cell>
          <cell r="S434">
            <v>1170</v>
          </cell>
          <cell r="T434">
            <v>43524</v>
          </cell>
          <cell r="U434">
            <v>43600</v>
          </cell>
          <cell r="V434">
            <v>43600</v>
          </cell>
        </row>
        <row r="435">
          <cell r="Q435">
            <v>122899059</v>
          </cell>
          <cell r="S435">
            <v>1500</v>
          </cell>
          <cell r="T435">
            <v>43524</v>
          </cell>
          <cell r="U435">
            <v>43600</v>
          </cell>
          <cell r="V435">
            <v>43600</v>
          </cell>
        </row>
        <row r="436">
          <cell r="Q436">
            <v>122899060</v>
          </cell>
          <cell r="S436">
            <v>2900</v>
          </cell>
          <cell r="T436">
            <v>43524</v>
          </cell>
          <cell r="U436">
            <v>43585</v>
          </cell>
          <cell r="V436">
            <v>43585</v>
          </cell>
        </row>
        <row r="437">
          <cell r="Q437">
            <v>122899066</v>
          </cell>
          <cell r="S437">
            <v>372</v>
          </cell>
          <cell r="T437">
            <v>43524</v>
          </cell>
          <cell r="U437">
            <v>43585</v>
          </cell>
          <cell r="V437">
            <v>43585</v>
          </cell>
        </row>
        <row r="438">
          <cell r="Q438">
            <v>122899067</v>
          </cell>
          <cell r="S438">
            <v>5820</v>
          </cell>
          <cell r="T438">
            <v>43524</v>
          </cell>
          <cell r="U438">
            <v>43600</v>
          </cell>
          <cell r="V438">
            <v>43600</v>
          </cell>
        </row>
        <row r="439">
          <cell r="Q439">
            <v>122899069</v>
          </cell>
          <cell r="S439">
            <v>3001</v>
          </cell>
          <cell r="T439">
            <v>43524</v>
          </cell>
          <cell r="U439">
            <v>43600</v>
          </cell>
          <cell r="V439">
            <v>43600</v>
          </cell>
        </row>
        <row r="440">
          <cell r="Q440">
            <v>122899073</v>
          </cell>
          <cell r="S440">
            <v>1008</v>
          </cell>
          <cell r="T440">
            <v>43524</v>
          </cell>
          <cell r="U440">
            <v>43600</v>
          </cell>
          <cell r="V440">
            <v>43600</v>
          </cell>
        </row>
        <row r="441">
          <cell r="Q441">
            <v>122899074</v>
          </cell>
          <cell r="S441">
            <v>360</v>
          </cell>
          <cell r="T441">
            <v>43524</v>
          </cell>
          <cell r="U441">
            <v>43585</v>
          </cell>
          <cell r="V441">
            <v>43585</v>
          </cell>
        </row>
        <row r="442">
          <cell r="Q442">
            <v>122899075</v>
          </cell>
          <cell r="S442">
            <v>396</v>
          </cell>
          <cell r="T442">
            <v>43524</v>
          </cell>
          <cell r="U442">
            <v>43585</v>
          </cell>
          <cell r="V442">
            <v>43585</v>
          </cell>
        </row>
        <row r="443">
          <cell r="Q443">
            <v>122899080</v>
          </cell>
          <cell r="S443">
            <v>420</v>
          </cell>
          <cell r="T443">
            <v>43524</v>
          </cell>
          <cell r="U443">
            <v>43600</v>
          </cell>
          <cell r="V443">
            <v>43600</v>
          </cell>
        </row>
        <row r="444">
          <cell r="Q444">
            <v>122899081</v>
          </cell>
          <cell r="S444">
            <v>500</v>
          </cell>
          <cell r="T444">
            <v>43524</v>
          </cell>
          <cell r="U444">
            <v>43600</v>
          </cell>
          <cell r="V444">
            <v>43600</v>
          </cell>
        </row>
        <row r="445">
          <cell r="Q445">
            <v>122899087</v>
          </cell>
          <cell r="S445">
            <v>2980</v>
          </cell>
          <cell r="T445">
            <v>43524</v>
          </cell>
          <cell r="U445">
            <v>43600</v>
          </cell>
          <cell r="V445">
            <v>43600</v>
          </cell>
        </row>
        <row r="446">
          <cell r="Q446">
            <v>122899089</v>
          </cell>
          <cell r="S446">
            <v>1000</v>
          </cell>
          <cell r="T446">
            <v>43524</v>
          </cell>
          <cell r="U446">
            <v>43585</v>
          </cell>
          <cell r="V446">
            <v>43585</v>
          </cell>
        </row>
        <row r="447">
          <cell r="Q447">
            <v>122899090</v>
          </cell>
          <cell r="S447">
            <v>425</v>
          </cell>
          <cell r="T447">
            <v>43524</v>
          </cell>
          <cell r="U447">
            <v>43600</v>
          </cell>
          <cell r="V447">
            <v>43600</v>
          </cell>
        </row>
        <row r="448">
          <cell r="Q448">
            <v>122899091</v>
          </cell>
          <cell r="S448">
            <v>300</v>
          </cell>
          <cell r="T448">
            <v>43524</v>
          </cell>
          <cell r="U448">
            <v>43600</v>
          </cell>
          <cell r="V448">
            <v>43600</v>
          </cell>
        </row>
        <row r="449">
          <cell r="Q449">
            <v>122899093</v>
          </cell>
          <cell r="S449">
            <v>930</v>
          </cell>
          <cell r="T449">
            <v>43524</v>
          </cell>
          <cell r="U449">
            <v>43600</v>
          </cell>
          <cell r="V449">
            <v>43600</v>
          </cell>
        </row>
        <row r="450">
          <cell r="Q450">
            <v>122899099</v>
          </cell>
          <cell r="S450">
            <v>300</v>
          </cell>
          <cell r="T450">
            <v>43524</v>
          </cell>
          <cell r="U450">
            <v>43585</v>
          </cell>
          <cell r="V450">
            <v>43585</v>
          </cell>
        </row>
        <row r="451">
          <cell r="Q451">
            <v>122899103</v>
          </cell>
          <cell r="S451">
            <v>408</v>
          </cell>
          <cell r="T451">
            <v>43524</v>
          </cell>
          <cell r="U451">
            <v>43616</v>
          </cell>
          <cell r="V451">
            <v>43616</v>
          </cell>
        </row>
        <row r="452">
          <cell r="Q452">
            <v>122899106</v>
          </cell>
          <cell r="S452">
            <v>400</v>
          </cell>
          <cell r="T452">
            <v>43524</v>
          </cell>
          <cell r="U452">
            <v>43585</v>
          </cell>
          <cell r="V452">
            <v>43585</v>
          </cell>
        </row>
        <row r="453">
          <cell r="Q453">
            <v>122899107</v>
          </cell>
          <cell r="S453">
            <v>1760</v>
          </cell>
          <cell r="T453">
            <v>43524</v>
          </cell>
          <cell r="U453">
            <v>43600</v>
          </cell>
          <cell r="V453">
            <v>43600</v>
          </cell>
        </row>
        <row r="454">
          <cell r="Q454">
            <v>122899109</v>
          </cell>
          <cell r="S454">
            <v>1070</v>
          </cell>
          <cell r="T454">
            <v>43524</v>
          </cell>
          <cell r="U454">
            <v>43585</v>
          </cell>
          <cell r="V454">
            <v>43585</v>
          </cell>
        </row>
        <row r="455">
          <cell r="Q455">
            <v>122899111</v>
          </cell>
          <cell r="S455">
            <v>600</v>
          </cell>
          <cell r="T455">
            <v>43524</v>
          </cell>
          <cell r="U455">
            <v>43600</v>
          </cell>
          <cell r="V455">
            <v>43600</v>
          </cell>
        </row>
        <row r="456">
          <cell r="Q456">
            <v>122899112</v>
          </cell>
          <cell r="S456">
            <v>348</v>
          </cell>
          <cell r="T456">
            <v>43524</v>
          </cell>
          <cell r="U456">
            <v>43600</v>
          </cell>
          <cell r="V456">
            <v>43600</v>
          </cell>
        </row>
        <row r="457">
          <cell r="Q457">
            <v>122899115</v>
          </cell>
          <cell r="S457">
            <v>444</v>
          </cell>
          <cell r="T457">
            <v>43524</v>
          </cell>
          <cell r="U457">
            <v>43600</v>
          </cell>
          <cell r="V457">
            <v>43600</v>
          </cell>
        </row>
        <row r="458">
          <cell r="Q458">
            <v>122899118</v>
          </cell>
          <cell r="S458">
            <v>600</v>
          </cell>
          <cell r="T458">
            <v>43524</v>
          </cell>
          <cell r="U458">
            <v>43600</v>
          </cell>
          <cell r="V458">
            <v>43600</v>
          </cell>
        </row>
        <row r="459">
          <cell r="Q459">
            <v>122899120</v>
          </cell>
          <cell r="S459">
            <v>612</v>
          </cell>
          <cell r="T459">
            <v>43524</v>
          </cell>
          <cell r="U459">
            <v>43585</v>
          </cell>
          <cell r="V459">
            <v>43585</v>
          </cell>
        </row>
        <row r="460">
          <cell r="Q460">
            <v>122899124</v>
          </cell>
          <cell r="S460">
            <v>373</v>
          </cell>
          <cell r="T460">
            <v>43524</v>
          </cell>
          <cell r="U460">
            <v>43600</v>
          </cell>
          <cell r="V460">
            <v>43600</v>
          </cell>
        </row>
        <row r="461">
          <cell r="Q461">
            <v>122899127</v>
          </cell>
          <cell r="S461">
            <v>6000</v>
          </cell>
          <cell r="T461">
            <v>43524</v>
          </cell>
          <cell r="U461">
            <v>43600</v>
          </cell>
          <cell r="V461">
            <v>43600</v>
          </cell>
        </row>
        <row r="462">
          <cell r="Q462">
            <v>122899129</v>
          </cell>
          <cell r="S462">
            <v>960</v>
          </cell>
          <cell r="T462">
            <v>43524</v>
          </cell>
          <cell r="U462">
            <v>43585</v>
          </cell>
          <cell r="V462">
            <v>43585</v>
          </cell>
        </row>
        <row r="463">
          <cell r="Q463">
            <v>122899131</v>
          </cell>
          <cell r="S463">
            <v>1470</v>
          </cell>
          <cell r="T463">
            <v>43524</v>
          </cell>
          <cell r="U463">
            <v>43600</v>
          </cell>
          <cell r="V463">
            <v>43600</v>
          </cell>
        </row>
        <row r="464">
          <cell r="Q464">
            <v>122899132</v>
          </cell>
          <cell r="S464">
            <v>672</v>
          </cell>
          <cell r="T464">
            <v>43524</v>
          </cell>
          <cell r="U464">
            <v>43600</v>
          </cell>
          <cell r="V464">
            <v>43600</v>
          </cell>
        </row>
        <row r="465">
          <cell r="Q465">
            <v>122899134</v>
          </cell>
          <cell r="S465">
            <v>465</v>
          </cell>
          <cell r="T465">
            <v>43524</v>
          </cell>
          <cell r="U465">
            <v>43600</v>
          </cell>
          <cell r="V465">
            <v>43600</v>
          </cell>
        </row>
        <row r="466">
          <cell r="Q466">
            <v>122899143</v>
          </cell>
          <cell r="S466">
            <v>300</v>
          </cell>
          <cell r="T466">
            <v>43524</v>
          </cell>
          <cell r="U466">
            <v>43600</v>
          </cell>
          <cell r="V466">
            <v>43600</v>
          </cell>
        </row>
        <row r="467">
          <cell r="Q467">
            <v>122899147</v>
          </cell>
          <cell r="S467">
            <v>4824</v>
          </cell>
          <cell r="T467">
            <v>43524</v>
          </cell>
          <cell r="U467">
            <v>43600</v>
          </cell>
          <cell r="V467">
            <v>43600</v>
          </cell>
        </row>
        <row r="468">
          <cell r="Q468">
            <v>122899148</v>
          </cell>
          <cell r="S468">
            <v>1260</v>
          </cell>
          <cell r="T468">
            <v>43524</v>
          </cell>
          <cell r="U468">
            <v>43600</v>
          </cell>
          <cell r="V468">
            <v>43600</v>
          </cell>
        </row>
        <row r="469">
          <cell r="Q469">
            <v>122899149</v>
          </cell>
          <cell r="S469">
            <v>2460</v>
          </cell>
          <cell r="T469">
            <v>43524</v>
          </cell>
          <cell r="U469">
            <v>43585</v>
          </cell>
          <cell r="V469">
            <v>43585</v>
          </cell>
        </row>
        <row r="470">
          <cell r="Q470">
            <v>122899150</v>
          </cell>
          <cell r="S470">
            <v>300</v>
          </cell>
          <cell r="T470">
            <v>43524</v>
          </cell>
          <cell r="U470">
            <v>43600</v>
          </cell>
          <cell r="V470">
            <v>43600</v>
          </cell>
        </row>
        <row r="471">
          <cell r="Q471">
            <v>122899152</v>
          </cell>
          <cell r="S471">
            <v>1200</v>
          </cell>
          <cell r="T471">
            <v>43524</v>
          </cell>
          <cell r="U471">
            <v>43585</v>
          </cell>
          <cell r="V471">
            <v>43585</v>
          </cell>
        </row>
        <row r="472">
          <cell r="Q472">
            <v>122899154</v>
          </cell>
          <cell r="S472">
            <v>300</v>
          </cell>
          <cell r="T472">
            <v>43524</v>
          </cell>
          <cell r="U472">
            <v>43585</v>
          </cell>
          <cell r="V472">
            <v>43585</v>
          </cell>
        </row>
        <row r="473">
          <cell r="Q473">
            <v>122899159</v>
          </cell>
          <cell r="S473">
            <v>568</v>
          </cell>
          <cell r="T473">
            <v>43524</v>
          </cell>
          <cell r="U473">
            <v>43600</v>
          </cell>
          <cell r="V473">
            <v>43600</v>
          </cell>
        </row>
        <row r="474">
          <cell r="Q474">
            <v>122899160</v>
          </cell>
          <cell r="S474">
            <v>1970</v>
          </cell>
          <cell r="T474">
            <v>43524</v>
          </cell>
          <cell r="U474">
            <v>43585</v>
          </cell>
          <cell r="V474">
            <v>43585</v>
          </cell>
        </row>
        <row r="475">
          <cell r="Q475">
            <v>122899164</v>
          </cell>
          <cell r="S475">
            <v>1764</v>
          </cell>
          <cell r="T475">
            <v>43524</v>
          </cell>
          <cell r="U475">
            <v>43600</v>
          </cell>
          <cell r="V475">
            <v>43600</v>
          </cell>
        </row>
        <row r="476">
          <cell r="Q476">
            <v>122899166</v>
          </cell>
          <cell r="S476">
            <v>396</v>
          </cell>
          <cell r="T476">
            <v>43524</v>
          </cell>
          <cell r="U476">
            <v>43585</v>
          </cell>
          <cell r="V476">
            <v>43585</v>
          </cell>
        </row>
        <row r="477">
          <cell r="Q477">
            <v>122899168</v>
          </cell>
          <cell r="S477">
            <v>370</v>
          </cell>
          <cell r="T477">
            <v>43524</v>
          </cell>
          <cell r="U477">
            <v>43600</v>
          </cell>
          <cell r="V477">
            <v>43600</v>
          </cell>
        </row>
        <row r="478">
          <cell r="Q478">
            <v>122899170</v>
          </cell>
          <cell r="S478">
            <v>960</v>
          </cell>
          <cell r="T478">
            <v>43524</v>
          </cell>
          <cell r="U478">
            <v>43585</v>
          </cell>
          <cell r="V478">
            <v>43585</v>
          </cell>
        </row>
        <row r="479">
          <cell r="Q479">
            <v>122899172</v>
          </cell>
          <cell r="S479">
            <v>504</v>
          </cell>
          <cell r="T479">
            <v>43524</v>
          </cell>
          <cell r="U479">
            <v>43585</v>
          </cell>
          <cell r="V479">
            <v>43585</v>
          </cell>
        </row>
        <row r="480">
          <cell r="Q480">
            <v>122899173</v>
          </cell>
          <cell r="S480">
            <v>360</v>
          </cell>
          <cell r="T480">
            <v>43524</v>
          </cell>
          <cell r="U480">
            <v>43600</v>
          </cell>
          <cell r="V480">
            <v>43600</v>
          </cell>
        </row>
        <row r="481">
          <cell r="Q481">
            <v>122899177</v>
          </cell>
          <cell r="S481">
            <v>1260</v>
          </cell>
          <cell r="T481">
            <v>43524</v>
          </cell>
          <cell r="U481">
            <v>43600</v>
          </cell>
          <cell r="V481">
            <v>43600</v>
          </cell>
        </row>
        <row r="482">
          <cell r="Q482">
            <v>122899180</v>
          </cell>
          <cell r="S482">
            <v>360</v>
          </cell>
          <cell r="T482">
            <v>43524</v>
          </cell>
          <cell r="U482">
            <v>43600</v>
          </cell>
          <cell r="V482">
            <v>43600</v>
          </cell>
        </row>
        <row r="483">
          <cell r="Q483">
            <v>122899181</v>
          </cell>
          <cell r="S483">
            <v>336</v>
          </cell>
          <cell r="T483">
            <v>43524</v>
          </cell>
          <cell r="U483">
            <v>43585</v>
          </cell>
          <cell r="V483">
            <v>43585</v>
          </cell>
        </row>
        <row r="484">
          <cell r="Q484">
            <v>122899183</v>
          </cell>
          <cell r="S484">
            <v>1200</v>
          </cell>
          <cell r="T484">
            <v>43524</v>
          </cell>
          <cell r="U484">
            <v>43600</v>
          </cell>
          <cell r="V484">
            <v>43600</v>
          </cell>
        </row>
        <row r="485">
          <cell r="Q485">
            <v>122899187</v>
          </cell>
          <cell r="S485">
            <v>804</v>
          </cell>
          <cell r="T485">
            <v>43524</v>
          </cell>
          <cell r="U485">
            <v>43600</v>
          </cell>
          <cell r="V485">
            <v>43600</v>
          </cell>
        </row>
        <row r="486">
          <cell r="Q486">
            <v>122899189</v>
          </cell>
          <cell r="S486">
            <v>1747</v>
          </cell>
          <cell r="T486">
            <v>43524</v>
          </cell>
          <cell r="U486">
            <v>43600</v>
          </cell>
          <cell r="V486">
            <v>43600</v>
          </cell>
        </row>
        <row r="487">
          <cell r="Q487">
            <v>122899190</v>
          </cell>
          <cell r="S487">
            <v>3804</v>
          </cell>
          <cell r="T487">
            <v>43524</v>
          </cell>
          <cell r="U487">
            <v>43600</v>
          </cell>
          <cell r="V487">
            <v>43600</v>
          </cell>
        </row>
        <row r="488">
          <cell r="Q488">
            <v>122899193</v>
          </cell>
          <cell r="S488">
            <v>2400</v>
          </cell>
          <cell r="T488">
            <v>43524</v>
          </cell>
          <cell r="U488">
            <v>43600</v>
          </cell>
          <cell r="V488">
            <v>43600</v>
          </cell>
        </row>
        <row r="489">
          <cell r="Q489">
            <v>122899195</v>
          </cell>
          <cell r="S489">
            <v>1800</v>
          </cell>
          <cell r="T489">
            <v>43524</v>
          </cell>
          <cell r="U489">
            <v>43600</v>
          </cell>
          <cell r="V489">
            <v>43600</v>
          </cell>
        </row>
        <row r="490">
          <cell r="Q490">
            <v>122899199</v>
          </cell>
          <cell r="S490">
            <v>980</v>
          </cell>
          <cell r="T490">
            <v>43524</v>
          </cell>
          <cell r="U490">
            <v>43600</v>
          </cell>
          <cell r="V490">
            <v>43600</v>
          </cell>
        </row>
        <row r="491">
          <cell r="Q491">
            <v>122899202</v>
          </cell>
          <cell r="S491">
            <v>484</v>
          </cell>
          <cell r="T491">
            <v>43524</v>
          </cell>
          <cell r="U491">
            <v>43585</v>
          </cell>
          <cell r="V491">
            <v>43585</v>
          </cell>
        </row>
        <row r="492">
          <cell r="Q492">
            <v>122899207</v>
          </cell>
          <cell r="S492">
            <v>1930</v>
          </cell>
          <cell r="T492">
            <v>43524</v>
          </cell>
          <cell r="U492">
            <v>43600</v>
          </cell>
          <cell r="V492">
            <v>43600</v>
          </cell>
        </row>
        <row r="493">
          <cell r="Q493">
            <v>122899214</v>
          </cell>
          <cell r="S493">
            <v>800</v>
          </cell>
          <cell r="T493">
            <v>43524</v>
          </cell>
          <cell r="U493">
            <v>43585</v>
          </cell>
          <cell r="V493">
            <v>43585</v>
          </cell>
        </row>
        <row r="494">
          <cell r="Q494">
            <v>122899220</v>
          </cell>
          <cell r="S494">
            <v>516</v>
          </cell>
          <cell r="T494">
            <v>43524</v>
          </cell>
          <cell r="U494">
            <v>43600</v>
          </cell>
          <cell r="V494">
            <v>43600</v>
          </cell>
        </row>
        <row r="495">
          <cell r="Q495">
            <v>122899224</v>
          </cell>
          <cell r="S495">
            <v>2434</v>
          </cell>
          <cell r="T495">
            <v>43524</v>
          </cell>
          <cell r="U495">
            <v>43600</v>
          </cell>
          <cell r="V495">
            <v>43600</v>
          </cell>
        </row>
        <row r="496">
          <cell r="Q496">
            <v>122899225</v>
          </cell>
          <cell r="S496">
            <v>1700</v>
          </cell>
          <cell r="T496">
            <v>43524</v>
          </cell>
          <cell r="U496">
            <v>43585</v>
          </cell>
          <cell r="V496">
            <v>43585</v>
          </cell>
        </row>
        <row r="497">
          <cell r="Q497">
            <v>122899227</v>
          </cell>
          <cell r="S497">
            <v>1006</v>
          </cell>
          <cell r="T497">
            <v>43524</v>
          </cell>
          <cell r="U497">
            <v>43600</v>
          </cell>
          <cell r="V497">
            <v>43600</v>
          </cell>
        </row>
        <row r="498">
          <cell r="Q498">
            <v>122899229</v>
          </cell>
          <cell r="S498">
            <v>584</v>
          </cell>
          <cell r="T498">
            <v>43524</v>
          </cell>
          <cell r="U498">
            <v>43600</v>
          </cell>
          <cell r="V498">
            <v>43600</v>
          </cell>
        </row>
        <row r="499">
          <cell r="Q499">
            <v>122899230</v>
          </cell>
          <cell r="S499">
            <v>600</v>
          </cell>
          <cell r="T499">
            <v>43524</v>
          </cell>
          <cell r="U499">
            <v>43600</v>
          </cell>
          <cell r="V499">
            <v>43600</v>
          </cell>
        </row>
        <row r="500">
          <cell r="Q500">
            <v>122899232</v>
          </cell>
          <cell r="S500">
            <v>1764</v>
          </cell>
          <cell r="T500">
            <v>43524</v>
          </cell>
          <cell r="U500">
            <v>43600</v>
          </cell>
          <cell r="V500">
            <v>43600</v>
          </cell>
        </row>
        <row r="501">
          <cell r="Q501">
            <v>122899235</v>
          </cell>
          <cell r="S501">
            <v>1800</v>
          </cell>
          <cell r="T501">
            <v>43524</v>
          </cell>
          <cell r="U501">
            <v>43600</v>
          </cell>
          <cell r="V501">
            <v>43600</v>
          </cell>
        </row>
        <row r="502">
          <cell r="Q502">
            <v>122899236</v>
          </cell>
          <cell r="S502">
            <v>534</v>
          </cell>
          <cell r="T502">
            <v>43524</v>
          </cell>
          <cell r="U502">
            <v>43600</v>
          </cell>
          <cell r="V502">
            <v>43600</v>
          </cell>
        </row>
        <row r="503">
          <cell r="Q503">
            <v>122899244</v>
          </cell>
          <cell r="S503">
            <v>600</v>
          </cell>
          <cell r="T503">
            <v>43524</v>
          </cell>
          <cell r="U503">
            <v>43600</v>
          </cell>
          <cell r="V503">
            <v>43600</v>
          </cell>
        </row>
        <row r="504">
          <cell r="Q504">
            <v>122899250</v>
          </cell>
          <cell r="S504">
            <v>725</v>
          </cell>
          <cell r="T504">
            <v>43524</v>
          </cell>
          <cell r="U504">
            <v>43585</v>
          </cell>
          <cell r="V504">
            <v>43585</v>
          </cell>
        </row>
        <row r="505">
          <cell r="Q505">
            <v>122899251</v>
          </cell>
          <cell r="S505">
            <v>960</v>
          </cell>
          <cell r="T505">
            <v>43524</v>
          </cell>
          <cell r="U505">
            <v>43600</v>
          </cell>
          <cell r="V505">
            <v>43600</v>
          </cell>
        </row>
        <row r="506">
          <cell r="Q506">
            <v>122899252</v>
          </cell>
          <cell r="S506">
            <v>1600</v>
          </cell>
          <cell r="T506">
            <v>43524</v>
          </cell>
          <cell r="U506">
            <v>43585</v>
          </cell>
          <cell r="V506">
            <v>43585</v>
          </cell>
        </row>
        <row r="507">
          <cell r="Q507">
            <v>122899253</v>
          </cell>
          <cell r="S507">
            <v>480</v>
          </cell>
          <cell r="T507">
            <v>43524</v>
          </cell>
          <cell r="U507">
            <v>43600</v>
          </cell>
          <cell r="V507">
            <v>43600</v>
          </cell>
        </row>
        <row r="508">
          <cell r="Q508">
            <v>122899262</v>
          </cell>
          <cell r="S508">
            <v>830</v>
          </cell>
          <cell r="T508">
            <v>43524</v>
          </cell>
          <cell r="U508">
            <v>43585</v>
          </cell>
          <cell r="V508">
            <v>43585</v>
          </cell>
        </row>
        <row r="509">
          <cell r="Q509">
            <v>122899263</v>
          </cell>
          <cell r="S509">
            <v>470</v>
          </cell>
          <cell r="T509">
            <v>43524</v>
          </cell>
          <cell r="U509">
            <v>43600</v>
          </cell>
          <cell r="V509">
            <v>43600</v>
          </cell>
        </row>
        <row r="510">
          <cell r="Q510">
            <v>122899266</v>
          </cell>
          <cell r="S510">
            <v>907</v>
          </cell>
          <cell r="T510">
            <v>43524</v>
          </cell>
          <cell r="U510">
            <v>43600</v>
          </cell>
          <cell r="V510">
            <v>43600</v>
          </cell>
        </row>
        <row r="511">
          <cell r="Q511">
            <v>122899271</v>
          </cell>
          <cell r="S511">
            <v>800</v>
          </cell>
          <cell r="T511">
            <v>43524</v>
          </cell>
          <cell r="U511">
            <v>43585</v>
          </cell>
          <cell r="V511">
            <v>43585</v>
          </cell>
        </row>
        <row r="512">
          <cell r="Q512">
            <v>122899272</v>
          </cell>
          <cell r="S512">
            <v>1764</v>
          </cell>
          <cell r="T512">
            <v>43524</v>
          </cell>
          <cell r="U512">
            <v>43600</v>
          </cell>
          <cell r="V512">
            <v>43600</v>
          </cell>
        </row>
        <row r="513">
          <cell r="Q513">
            <v>122899276</v>
          </cell>
          <cell r="S513">
            <v>450</v>
          </cell>
          <cell r="T513">
            <v>43524</v>
          </cell>
          <cell r="U513">
            <v>43600</v>
          </cell>
          <cell r="V513">
            <v>43600</v>
          </cell>
        </row>
        <row r="514">
          <cell r="Q514">
            <v>122899277</v>
          </cell>
          <cell r="S514">
            <v>300</v>
          </cell>
          <cell r="T514">
            <v>43524</v>
          </cell>
          <cell r="U514">
            <v>43600</v>
          </cell>
          <cell r="V514">
            <v>43600</v>
          </cell>
        </row>
        <row r="515">
          <cell r="Q515">
            <v>122899278</v>
          </cell>
          <cell r="S515">
            <v>1764</v>
          </cell>
          <cell r="T515">
            <v>43524</v>
          </cell>
          <cell r="U515">
            <v>43600</v>
          </cell>
          <cell r="V515">
            <v>43600</v>
          </cell>
        </row>
        <row r="516">
          <cell r="Q516">
            <v>122899279</v>
          </cell>
          <cell r="S516">
            <v>600</v>
          </cell>
          <cell r="T516">
            <v>43524</v>
          </cell>
          <cell r="U516">
            <v>43600</v>
          </cell>
          <cell r="V516">
            <v>43600</v>
          </cell>
        </row>
        <row r="517">
          <cell r="Q517">
            <v>122899280</v>
          </cell>
          <cell r="S517">
            <v>2470</v>
          </cell>
          <cell r="T517">
            <v>43524</v>
          </cell>
          <cell r="U517">
            <v>43585</v>
          </cell>
          <cell r="V517">
            <v>43585</v>
          </cell>
        </row>
        <row r="518">
          <cell r="Q518">
            <v>122899281</v>
          </cell>
          <cell r="S518">
            <v>400</v>
          </cell>
          <cell r="T518">
            <v>43524</v>
          </cell>
          <cell r="U518">
            <v>43600</v>
          </cell>
          <cell r="V518">
            <v>43600</v>
          </cell>
        </row>
        <row r="519">
          <cell r="Q519">
            <v>122899285</v>
          </cell>
          <cell r="S519">
            <v>2200</v>
          </cell>
          <cell r="T519">
            <v>43524</v>
          </cell>
          <cell r="U519">
            <v>43585</v>
          </cell>
          <cell r="V519">
            <v>43585</v>
          </cell>
        </row>
        <row r="520">
          <cell r="Q520">
            <v>122899286</v>
          </cell>
          <cell r="S520">
            <v>2000</v>
          </cell>
          <cell r="T520">
            <v>43524</v>
          </cell>
          <cell r="U520">
            <v>43600</v>
          </cell>
          <cell r="V520">
            <v>43600</v>
          </cell>
        </row>
        <row r="521">
          <cell r="Q521">
            <v>122899289</v>
          </cell>
          <cell r="S521">
            <v>1104</v>
          </cell>
          <cell r="T521">
            <v>43524</v>
          </cell>
          <cell r="U521">
            <v>43600</v>
          </cell>
          <cell r="V521">
            <v>43600</v>
          </cell>
        </row>
        <row r="522">
          <cell r="Q522">
            <v>122899291</v>
          </cell>
          <cell r="S522">
            <v>810</v>
          </cell>
          <cell r="T522">
            <v>43524</v>
          </cell>
          <cell r="U522">
            <v>43585</v>
          </cell>
          <cell r="V522">
            <v>43585</v>
          </cell>
        </row>
        <row r="523">
          <cell r="Q523">
            <v>122899292</v>
          </cell>
          <cell r="S523">
            <v>804</v>
          </cell>
          <cell r="T523">
            <v>43524</v>
          </cell>
          <cell r="U523">
            <v>43600</v>
          </cell>
          <cell r="V523">
            <v>43600</v>
          </cell>
        </row>
        <row r="524">
          <cell r="Q524">
            <v>122899294</v>
          </cell>
          <cell r="S524">
            <v>300</v>
          </cell>
          <cell r="T524">
            <v>43524</v>
          </cell>
          <cell r="U524">
            <v>43600</v>
          </cell>
          <cell r="V524">
            <v>43600</v>
          </cell>
        </row>
        <row r="525">
          <cell r="Q525">
            <v>122899296</v>
          </cell>
          <cell r="S525">
            <v>1000</v>
          </cell>
          <cell r="T525">
            <v>43524</v>
          </cell>
          <cell r="U525">
            <v>43585</v>
          </cell>
          <cell r="V525">
            <v>43585</v>
          </cell>
        </row>
        <row r="526">
          <cell r="Q526">
            <v>122899300</v>
          </cell>
          <cell r="S526">
            <v>800</v>
          </cell>
          <cell r="T526">
            <v>43524</v>
          </cell>
          <cell r="U526">
            <v>43600</v>
          </cell>
          <cell r="V526">
            <v>43600</v>
          </cell>
        </row>
        <row r="527">
          <cell r="Q527">
            <v>122899304</v>
          </cell>
          <cell r="S527">
            <v>8</v>
          </cell>
          <cell r="T527">
            <v>43524</v>
          </cell>
          <cell r="U527">
            <v>43555</v>
          </cell>
          <cell r="V527">
            <v>43555</v>
          </cell>
        </row>
        <row r="528">
          <cell r="Q528">
            <v>122899310</v>
          </cell>
          <cell r="S528">
            <v>104</v>
          </cell>
          <cell r="T528">
            <v>43524</v>
          </cell>
          <cell r="U528">
            <v>43600</v>
          </cell>
          <cell r="V528">
            <v>43600</v>
          </cell>
        </row>
        <row r="529">
          <cell r="Q529">
            <v>122899311</v>
          </cell>
          <cell r="S529">
            <v>20</v>
          </cell>
          <cell r="T529">
            <v>43524</v>
          </cell>
          <cell r="U529">
            <v>43555</v>
          </cell>
          <cell r="V529">
            <v>43555</v>
          </cell>
        </row>
        <row r="530">
          <cell r="Q530">
            <v>122899977</v>
          </cell>
          <cell r="S530">
            <v>36</v>
          </cell>
          <cell r="T530">
            <v>43524</v>
          </cell>
          <cell r="U530">
            <v>43616</v>
          </cell>
          <cell r="V530">
            <v>43616</v>
          </cell>
        </row>
        <row r="531">
          <cell r="Q531">
            <v>122899980</v>
          </cell>
          <cell r="S531">
            <v>20</v>
          </cell>
          <cell r="T531">
            <v>43524</v>
          </cell>
          <cell r="U531">
            <v>43616</v>
          </cell>
          <cell r="V531">
            <v>43616</v>
          </cell>
        </row>
        <row r="532">
          <cell r="Q532">
            <v>122900344</v>
          </cell>
          <cell r="S532">
            <v>15</v>
          </cell>
          <cell r="T532">
            <v>43524</v>
          </cell>
          <cell r="U532">
            <v>43600</v>
          </cell>
          <cell r="V532">
            <v>43600</v>
          </cell>
        </row>
        <row r="533">
          <cell r="Q533">
            <v>122900345</v>
          </cell>
          <cell r="S533">
            <v>20</v>
          </cell>
          <cell r="T533">
            <v>43524</v>
          </cell>
          <cell r="U533">
            <v>43585</v>
          </cell>
          <cell r="V533">
            <v>43585</v>
          </cell>
        </row>
        <row r="534">
          <cell r="Q534">
            <v>122900907</v>
          </cell>
          <cell r="S534">
            <v>135</v>
          </cell>
          <cell r="T534">
            <v>43524</v>
          </cell>
          <cell r="U534">
            <v>43600</v>
          </cell>
          <cell r="V534">
            <v>43600</v>
          </cell>
        </row>
        <row r="535">
          <cell r="Q535">
            <v>122900988</v>
          </cell>
          <cell r="S535">
            <v>672</v>
          </cell>
          <cell r="T535">
            <v>43524</v>
          </cell>
          <cell r="U535">
            <v>43616</v>
          </cell>
          <cell r="V535">
            <v>43616</v>
          </cell>
        </row>
        <row r="536">
          <cell r="Q536">
            <v>122900992</v>
          </cell>
          <cell r="S536">
            <v>674</v>
          </cell>
          <cell r="T536">
            <v>43524</v>
          </cell>
          <cell r="U536">
            <v>43600</v>
          </cell>
          <cell r="V536">
            <v>43600</v>
          </cell>
        </row>
        <row r="537">
          <cell r="Q537">
            <v>122900994</v>
          </cell>
          <cell r="S537">
            <v>671</v>
          </cell>
          <cell r="T537">
            <v>43524</v>
          </cell>
          <cell r="U537">
            <v>43585</v>
          </cell>
          <cell r="V537">
            <v>43585</v>
          </cell>
        </row>
        <row r="538">
          <cell r="Q538">
            <v>122900995</v>
          </cell>
          <cell r="S538">
            <v>673</v>
          </cell>
          <cell r="T538">
            <v>43524</v>
          </cell>
          <cell r="U538">
            <v>43616</v>
          </cell>
          <cell r="V538">
            <v>43616</v>
          </cell>
        </row>
        <row r="539">
          <cell r="Q539">
            <v>122901018</v>
          </cell>
          <cell r="S539">
            <v>673</v>
          </cell>
          <cell r="T539">
            <v>43524</v>
          </cell>
          <cell r="U539">
            <v>43555</v>
          </cell>
          <cell r="V539">
            <v>43555</v>
          </cell>
        </row>
        <row r="540">
          <cell r="Q540">
            <v>122901041</v>
          </cell>
          <cell r="S540">
            <v>671</v>
          </cell>
          <cell r="T540">
            <v>43524</v>
          </cell>
          <cell r="U540">
            <v>43600</v>
          </cell>
          <cell r="V540">
            <v>43600</v>
          </cell>
        </row>
        <row r="541">
          <cell r="Q541">
            <v>122901042</v>
          </cell>
          <cell r="S541">
            <v>671</v>
          </cell>
          <cell r="T541">
            <v>43524</v>
          </cell>
          <cell r="U541">
            <v>43600</v>
          </cell>
          <cell r="V541">
            <v>43600</v>
          </cell>
        </row>
        <row r="542">
          <cell r="Q542">
            <v>122901055</v>
          </cell>
          <cell r="S542">
            <v>603</v>
          </cell>
          <cell r="T542">
            <v>43524</v>
          </cell>
          <cell r="U542">
            <v>43600</v>
          </cell>
          <cell r="V542">
            <v>43600</v>
          </cell>
        </row>
        <row r="543">
          <cell r="Q543">
            <v>122901056</v>
          </cell>
          <cell r="S543">
            <v>3152</v>
          </cell>
          <cell r="T543">
            <v>43524</v>
          </cell>
          <cell r="U543">
            <v>43600</v>
          </cell>
          <cell r="V543">
            <v>43600</v>
          </cell>
        </row>
        <row r="544">
          <cell r="Q544">
            <v>122901057</v>
          </cell>
          <cell r="S544">
            <v>300</v>
          </cell>
          <cell r="T544">
            <v>43524</v>
          </cell>
          <cell r="U544">
            <v>43600</v>
          </cell>
          <cell r="V544">
            <v>43600</v>
          </cell>
        </row>
        <row r="545">
          <cell r="Q545">
            <v>122901062</v>
          </cell>
          <cell r="S545">
            <v>305</v>
          </cell>
          <cell r="T545">
            <v>43524</v>
          </cell>
          <cell r="U545">
            <v>43600</v>
          </cell>
          <cell r="V545">
            <v>43600</v>
          </cell>
        </row>
        <row r="546">
          <cell r="Q546">
            <v>122901063</v>
          </cell>
          <cell r="S546">
            <v>307</v>
          </cell>
          <cell r="T546">
            <v>43524</v>
          </cell>
          <cell r="U546">
            <v>43600</v>
          </cell>
          <cell r="V546">
            <v>43600</v>
          </cell>
        </row>
        <row r="547">
          <cell r="Q547">
            <v>122901064</v>
          </cell>
          <cell r="S547">
            <v>311</v>
          </cell>
          <cell r="T547">
            <v>43524</v>
          </cell>
          <cell r="U547">
            <v>43616</v>
          </cell>
          <cell r="V547">
            <v>43616</v>
          </cell>
        </row>
        <row r="548">
          <cell r="Q548">
            <v>122901067</v>
          </cell>
          <cell r="S548">
            <v>301</v>
          </cell>
          <cell r="T548">
            <v>43524</v>
          </cell>
          <cell r="U548">
            <v>43616</v>
          </cell>
          <cell r="V548">
            <v>43616</v>
          </cell>
        </row>
        <row r="549">
          <cell r="Q549">
            <v>122901068</v>
          </cell>
          <cell r="S549">
            <v>601</v>
          </cell>
          <cell r="T549">
            <v>43524</v>
          </cell>
          <cell r="U549">
            <v>43585</v>
          </cell>
          <cell r="V549">
            <v>43585</v>
          </cell>
        </row>
        <row r="550">
          <cell r="Q550">
            <v>122901069</v>
          </cell>
          <cell r="S550">
            <v>307</v>
          </cell>
          <cell r="T550">
            <v>43524</v>
          </cell>
          <cell r="U550">
            <v>43585</v>
          </cell>
          <cell r="V550">
            <v>43585</v>
          </cell>
        </row>
        <row r="551">
          <cell r="Q551">
            <v>122901071</v>
          </cell>
          <cell r="S551">
            <v>424</v>
          </cell>
          <cell r="T551">
            <v>43524</v>
          </cell>
          <cell r="U551">
            <v>43600</v>
          </cell>
          <cell r="V551">
            <v>43600</v>
          </cell>
        </row>
        <row r="552">
          <cell r="Q552">
            <v>122901073</v>
          </cell>
          <cell r="S552">
            <v>301</v>
          </cell>
          <cell r="T552">
            <v>43524</v>
          </cell>
          <cell r="U552">
            <v>43600</v>
          </cell>
          <cell r="V552">
            <v>43600</v>
          </cell>
        </row>
        <row r="553">
          <cell r="Q553">
            <v>122901075</v>
          </cell>
          <cell r="S553">
            <v>300</v>
          </cell>
          <cell r="T553">
            <v>43524</v>
          </cell>
          <cell r="U553">
            <v>43600</v>
          </cell>
          <cell r="V553">
            <v>43600</v>
          </cell>
        </row>
        <row r="554">
          <cell r="Q554">
            <v>122901076</v>
          </cell>
          <cell r="S554">
            <v>1057</v>
          </cell>
          <cell r="T554">
            <v>43524</v>
          </cell>
          <cell r="U554">
            <v>43600</v>
          </cell>
          <cell r="V554">
            <v>43600</v>
          </cell>
        </row>
        <row r="555">
          <cell r="Q555">
            <v>122901077</v>
          </cell>
          <cell r="S555">
            <v>601</v>
          </cell>
          <cell r="T555">
            <v>43524</v>
          </cell>
          <cell r="U555">
            <v>43585</v>
          </cell>
          <cell r="V555">
            <v>43585</v>
          </cell>
        </row>
        <row r="556">
          <cell r="Q556">
            <v>122901078</v>
          </cell>
          <cell r="S556">
            <v>443</v>
          </cell>
          <cell r="T556">
            <v>43524</v>
          </cell>
          <cell r="U556">
            <v>43616</v>
          </cell>
          <cell r="V556">
            <v>43616</v>
          </cell>
        </row>
        <row r="557">
          <cell r="Q557">
            <v>122901079</v>
          </cell>
          <cell r="S557">
            <v>395</v>
          </cell>
          <cell r="T557">
            <v>43524</v>
          </cell>
          <cell r="U557">
            <v>43585</v>
          </cell>
          <cell r="V557">
            <v>43585</v>
          </cell>
        </row>
        <row r="558">
          <cell r="Q558">
            <v>122901080</v>
          </cell>
          <cell r="S558">
            <v>300</v>
          </cell>
          <cell r="T558">
            <v>43524</v>
          </cell>
          <cell r="U558">
            <v>43585</v>
          </cell>
          <cell r="V558">
            <v>43585</v>
          </cell>
        </row>
        <row r="559">
          <cell r="Q559">
            <v>122901081</v>
          </cell>
          <cell r="S559">
            <v>302</v>
          </cell>
          <cell r="T559">
            <v>43524</v>
          </cell>
          <cell r="U559">
            <v>43585</v>
          </cell>
          <cell r="V559">
            <v>43585</v>
          </cell>
        </row>
        <row r="560">
          <cell r="Q560">
            <v>122901083</v>
          </cell>
          <cell r="S560">
            <v>305</v>
          </cell>
          <cell r="T560">
            <v>43524</v>
          </cell>
          <cell r="U560">
            <v>43600</v>
          </cell>
          <cell r="V560">
            <v>43600</v>
          </cell>
        </row>
        <row r="561">
          <cell r="Q561">
            <v>122901086</v>
          </cell>
          <cell r="S561">
            <v>300</v>
          </cell>
          <cell r="T561">
            <v>43524</v>
          </cell>
          <cell r="U561">
            <v>43600</v>
          </cell>
          <cell r="V561">
            <v>43600</v>
          </cell>
        </row>
        <row r="562">
          <cell r="Q562">
            <v>122901087</v>
          </cell>
          <cell r="S562">
            <v>301</v>
          </cell>
          <cell r="T562">
            <v>43524</v>
          </cell>
          <cell r="U562">
            <v>43600</v>
          </cell>
          <cell r="V562">
            <v>43600</v>
          </cell>
        </row>
        <row r="563">
          <cell r="Q563">
            <v>122901088</v>
          </cell>
          <cell r="S563">
            <v>310</v>
          </cell>
          <cell r="T563">
            <v>43524</v>
          </cell>
          <cell r="U563">
            <v>43585</v>
          </cell>
          <cell r="V563">
            <v>43585</v>
          </cell>
        </row>
        <row r="564">
          <cell r="Q564">
            <v>122901089</v>
          </cell>
          <cell r="S564">
            <v>301</v>
          </cell>
          <cell r="T564">
            <v>43524</v>
          </cell>
          <cell r="U564">
            <v>43600</v>
          </cell>
          <cell r="V564">
            <v>43600</v>
          </cell>
        </row>
        <row r="565">
          <cell r="Q565">
            <v>122901090</v>
          </cell>
          <cell r="S565">
            <v>602</v>
          </cell>
          <cell r="T565">
            <v>43524</v>
          </cell>
          <cell r="U565">
            <v>43600</v>
          </cell>
          <cell r="V565">
            <v>43600</v>
          </cell>
        </row>
        <row r="566">
          <cell r="Q566">
            <v>122901091</v>
          </cell>
          <cell r="S566">
            <v>300</v>
          </cell>
          <cell r="T566">
            <v>43524</v>
          </cell>
          <cell r="U566">
            <v>43600</v>
          </cell>
          <cell r="V566">
            <v>43600</v>
          </cell>
        </row>
        <row r="567">
          <cell r="Q567">
            <v>122901093</v>
          </cell>
          <cell r="S567">
            <v>318</v>
          </cell>
          <cell r="T567">
            <v>43524</v>
          </cell>
          <cell r="U567">
            <v>43585</v>
          </cell>
          <cell r="V567">
            <v>43585</v>
          </cell>
        </row>
        <row r="568">
          <cell r="Q568">
            <v>122901095</v>
          </cell>
          <cell r="S568">
            <v>312</v>
          </cell>
          <cell r="T568">
            <v>43524</v>
          </cell>
          <cell r="U568">
            <v>43616</v>
          </cell>
          <cell r="V568">
            <v>43616</v>
          </cell>
        </row>
        <row r="569">
          <cell r="Q569">
            <v>122901096</v>
          </cell>
          <cell r="S569">
            <v>638</v>
          </cell>
          <cell r="T569">
            <v>43524</v>
          </cell>
          <cell r="U569">
            <v>43600</v>
          </cell>
          <cell r="V569">
            <v>43600</v>
          </cell>
        </row>
        <row r="570">
          <cell r="Q570">
            <v>122901097</v>
          </cell>
          <cell r="S570">
            <v>372</v>
          </cell>
          <cell r="T570">
            <v>43524</v>
          </cell>
          <cell r="U570">
            <v>43600</v>
          </cell>
          <cell r="V570">
            <v>43600</v>
          </cell>
        </row>
        <row r="571">
          <cell r="Q571">
            <v>122901098</v>
          </cell>
          <cell r="S571">
            <v>302</v>
          </cell>
          <cell r="T571">
            <v>43524</v>
          </cell>
          <cell r="U571">
            <v>43600</v>
          </cell>
          <cell r="V571">
            <v>43600</v>
          </cell>
        </row>
        <row r="572">
          <cell r="Q572">
            <v>122901100</v>
          </cell>
          <cell r="S572">
            <v>603</v>
          </cell>
          <cell r="T572">
            <v>43524</v>
          </cell>
          <cell r="U572">
            <v>43600</v>
          </cell>
          <cell r="V572">
            <v>43600</v>
          </cell>
        </row>
        <row r="573">
          <cell r="Q573">
            <v>122901102</v>
          </cell>
          <cell r="S573">
            <v>300</v>
          </cell>
          <cell r="T573">
            <v>43524</v>
          </cell>
          <cell r="U573">
            <v>43616</v>
          </cell>
          <cell r="V573">
            <v>43616</v>
          </cell>
        </row>
        <row r="574">
          <cell r="Q574">
            <v>122901105</v>
          </cell>
          <cell r="S574">
            <v>2955</v>
          </cell>
          <cell r="T574">
            <v>43524</v>
          </cell>
          <cell r="U574">
            <v>43600</v>
          </cell>
          <cell r="V574">
            <v>43600</v>
          </cell>
        </row>
        <row r="575">
          <cell r="Q575">
            <v>122901106</v>
          </cell>
          <cell r="S575">
            <v>631</v>
          </cell>
          <cell r="T575">
            <v>43524</v>
          </cell>
          <cell r="U575">
            <v>43600</v>
          </cell>
          <cell r="V575">
            <v>43600</v>
          </cell>
        </row>
        <row r="576">
          <cell r="Q576">
            <v>122901107</v>
          </cell>
          <cell r="S576">
            <v>300</v>
          </cell>
          <cell r="T576">
            <v>43524</v>
          </cell>
          <cell r="U576">
            <v>43600</v>
          </cell>
          <cell r="V576">
            <v>43600</v>
          </cell>
        </row>
        <row r="577">
          <cell r="Q577">
            <v>122901108</v>
          </cell>
          <cell r="S577">
            <v>310</v>
          </cell>
          <cell r="T577">
            <v>43524</v>
          </cell>
          <cell r="U577">
            <v>43585</v>
          </cell>
          <cell r="V577">
            <v>43585</v>
          </cell>
        </row>
        <row r="578">
          <cell r="Q578">
            <v>122901109</v>
          </cell>
          <cell r="S578">
            <v>349</v>
          </cell>
          <cell r="T578">
            <v>43524</v>
          </cell>
          <cell r="U578">
            <v>43600</v>
          </cell>
          <cell r="V578">
            <v>43600</v>
          </cell>
        </row>
        <row r="579">
          <cell r="Q579">
            <v>122901110</v>
          </cell>
          <cell r="S579">
            <v>3301</v>
          </cell>
          <cell r="T579">
            <v>43524</v>
          </cell>
          <cell r="U579">
            <v>43585</v>
          </cell>
          <cell r="V579">
            <v>43585</v>
          </cell>
        </row>
        <row r="580">
          <cell r="Q580">
            <v>122901111</v>
          </cell>
          <cell r="S580">
            <v>385</v>
          </cell>
          <cell r="T580">
            <v>43524</v>
          </cell>
          <cell r="U580">
            <v>43600</v>
          </cell>
          <cell r="V580">
            <v>43600</v>
          </cell>
        </row>
        <row r="581">
          <cell r="Q581">
            <v>122901112</v>
          </cell>
          <cell r="S581">
            <v>309</v>
          </cell>
          <cell r="T581">
            <v>43524</v>
          </cell>
          <cell r="U581">
            <v>43600</v>
          </cell>
          <cell r="V581">
            <v>43600</v>
          </cell>
        </row>
        <row r="582">
          <cell r="Q582">
            <v>122901113</v>
          </cell>
          <cell r="S582">
            <v>354</v>
          </cell>
          <cell r="T582">
            <v>43524</v>
          </cell>
          <cell r="U582">
            <v>43600</v>
          </cell>
          <cell r="V582">
            <v>43600</v>
          </cell>
        </row>
        <row r="583">
          <cell r="Q583">
            <v>122901114</v>
          </cell>
          <cell r="S583">
            <v>477</v>
          </cell>
          <cell r="T583">
            <v>43524</v>
          </cell>
          <cell r="U583">
            <v>43616</v>
          </cell>
          <cell r="V583">
            <v>43616</v>
          </cell>
        </row>
        <row r="584">
          <cell r="Q584">
            <v>122901115</v>
          </cell>
          <cell r="S584">
            <v>319</v>
          </cell>
          <cell r="T584">
            <v>43524</v>
          </cell>
          <cell r="U584">
            <v>43600</v>
          </cell>
          <cell r="V584">
            <v>43600</v>
          </cell>
        </row>
        <row r="585">
          <cell r="Q585">
            <v>122901116</v>
          </cell>
          <cell r="S585">
            <v>300</v>
          </cell>
          <cell r="T585">
            <v>43524</v>
          </cell>
          <cell r="U585">
            <v>43600</v>
          </cell>
          <cell r="V585">
            <v>43600</v>
          </cell>
        </row>
        <row r="586">
          <cell r="Q586">
            <v>122901118</v>
          </cell>
          <cell r="S586">
            <v>303</v>
          </cell>
          <cell r="T586">
            <v>43524</v>
          </cell>
          <cell r="U586">
            <v>43600</v>
          </cell>
          <cell r="V586">
            <v>43600</v>
          </cell>
        </row>
        <row r="587">
          <cell r="Q587">
            <v>122901119</v>
          </cell>
          <cell r="S587">
            <v>300</v>
          </cell>
          <cell r="T587">
            <v>43524</v>
          </cell>
          <cell r="U587">
            <v>43600</v>
          </cell>
          <cell r="V587">
            <v>43600</v>
          </cell>
        </row>
        <row r="588">
          <cell r="Q588">
            <v>122901120</v>
          </cell>
          <cell r="S588">
            <v>300</v>
          </cell>
          <cell r="T588">
            <v>43524</v>
          </cell>
          <cell r="U588">
            <v>43600</v>
          </cell>
          <cell r="V588">
            <v>43600</v>
          </cell>
        </row>
        <row r="589">
          <cell r="Q589">
            <v>122901122</v>
          </cell>
          <cell r="S589">
            <v>300</v>
          </cell>
          <cell r="T589">
            <v>43524</v>
          </cell>
          <cell r="U589">
            <v>43600</v>
          </cell>
          <cell r="V589">
            <v>43600</v>
          </cell>
        </row>
        <row r="590">
          <cell r="Q590">
            <v>122901124</v>
          </cell>
          <cell r="S590">
            <v>1800</v>
          </cell>
          <cell r="T590">
            <v>43524</v>
          </cell>
          <cell r="U590">
            <v>43585</v>
          </cell>
          <cell r="V590">
            <v>43585</v>
          </cell>
        </row>
        <row r="591">
          <cell r="Q591">
            <v>122901127</v>
          </cell>
          <cell r="S591">
            <v>301</v>
          </cell>
          <cell r="T591">
            <v>43524</v>
          </cell>
          <cell r="U591">
            <v>43600</v>
          </cell>
          <cell r="V591">
            <v>43600</v>
          </cell>
        </row>
        <row r="592">
          <cell r="Q592">
            <v>122901128</v>
          </cell>
          <cell r="S592">
            <v>301</v>
          </cell>
          <cell r="T592">
            <v>43524</v>
          </cell>
          <cell r="U592">
            <v>43600</v>
          </cell>
          <cell r="V592">
            <v>43600</v>
          </cell>
        </row>
        <row r="593">
          <cell r="Q593">
            <v>122901130</v>
          </cell>
          <cell r="S593">
            <v>312</v>
          </cell>
          <cell r="T593">
            <v>43524</v>
          </cell>
          <cell r="U593">
            <v>43600</v>
          </cell>
          <cell r="V593">
            <v>43600</v>
          </cell>
        </row>
        <row r="594">
          <cell r="Q594">
            <v>122901134</v>
          </cell>
          <cell r="S594">
            <v>300</v>
          </cell>
          <cell r="T594">
            <v>43524</v>
          </cell>
          <cell r="U594">
            <v>43600</v>
          </cell>
          <cell r="V594">
            <v>43600</v>
          </cell>
        </row>
        <row r="595">
          <cell r="Q595">
            <v>122901135</v>
          </cell>
          <cell r="S595">
            <v>301</v>
          </cell>
          <cell r="T595">
            <v>43524</v>
          </cell>
          <cell r="U595">
            <v>43585</v>
          </cell>
          <cell r="V595">
            <v>43585</v>
          </cell>
        </row>
        <row r="596">
          <cell r="Q596">
            <v>122901136</v>
          </cell>
          <cell r="S596">
            <v>642</v>
          </cell>
          <cell r="T596">
            <v>43524</v>
          </cell>
          <cell r="U596">
            <v>43600</v>
          </cell>
          <cell r="V596">
            <v>43600</v>
          </cell>
        </row>
        <row r="597">
          <cell r="Q597">
            <v>122901139</v>
          </cell>
          <cell r="S597">
            <v>340</v>
          </cell>
          <cell r="T597">
            <v>43524</v>
          </cell>
          <cell r="U597">
            <v>43600</v>
          </cell>
          <cell r="V597">
            <v>43600</v>
          </cell>
        </row>
        <row r="598">
          <cell r="Q598">
            <v>122901140</v>
          </cell>
          <cell r="S598">
            <v>364</v>
          </cell>
          <cell r="T598">
            <v>43524</v>
          </cell>
          <cell r="U598">
            <v>43585</v>
          </cell>
          <cell r="V598">
            <v>43585</v>
          </cell>
        </row>
        <row r="599">
          <cell r="Q599">
            <v>122901142</v>
          </cell>
          <cell r="S599">
            <v>489</v>
          </cell>
          <cell r="T599">
            <v>43524</v>
          </cell>
          <cell r="U599">
            <v>43600</v>
          </cell>
          <cell r="V599">
            <v>43600</v>
          </cell>
        </row>
        <row r="600">
          <cell r="Q600">
            <v>122901143</v>
          </cell>
          <cell r="S600">
            <v>934</v>
          </cell>
          <cell r="T600">
            <v>43524</v>
          </cell>
          <cell r="U600">
            <v>43585</v>
          </cell>
          <cell r="V600">
            <v>43585</v>
          </cell>
        </row>
        <row r="601">
          <cell r="Q601">
            <v>122901144</v>
          </cell>
          <cell r="S601">
            <v>301</v>
          </cell>
          <cell r="T601">
            <v>43524</v>
          </cell>
          <cell r="U601">
            <v>43600</v>
          </cell>
          <cell r="V601">
            <v>43600</v>
          </cell>
        </row>
        <row r="602">
          <cell r="Q602">
            <v>122901145</v>
          </cell>
          <cell r="S602">
            <v>300</v>
          </cell>
          <cell r="T602">
            <v>43524</v>
          </cell>
          <cell r="U602">
            <v>43585</v>
          </cell>
          <cell r="V602">
            <v>43585</v>
          </cell>
        </row>
        <row r="603">
          <cell r="Q603">
            <v>122901146</v>
          </cell>
          <cell r="S603">
            <v>612</v>
          </cell>
          <cell r="T603">
            <v>43524</v>
          </cell>
          <cell r="U603">
            <v>43600</v>
          </cell>
          <cell r="V603">
            <v>43600</v>
          </cell>
        </row>
        <row r="604">
          <cell r="Q604">
            <v>122901147</v>
          </cell>
          <cell r="S604">
            <v>384</v>
          </cell>
          <cell r="T604">
            <v>43524</v>
          </cell>
          <cell r="U604">
            <v>43600</v>
          </cell>
          <cell r="V604">
            <v>43600</v>
          </cell>
        </row>
        <row r="605">
          <cell r="Q605">
            <v>122901149</v>
          </cell>
          <cell r="S605">
            <v>300</v>
          </cell>
          <cell r="T605">
            <v>43524</v>
          </cell>
          <cell r="U605">
            <v>43600</v>
          </cell>
          <cell r="V605">
            <v>43600</v>
          </cell>
        </row>
        <row r="606">
          <cell r="Q606">
            <v>122901150</v>
          </cell>
          <cell r="S606">
            <v>301</v>
          </cell>
          <cell r="T606">
            <v>43524</v>
          </cell>
          <cell r="U606">
            <v>43585</v>
          </cell>
          <cell r="V606">
            <v>43585</v>
          </cell>
        </row>
        <row r="607">
          <cell r="Q607">
            <v>122901151</v>
          </cell>
          <cell r="S607">
            <v>300</v>
          </cell>
          <cell r="T607">
            <v>43524</v>
          </cell>
          <cell r="U607">
            <v>43600</v>
          </cell>
          <cell r="V607">
            <v>43600</v>
          </cell>
        </row>
        <row r="608">
          <cell r="Q608">
            <v>122901152</v>
          </cell>
          <cell r="S608">
            <v>300</v>
          </cell>
          <cell r="T608">
            <v>43524</v>
          </cell>
          <cell r="U608">
            <v>43600</v>
          </cell>
          <cell r="V608">
            <v>43600</v>
          </cell>
        </row>
        <row r="609">
          <cell r="Q609">
            <v>122901153</v>
          </cell>
          <cell r="S609">
            <v>317</v>
          </cell>
          <cell r="T609">
            <v>43524</v>
          </cell>
          <cell r="U609">
            <v>43600</v>
          </cell>
          <cell r="V609">
            <v>43600</v>
          </cell>
        </row>
        <row r="610">
          <cell r="Q610">
            <v>122901154</v>
          </cell>
          <cell r="S610">
            <v>300</v>
          </cell>
          <cell r="T610">
            <v>43524</v>
          </cell>
          <cell r="U610">
            <v>43600</v>
          </cell>
          <cell r="V610">
            <v>43600</v>
          </cell>
        </row>
        <row r="611">
          <cell r="Q611">
            <v>122901155</v>
          </cell>
          <cell r="S611">
            <v>630</v>
          </cell>
          <cell r="T611">
            <v>43524</v>
          </cell>
          <cell r="U611">
            <v>43585</v>
          </cell>
          <cell r="V611">
            <v>43585</v>
          </cell>
        </row>
        <row r="612">
          <cell r="Q612">
            <v>122901156</v>
          </cell>
          <cell r="S612">
            <v>300</v>
          </cell>
          <cell r="T612">
            <v>43524</v>
          </cell>
          <cell r="U612">
            <v>43585</v>
          </cell>
          <cell r="V612">
            <v>43585</v>
          </cell>
        </row>
        <row r="613">
          <cell r="Q613">
            <v>122901157</v>
          </cell>
          <cell r="S613">
            <v>984</v>
          </cell>
          <cell r="T613">
            <v>43524</v>
          </cell>
          <cell r="U613">
            <v>43600</v>
          </cell>
          <cell r="V613">
            <v>43600</v>
          </cell>
        </row>
        <row r="614">
          <cell r="Q614">
            <v>122901158</v>
          </cell>
          <cell r="S614">
            <v>601</v>
          </cell>
          <cell r="T614">
            <v>43524</v>
          </cell>
          <cell r="U614">
            <v>43600</v>
          </cell>
          <cell r="V614">
            <v>43600</v>
          </cell>
        </row>
        <row r="615">
          <cell r="Q615">
            <v>122901159</v>
          </cell>
          <cell r="S615">
            <v>300</v>
          </cell>
          <cell r="T615">
            <v>43524</v>
          </cell>
          <cell r="U615">
            <v>43600</v>
          </cell>
          <cell r="V615">
            <v>43600</v>
          </cell>
        </row>
        <row r="616">
          <cell r="Q616">
            <v>122901160</v>
          </cell>
          <cell r="S616">
            <v>302</v>
          </cell>
          <cell r="T616">
            <v>43524</v>
          </cell>
          <cell r="U616">
            <v>43600</v>
          </cell>
          <cell r="V616">
            <v>43600</v>
          </cell>
        </row>
        <row r="617">
          <cell r="Q617">
            <v>122901161</v>
          </cell>
          <cell r="S617">
            <v>301</v>
          </cell>
          <cell r="T617">
            <v>43524</v>
          </cell>
          <cell r="U617">
            <v>43600</v>
          </cell>
          <cell r="V617">
            <v>43600</v>
          </cell>
        </row>
        <row r="618">
          <cell r="Q618">
            <v>122901163</v>
          </cell>
          <cell r="S618">
            <v>303</v>
          </cell>
          <cell r="T618">
            <v>43524</v>
          </cell>
          <cell r="U618">
            <v>43585</v>
          </cell>
          <cell r="V618">
            <v>43585</v>
          </cell>
        </row>
        <row r="619">
          <cell r="Q619">
            <v>122901164</v>
          </cell>
          <cell r="S619">
            <v>311</v>
          </cell>
          <cell r="T619">
            <v>43524</v>
          </cell>
          <cell r="U619">
            <v>43600</v>
          </cell>
          <cell r="V619">
            <v>43600</v>
          </cell>
        </row>
        <row r="620">
          <cell r="Q620">
            <v>122901166</v>
          </cell>
          <cell r="S620">
            <v>616</v>
          </cell>
          <cell r="T620">
            <v>43524</v>
          </cell>
          <cell r="U620">
            <v>43600</v>
          </cell>
          <cell r="V620">
            <v>43600</v>
          </cell>
        </row>
        <row r="621">
          <cell r="Q621">
            <v>122901170</v>
          </cell>
          <cell r="S621">
            <v>311</v>
          </cell>
          <cell r="T621">
            <v>43524</v>
          </cell>
          <cell r="U621">
            <v>43600</v>
          </cell>
          <cell r="V621">
            <v>43600</v>
          </cell>
        </row>
        <row r="622">
          <cell r="Q622">
            <v>122901172</v>
          </cell>
          <cell r="S622">
            <v>312</v>
          </cell>
          <cell r="T622">
            <v>43524</v>
          </cell>
          <cell r="U622">
            <v>43600</v>
          </cell>
          <cell r="V622">
            <v>43600</v>
          </cell>
        </row>
        <row r="623">
          <cell r="Q623">
            <v>122901173</v>
          </cell>
          <cell r="S623">
            <v>301</v>
          </cell>
          <cell r="T623">
            <v>43524</v>
          </cell>
          <cell r="U623">
            <v>43600</v>
          </cell>
          <cell r="V623">
            <v>43600</v>
          </cell>
        </row>
        <row r="624">
          <cell r="Q624">
            <v>122901174</v>
          </cell>
          <cell r="S624">
            <v>576</v>
          </cell>
          <cell r="T624">
            <v>43524</v>
          </cell>
          <cell r="U624">
            <v>43600</v>
          </cell>
          <cell r="V624">
            <v>43600</v>
          </cell>
        </row>
        <row r="625">
          <cell r="Q625">
            <v>122901175</v>
          </cell>
          <cell r="S625">
            <v>300</v>
          </cell>
          <cell r="T625">
            <v>43524</v>
          </cell>
          <cell r="U625">
            <v>43600</v>
          </cell>
          <cell r="V625">
            <v>43600</v>
          </cell>
        </row>
        <row r="626">
          <cell r="Q626">
            <v>122901176</v>
          </cell>
          <cell r="S626">
            <v>342</v>
          </cell>
          <cell r="T626">
            <v>43524</v>
          </cell>
          <cell r="U626">
            <v>43600</v>
          </cell>
          <cell r="V626">
            <v>43600</v>
          </cell>
        </row>
        <row r="627">
          <cell r="Q627">
            <v>122901177</v>
          </cell>
          <cell r="S627">
            <v>302</v>
          </cell>
          <cell r="T627">
            <v>43524</v>
          </cell>
          <cell r="U627">
            <v>43600</v>
          </cell>
          <cell r="V627">
            <v>43600</v>
          </cell>
        </row>
        <row r="628">
          <cell r="Q628">
            <v>122901181</v>
          </cell>
          <cell r="S628">
            <v>601</v>
          </cell>
          <cell r="T628">
            <v>43524</v>
          </cell>
          <cell r="U628">
            <v>43600</v>
          </cell>
          <cell r="V628">
            <v>43600</v>
          </cell>
        </row>
        <row r="629">
          <cell r="Q629">
            <v>122901183</v>
          </cell>
          <cell r="S629">
            <v>328</v>
          </cell>
          <cell r="T629">
            <v>43524</v>
          </cell>
          <cell r="U629">
            <v>43600</v>
          </cell>
          <cell r="V629">
            <v>43600</v>
          </cell>
        </row>
        <row r="630">
          <cell r="Q630">
            <v>122901185</v>
          </cell>
          <cell r="S630">
            <v>300</v>
          </cell>
          <cell r="T630">
            <v>43524</v>
          </cell>
          <cell r="U630">
            <v>43600</v>
          </cell>
          <cell r="V630">
            <v>43600</v>
          </cell>
        </row>
        <row r="631">
          <cell r="Q631">
            <v>122901186</v>
          </cell>
          <cell r="S631">
            <v>613</v>
          </cell>
          <cell r="T631">
            <v>43524</v>
          </cell>
          <cell r="U631">
            <v>43600</v>
          </cell>
          <cell r="V631">
            <v>43600</v>
          </cell>
        </row>
        <row r="632">
          <cell r="Q632">
            <v>122901188</v>
          </cell>
          <cell r="S632">
            <v>300</v>
          </cell>
          <cell r="T632">
            <v>43524</v>
          </cell>
          <cell r="U632">
            <v>43600</v>
          </cell>
          <cell r="V632">
            <v>43600</v>
          </cell>
        </row>
        <row r="633">
          <cell r="Q633">
            <v>122901189</v>
          </cell>
          <cell r="S633">
            <v>300</v>
          </cell>
          <cell r="T633">
            <v>43524</v>
          </cell>
          <cell r="U633">
            <v>43600</v>
          </cell>
          <cell r="V633">
            <v>43600</v>
          </cell>
        </row>
        <row r="634">
          <cell r="Q634">
            <v>122901190</v>
          </cell>
          <cell r="S634">
            <v>600</v>
          </cell>
          <cell r="T634">
            <v>43524</v>
          </cell>
          <cell r="U634">
            <v>43600</v>
          </cell>
          <cell r="V634">
            <v>43600</v>
          </cell>
        </row>
        <row r="635">
          <cell r="Q635">
            <v>122901191</v>
          </cell>
          <cell r="S635">
            <v>300</v>
          </cell>
          <cell r="T635">
            <v>43524</v>
          </cell>
          <cell r="U635">
            <v>43600</v>
          </cell>
          <cell r="V635">
            <v>43600</v>
          </cell>
        </row>
        <row r="636">
          <cell r="Q636">
            <v>122901193</v>
          </cell>
          <cell r="S636">
            <v>301</v>
          </cell>
          <cell r="T636">
            <v>43524</v>
          </cell>
          <cell r="U636">
            <v>43600</v>
          </cell>
          <cell r="V636">
            <v>43600</v>
          </cell>
        </row>
        <row r="637">
          <cell r="Q637">
            <v>122901196</v>
          </cell>
          <cell r="S637">
            <v>333</v>
          </cell>
          <cell r="T637">
            <v>43524</v>
          </cell>
          <cell r="U637">
            <v>43600</v>
          </cell>
          <cell r="V637">
            <v>43600</v>
          </cell>
        </row>
        <row r="638">
          <cell r="Q638">
            <v>122901197</v>
          </cell>
          <cell r="S638">
            <v>300</v>
          </cell>
          <cell r="T638">
            <v>43524</v>
          </cell>
          <cell r="U638">
            <v>43600</v>
          </cell>
          <cell r="V638">
            <v>43600</v>
          </cell>
        </row>
        <row r="639">
          <cell r="Q639">
            <v>122901198</v>
          </cell>
          <cell r="S639">
            <v>300</v>
          </cell>
          <cell r="T639">
            <v>43524</v>
          </cell>
          <cell r="U639">
            <v>43600</v>
          </cell>
          <cell r="V639">
            <v>43600</v>
          </cell>
        </row>
        <row r="640">
          <cell r="Q640">
            <v>122901200</v>
          </cell>
          <cell r="S640">
            <v>300</v>
          </cell>
          <cell r="T640">
            <v>43524</v>
          </cell>
          <cell r="U640">
            <v>43585</v>
          </cell>
          <cell r="V640">
            <v>43585</v>
          </cell>
        </row>
        <row r="641">
          <cell r="Q641">
            <v>122901202</v>
          </cell>
          <cell r="S641">
            <v>325</v>
          </cell>
          <cell r="T641">
            <v>43524</v>
          </cell>
          <cell r="U641">
            <v>43600</v>
          </cell>
          <cell r="V641">
            <v>43600</v>
          </cell>
        </row>
        <row r="642">
          <cell r="Q642">
            <v>122901203</v>
          </cell>
          <cell r="S642">
            <v>311</v>
          </cell>
          <cell r="T642">
            <v>43524</v>
          </cell>
          <cell r="U642">
            <v>43585</v>
          </cell>
          <cell r="V642">
            <v>43585</v>
          </cell>
        </row>
        <row r="643">
          <cell r="Q643">
            <v>122901204</v>
          </cell>
          <cell r="S643">
            <v>300</v>
          </cell>
          <cell r="T643">
            <v>43524</v>
          </cell>
          <cell r="U643">
            <v>43585</v>
          </cell>
          <cell r="V643">
            <v>43585</v>
          </cell>
        </row>
        <row r="644">
          <cell r="Q644">
            <v>122901205</v>
          </cell>
          <cell r="S644">
            <v>1205</v>
          </cell>
          <cell r="T644">
            <v>43524</v>
          </cell>
          <cell r="U644">
            <v>43600</v>
          </cell>
          <cell r="V644">
            <v>43600</v>
          </cell>
        </row>
        <row r="645">
          <cell r="Q645">
            <v>122901206</v>
          </cell>
          <cell r="S645">
            <v>300</v>
          </cell>
          <cell r="T645">
            <v>43524</v>
          </cell>
          <cell r="U645">
            <v>43585</v>
          </cell>
          <cell r="V645">
            <v>43585</v>
          </cell>
        </row>
        <row r="646">
          <cell r="Q646">
            <v>122901207</v>
          </cell>
          <cell r="S646">
            <v>430</v>
          </cell>
          <cell r="T646">
            <v>43524</v>
          </cell>
          <cell r="U646">
            <v>43616</v>
          </cell>
          <cell r="V646">
            <v>43616</v>
          </cell>
        </row>
        <row r="647">
          <cell r="Q647">
            <v>122901211</v>
          </cell>
          <cell r="S647">
            <v>302</v>
          </cell>
          <cell r="T647">
            <v>43524</v>
          </cell>
          <cell r="U647">
            <v>43600</v>
          </cell>
          <cell r="V647">
            <v>43600</v>
          </cell>
        </row>
        <row r="648">
          <cell r="Q648">
            <v>122901213</v>
          </cell>
          <cell r="S648">
            <v>391</v>
          </cell>
          <cell r="T648">
            <v>43524</v>
          </cell>
          <cell r="U648">
            <v>43585</v>
          </cell>
          <cell r="V648">
            <v>43585</v>
          </cell>
        </row>
        <row r="649">
          <cell r="Q649">
            <v>122901214</v>
          </cell>
          <cell r="S649">
            <v>304</v>
          </cell>
          <cell r="T649">
            <v>43524</v>
          </cell>
          <cell r="U649">
            <v>43600</v>
          </cell>
          <cell r="V649">
            <v>43600</v>
          </cell>
        </row>
        <row r="650">
          <cell r="Q650">
            <v>122901215</v>
          </cell>
          <cell r="S650">
            <v>327</v>
          </cell>
          <cell r="T650">
            <v>43524</v>
          </cell>
          <cell r="U650">
            <v>43600</v>
          </cell>
          <cell r="V650">
            <v>43600</v>
          </cell>
        </row>
        <row r="651">
          <cell r="Q651">
            <v>122901216</v>
          </cell>
          <cell r="S651">
            <v>304</v>
          </cell>
          <cell r="T651">
            <v>43524</v>
          </cell>
          <cell r="U651">
            <v>43600</v>
          </cell>
          <cell r="V651">
            <v>43600</v>
          </cell>
        </row>
        <row r="652">
          <cell r="Q652">
            <v>122901217</v>
          </cell>
          <cell r="S652">
            <v>907</v>
          </cell>
          <cell r="T652">
            <v>43524</v>
          </cell>
          <cell r="U652">
            <v>43600</v>
          </cell>
          <cell r="V652">
            <v>43600</v>
          </cell>
        </row>
        <row r="653">
          <cell r="Q653">
            <v>122901218</v>
          </cell>
          <cell r="S653">
            <v>300</v>
          </cell>
          <cell r="T653">
            <v>43524</v>
          </cell>
          <cell r="U653">
            <v>43600</v>
          </cell>
          <cell r="V653">
            <v>43600</v>
          </cell>
        </row>
        <row r="654">
          <cell r="Q654">
            <v>122901219</v>
          </cell>
          <cell r="S654">
            <v>300</v>
          </cell>
          <cell r="T654">
            <v>43524</v>
          </cell>
          <cell r="U654">
            <v>43600</v>
          </cell>
          <cell r="V654">
            <v>43600</v>
          </cell>
        </row>
        <row r="655">
          <cell r="Q655">
            <v>122901221</v>
          </cell>
          <cell r="S655">
            <v>300</v>
          </cell>
          <cell r="T655">
            <v>43524</v>
          </cell>
          <cell r="U655">
            <v>43600</v>
          </cell>
          <cell r="V655">
            <v>43600</v>
          </cell>
        </row>
        <row r="656">
          <cell r="Q656">
            <v>122901222</v>
          </cell>
          <cell r="S656">
            <v>300</v>
          </cell>
          <cell r="T656">
            <v>43524</v>
          </cell>
          <cell r="U656">
            <v>43600</v>
          </cell>
          <cell r="V656">
            <v>43600</v>
          </cell>
        </row>
        <row r="657">
          <cell r="Q657">
            <v>122901224</v>
          </cell>
          <cell r="S657">
            <v>306</v>
          </cell>
          <cell r="T657">
            <v>43524</v>
          </cell>
          <cell r="U657">
            <v>43600</v>
          </cell>
          <cell r="V657">
            <v>43600</v>
          </cell>
        </row>
        <row r="658">
          <cell r="Q658">
            <v>122901225</v>
          </cell>
          <cell r="S658">
            <v>1800</v>
          </cell>
          <cell r="T658">
            <v>43524</v>
          </cell>
          <cell r="U658">
            <v>43585</v>
          </cell>
          <cell r="V658">
            <v>43585</v>
          </cell>
        </row>
        <row r="659">
          <cell r="Q659">
            <v>122901226</v>
          </cell>
          <cell r="S659">
            <v>300</v>
          </cell>
          <cell r="T659">
            <v>43524</v>
          </cell>
          <cell r="U659">
            <v>43585</v>
          </cell>
          <cell r="V659">
            <v>43585</v>
          </cell>
        </row>
        <row r="660">
          <cell r="Q660">
            <v>122901228</v>
          </cell>
          <cell r="S660">
            <v>600</v>
          </cell>
          <cell r="T660">
            <v>43524</v>
          </cell>
          <cell r="U660">
            <v>43600</v>
          </cell>
          <cell r="V660">
            <v>43600</v>
          </cell>
        </row>
        <row r="661">
          <cell r="Q661">
            <v>122901229</v>
          </cell>
          <cell r="S661">
            <v>600</v>
          </cell>
          <cell r="T661">
            <v>43524</v>
          </cell>
          <cell r="U661">
            <v>43585</v>
          </cell>
          <cell r="V661">
            <v>43585</v>
          </cell>
        </row>
        <row r="662">
          <cell r="Q662">
            <v>122901230</v>
          </cell>
          <cell r="S662">
            <v>437</v>
          </cell>
          <cell r="T662">
            <v>43524</v>
          </cell>
          <cell r="U662">
            <v>43600</v>
          </cell>
          <cell r="V662">
            <v>43600</v>
          </cell>
        </row>
        <row r="663">
          <cell r="Q663">
            <v>122901233</v>
          </cell>
          <cell r="S663">
            <v>323</v>
          </cell>
          <cell r="T663">
            <v>43524</v>
          </cell>
          <cell r="U663">
            <v>43600</v>
          </cell>
          <cell r="V663">
            <v>43600</v>
          </cell>
        </row>
        <row r="664">
          <cell r="Q664">
            <v>122901235</v>
          </cell>
          <cell r="S664">
            <v>300</v>
          </cell>
          <cell r="T664">
            <v>43524</v>
          </cell>
          <cell r="U664">
            <v>43600</v>
          </cell>
          <cell r="V664">
            <v>43600</v>
          </cell>
        </row>
        <row r="665">
          <cell r="Q665">
            <v>122901236</v>
          </cell>
          <cell r="S665">
            <v>301</v>
          </cell>
          <cell r="T665">
            <v>43524</v>
          </cell>
          <cell r="U665">
            <v>43585</v>
          </cell>
          <cell r="V665">
            <v>43585</v>
          </cell>
        </row>
        <row r="666">
          <cell r="Q666">
            <v>122901238</v>
          </cell>
          <cell r="S666">
            <v>301</v>
          </cell>
          <cell r="T666">
            <v>43524</v>
          </cell>
          <cell r="U666">
            <v>43600</v>
          </cell>
          <cell r="V666">
            <v>43600</v>
          </cell>
        </row>
        <row r="667">
          <cell r="Q667">
            <v>122901239</v>
          </cell>
          <cell r="S667">
            <v>300</v>
          </cell>
          <cell r="T667">
            <v>43524</v>
          </cell>
          <cell r="U667">
            <v>43600</v>
          </cell>
          <cell r="V667">
            <v>43600</v>
          </cell>
        </row>
        <row r="668">
          <cell r="Q668">
            <v>122901241</v>
          </cell>
          <cell r="S668">
            <v>1149</v>
          </cell>
          <cell r="T668">
            <v>43524</v>
          </cell>
          <cell r="U668">
            <v>43600</v>
          </cell>
          <cell r="V668">
            <v>43600</v>
          </cell>
        </row>
        <row r="669">
          <cell r="Q669">
            <v>122901242</v>
          </cell>
          <cell r="S669">
            <v>465</v>
          </cell>
          <cell r="T669">
            <v>43524</v>
          </cell>
          <cell r="U669">
            <v>43585</v>
          </cell>
          <cell r="V669">
            <v>43585</v>
          </cell>
        </row>
        <row r="670">
          <cell r="Q670">
            <v>122901243</v>
          </cell>
          <cell r="S670">
            <v>300</v>
          </cell>
          <cell r="T670">
            <v>43524</v>
          </cell>
          <cell r="U670">
            <v>43600</v>
          </cell>
          <cell r="V670">
            <v>43600</v>
          </cell>
        </row>
        <row r="671">
          <cell r="Q671">
            <v>122901244</v>
          </cell>
          <cell r="S671">
            <v>513</v>
          </cell>
          <cell r="T671">
            <v>43524</v>
          </cell>
          <cell r="U671">
            <v>43600</v>
          </cell>
          <cell r="V671">
            <v>43600</v>
          </cell>
        </row>
        <row r="672">
          <cell r="Q672">
            <v>122901246</v>
          </cell>
          <cell r="S672">
            <v>300</v>
          </cell>
          <cell r="T672">
            <v>43524</v>
          </cell>
          <cell r="U672">
            <v>43600</v>
          </cell>
          <cell r="V672">
            <v>43600</v>
          </cell>
        </row>
        <row r="673">
          <cell r="Q673">
            <v>122901248</v>
          </cell>
          <cell r="S673">
            <v>300</v>
          </cell>
          <cell r="T673">
            <v>43524</v>
          </cell>
          <cell r="U673">
            <v>43600</v>
          </cell>
          <cell r="V673">
            <v>43600</v>
          </cell>
        </row>
        <row r="674">
          <cell r="Q674">
            <v>122901249</v>
          </cell>
          <cell r="S674">
            <v>515</v>
          </cell>
          <cell r="T674">
            <v>43524</v>
          </cell>
          <cell r="U674">
            <v>43600</v>
          </cell>
          <cell r="V674">
            <v>43600</v>
          </cell>
        </row>
        <row r="675">
          <cell r="Q675">
            <v>122901250</v>
          </cell>
          <cell r="S675">
            <v>300</v>
          </cell>
          <cell r="T675">
            <v>43524</v>
          </cell>
          <cell r="U675">
            <v>43600</v>
          </cell>
          <cell r="V675">
            <v>43600</v>
          </cell>
        </row>
        <row r="676">
          <cell r="Q676">
            <v>122901251</v>
          </cell>
          <cell r="S676">
            <v>300</v>
          </cell>
          <cell r="T676">
            <v>43524</v>
          </cell>
          <cell r="U676">
            <v>43585</v>
          </cell>
          <cell r="V676">
            <v>43585</v>
          </cell>
        </row>
        <row r="677">
          <cell r="Q677">
            <v>122901252</v>
          </cell>
          <cell r="S677">
            <v>615</v>
          </cell>
          <cell r="T677">
            <v>43524</v>
          </cell>
          <cell r="U677">
            <v>43616</v>
          </cell>
          <cell r="V677">
            <v>43616</v>
          </cell>
        </row>
        <row r="678">
          <cell r="Q678">
            <v>122901254</v>
          </cell>
          <cell r="S678">
            <v>300</v>
          </cell>
          <cell r="T678">
            <v>43524</v>
          </cell>
          <cell r="U678">
            <v>43600</v>
          </cell>
          <cell r="V678">
            <v>43600</v>
          </cell>
        </row>
        <row r="679">
          <cell r="Q679">
            <v>122901255</v>
          </cell>
          <cell r="S679">
            <v>301</v>
          </cell>
          <cell r="T679">
            <v>43524</v>
          </cell>
          <cell r="U679">
            <v>43600</v>
          </cell>
          <cell r="V679">
            <v>43600</v>
          </cell>
        </row>
        <row r="680">
          <cell r="Q680">
            <v>122901256</v>
          </cell>
          <cell r="S680">
            <v>556</v>
          </cell>
          <cell r="T680">
            <v>43524</v>
          </cell>
          <cell r="U680">
            <v>43616</v>
          </cell>
          <cell r="V680">
            <v>43616</v>
          </cell>
        </row>
        <row r="681">
          <cell r="Q681">
            <v>122901257</v>
          </cell>
          <cell r="S681">
            <v>494</v>
          </cell>
          <cell r="T681">
            <v>43524</v>
          </cell>
          <cell r="U681">
            <v>43585</v>
          </cell>
          <cell r="V681">
            <v>43585</v>
          </cell>
        </row>
        <row r="682">
          <cell r="Q682">
            <v>122901259</v>
          </cell>
          <cell r="S682">
            <v>912</v>
          </cell>
          <cell r="T682">
            <v>43524</v>
          </cell>
          <cell r="U682">
            <v>43600</v>
          </cell>
          <cell r="V682">
            <v>43600</v>
          </cell>
        </row>
        <row r="683">
          <cell r="Q683">
            <v>122901264</v>
          </cell>
          <cell r="S683">
            <v>1092</v>
          </cell>
          <cell r="T683">
            <v>43524</v>
          </cell>
          <cell r="U683">
            <v>43600</v>
          </cell>
          <cell r="V683">
            <v>43600</v>
          </cell>
        </row>
        <row r="684">
          <cell r="Q684">
            <v>122901271</v>
          </cell>
          <cell r="S684">
            <v>1536</v>
          </cell>
          <cell r="T684">
            <v>43524</v>
          </cell>
          <cell r="U684">
            <v>43600</v>
          </cell>
          <cell r="V684">
            <v>43600</v>
          </cell>
        </row>
        <row r="685">
          <cell r="Q685">
            <v>122901273</v>
          </cell>
          <cell r="S685">
            <v>1392</v>
          </cell>
          <cell r="T685">
            <v>43524</v>
          </cell>
          <cell r="U685">
            <v>43600</v>
          </cell>
          <cell r="V685">
            <v>43600</v>
          </cell>
        </row>
        <row r="686">
          <cell r="Q686">
            <v>122901274</v>
          </cell>
          <cell r="S686">
            <v>852</v>
          </cell>
          <cell r="T686">
            <v>43524</v>
          </cell>
          <cell r="U686">
            <v>43600</v>
          </cell>
          <cell r="V686">
            <v>43600</v>
          </cell>
        </row>
        <row r="687">
          <cell r="Q687">
            <v>122901285</v>
          </cell>
          <cell r="S687">
            <v>960</v>
          </cell>
          <cell r="T687">
            <v>43524</v>
          </cell>
          <cell r="U687">
            <v>43600</v>
          </cell>
          <cell r="V687">
            <v>43600</v>
          </cell>
        </row>
        <row r="688">
          <cell r="Q688">
            <v>122901286</v>
          </cell>
          <cell r="S688">
            <v>914</v>
          </cell>
          <cell r="T688">
            <v>43524</v>
          </cell>
          <cell r="U688">
            <v>43600</v>
          </cell>
          <cell r="V688">
            <v>43600</v>
          </cell>
        </row>
        <row r="689">
          <cell r="Q689">
            <v>122901290</v>
          </cell>
          <cell r="S689">
            <v>980</v>
          </cell>
          <cell r="T689">
            <v>43524</v>
          </cell>
          <cell r="U689">
            <v>43600</v>
          </cell>
          <cell r="V689">
            <v>43600</v>
          </cell>
        </row>
        <row r="690">
          <cell r="Q690">
            <v>122901295</v>
          </cell>
          <cell r="S690">
            <v>750</v>
          </cell>
          <cell r="T690">
            <v>43524</v>
          </cell>
          <cell r="U690">
            <v>43600</v>
          </cell>
          <cell r="V690">
            <v>43600</v>
          </cell>
        </row>
        <row r="691">
          <cell r="Q691">
            <v>122901298</v>
          </cell>
          <cell r="S691">
            <v>317</v>
          </cell>
          <cell r="T691">
            <v>43524</v>
          </cell>
          <cell r="U691">
            <v>43600</v>
          </cell>
          <cell r="V691">
            <v>43600</v>
          </cell>
        </row>
        <row r="692">
          <cell r="Q692">
            <v>122901305</v>
          </cell>
          <cell r="S692">
            <v>960</v>
          </cell>
          <cell r="T692">
            <v>43524</v>
          </cell>
          <cell r="U692">
            <v>43600</v>
          </cell>
          <cell r="V692">
            <v>43600</v>
          </cell>
        </row>
        <row r="693">
          <cell r="Q693">
            <v>122901306</v>
          </cell>
          <cell r="S693">
            <v>405</v>
          </cell>
          <cell r="T693">
            <v>43524</v>
          </cell>
          <cell r="U693">
            <v>43600</v>
          </cell>
          <cell r="V693">
            <v>43600</v>
          </cell>
        </row>
        <row r="694">
          <cell r="Q694">
            <v>122901307</v>
          </cell>
          <cell r="S694">
            <v>612</v>
          </cell>
          <cell r="T694">
            <v>43524</v>
          </cell>
          <cell r="U694">
            <v>43600</v>
          </cell>
          <cell r="V694">
            <v>43600</v>
          </cell>
        </row>
        <row r="695">
          <cell r="Q695">
            <v>122901312</v>
          </cell>
          <cell r="S695">
            <v>1272</v>
          </cell>
          <cell r="T695">
            <v>43524</v>
          </cell>
          <cell r="U695">
            <v>43600</v>
          </cell>
          <cell r="V695">
            <v>43600</v>
          </cell>
        </row>
        <row r="696">
          <cell r="Q696">
            <v>122901390</v>
          </cell>
          <cell r="S696">
            <v>336</v>
          </cell>
          <cell r="T696">
            <v>43524</v>
          </cell>
          <cell r="U696">
            <v>43600</v>
          </cell>
          <cell r="V696">
            <v>43600</v>
          </cell>
        </row>
        <row r="697">
          <cell r="Q697">
            <v>122901391</v>
          </cell>
          <cell r="S697">
            <v>300</v>
          </cell>
          <cell r="T697">
            <v>43524</v>
          </cell>
          <cell r="U697">
            <v>43600</v>
          </cell>
          <cell r="V697">
            <v>43600</v>
          </cell>
        </row>
        <row r="698">
          <cell r="Q698">
            <v>122901396</v>
          </cell>
          <cell r="S698">
            <v>841</v>
          </cell>
          <cell r="T698">
            <v>43524</v>
          </cell>
          <cell r="U698">
            <v>43600</v>
          </cell>
          <cell r="V698">
            <v>43600</v>
          </cell>
        </row>
        <row r="699">
          <cell r="Q699">
            <v>122901397</v>
          </cell>
          <cell r="S699">
            <v>322</v>
          </cell>
          <cell r="T699">
            <v>43524</v>
          </cell>
          <cell r="U699">
            <v>43600</v>
          </cell>
          <cell r="V699">
            <v>43600</v>
          </cell>
        </row>
        <row r="700">
          <cell r="Q700">
            <v>122901402</v>
          </cell>
          <cell r="S700">
            <v>343</v>
          </cell>
          <cell r="T700">
            <v>43524</v>
          </cell>
          <cell r="U700">
            <v>43600</v>
          </cell>
          <cell r="V700">
            <v>43600</v>
          </cell>
        </row>
        <row r="701">
          <cell r="Q701">
            <v>122901404</v>
          </cell>
          <cell r="S701">
            <v>322</v>
          </cell>
          <cell r="T701">
            <v>43524</v>
          </cell>
          <cell r="U701">
            <v>43600</v>
          </cell>
          <cell r="V701">
            <v>43600</v>
          </cell>
        </row>
        <row r="702">
          <cell r="Q702">
            <v>122901405</v>
          </cell>
          <cell r="S702">
            <v>479</v>
          </cell>
          <cell r="T702">
            <v>43524</v>
          </cell>
          <cell r="U702">
            <v>43616</v>
          </cell>
          <cell r="V702">
            <v>43616</v>
          </cell>
        </row>
        <row r="703">
          <cell r="Q703">
            <v>122901678</v>
          </cell>
          <cell r="S703">
            <v>300</v>
          </cell>
          <cell r="T703">
            <v>43524</v>
          </cell>
          <cell r="U703">
            <v>43600</v>
          </cell>
          <cell r="V703">
            <v>43600</v>
          </cell>
        </row>
        <row r="704">
          <cell r="Q704">
            <v>122901679</v>
          </cell>
          <cell r="S704">
            <v>308</v>
          </cell>
          <cell r="T704">
            <v>43524</v>
          </cell>
          <cell r="U704">
            <v>43600</v>
          </cell>
          <cell r="V704">
            <v>43600</v>
          </cell>
        </row>
        <row r="705">
          <cell r="Q705">
            <v>122901680</v>
          </cell>
          <cell r="S705">
            <v>900</v>
          </cell>
          <cell r="T705">
            <v>43524</v>
          </cell>
          <cell r="U705">
            <v>43585</v>
          </cell>
          <cell r="V705">
            <v>43585</v>
          </cell>
        </row>
        <row r="706">
          <cell r="Q706">
            <v>122901682</v>
          </cell>
          <cell r="S706">
            <v>300</v>
          </cell>
          <cell r="T706">
            <v>43524</v>
          </cell>
          <cell r="U706">
            <v>43616</v>
          </cell>
          <cell r="V706">
            <v>43616</v>
          </cell>
        </row>
        <row r="707">
          <cell r="Q707">
            <v>122901684</v>
          </cell>
          <cell r="S707">
            <v>4916</v>
          </cell>
          <cell r="T707">
            <v>43524</v>
          </cell>
          <cell r="U707">
            <v>43600</v>
          </cell>
          <cell r="V707">
            <v>43600</v>
          </cell>
        </row>
        <row r="708">
          <cell r="Q708">
            <v>122901685</v>
          </cell>
          <cell r="S708">
            <v>301</v>
          </cell>
          <cell r="T708">
            <v>43524</v>
          </cell>
          <cell r="U708">
            <v>43600</v>
          </cell>
          <cell r="V708">
            <v>43600</v>
          </cell>
        </row>
        <row r="709">
          <cell r="Q709">
            <v>122901686</v>
          </cell>
          <cell r="S709">
            <v>351</v>
          </cell>
          <cell r="T709">
            <v>43524</v>
          </cell>
          <cell r="U709">
            <v>43600</v>
          </cell>
          <cell r="V709">
            <v>43600</v>
          </cell>
        </row>
        <row r="710">
          <cell r="Q710">
            <v>122901687</v>
          </cell>
          <cell r="S710">
            <v>313</v>
          </cell>
          <cell r="T710">
            <v>43524</v>
          </cell>
          <cell r="U710">
            <v>43600</v>
          </cell>
          <cell r="V710">
            <v>43600</v>
          </cell>
        </row>
        <row r="711">
          <cell r="Q711">
            <v>122901688</v>
          </cell>
          <cell r="S711">
            <v>300</v>
          </cell>
          <cell r="T711">
            <v>43524</v>
          </cell>
          <cell r="U711">
            <v>43600</v>
          </cell>
          <cell r="V711">
            <v>43600</v>
          </cell>
        </row>
        <row r="712">
          <cell r="Q712">
            <v>122901690</v>
          </cell>
          <cell r="S712">
            <v>314</v>
          </cell>
          <cell r="T712">
            <v>43524</v>
          </cell>
          <cell r="U712">
            <v>43600</v>
          </cell>
          <cell r="V712">
            <v>43600</v>
          </cell>
        </row>
        <row r="713">
          <cell r="Q713">
            <v>122901691</v>
          </cell>
          <cell r="S713">
            <v>503</v>
          </cell>
          <cell r="T713">
            <v>43524</v>
          </cell>
          <cell r="U713">
            <v>43585</v>
          </cell>
          <cell r="V713">
            <v>43585</v>
          </cell>
        </row>
        <row r="714">
          <cell r="Q714">
            <v>122901692</v>
          </cell>
          <cell r="S714">
            <v>309</v>
          </cell>
          <cell r="T714">
            <v>43524</v>
          </cell>
          <cell r="U714">
            <v>43600</v>
          </cell>
          <cell r="V714">
            <v>43600</v>
          </cell>
        </row>
        <row r="715">
          <cell r="Q715">
            <v>122901694</v>
          </cell>
          <cell r="S715">
            <v>302</v>
          </cell>
          <cell r="T715">
            <v>43524</v>
          </cell>
          <cell r="U715">
            <v>43600</v>
          </cell>
          <cell r="V715">
            <v>43600</v>
          </cell>
        </row>
        <row r="716">
          <cell r="Q716">
            <v>122901696</v>
          </cell>
          <cell r="S716">
            <v>427</v>
          </cell>
          <cell r="T716">
            <v>43524</v>
          </cell>
          <cell r="U716">
            <v>43600</v>
          </cell>
          <cell r="V716">
            <v>43600</v>
          </cell>
        </row>
        <row r="717">
          <cell r="Q717">
            <v>122901700</v>
          </cell>
          <cell r="S717">
            <v>1214</v>
          </cell>
          <cell r="T717">
            <v>43524</v>
          </cell>
          <cell r="U717">
            <v>43600</v>
          </cell>
          <cell r="V717">
            <v>43600</v>
          </cell>
        </row>
        <row r="718">
          <cell r="Q718">
            <v>122901702</v>
          </cell>
          <cell r="S718">
            <v>713</v>
          </cell>
          <cell r="T718">
            <v>43524</v>
          </cell>
          <cell r="U718">
            <v>43616</v>
          </cell>
          <cell r="V718">
            <v>43616</v>
          </cell>
        </row>
        <row r="719">
          <cell r="Q719">
            <v>122901704</v>
          </cell>
          <cell r="S719">
            <v>301</v>
          </cell>
          <cell r="T719">
            <v>43524</v>
          </cell>
          <cell r="U719">
            <v>43600</v>
          </cell>
          <cell r="V719">
            <v>43600</v>
          </cell>
        </row>
        <row r="720">
          <cell r="Q720">
            <v>122901706</v>
          </cell>
          <cell r="S720">
            <v>577</v>
          </cell>
          <cell r="T720">
            <v>43524</v>
          </cell>
          <cell r="U720">
            <v>43616</v>
          </cell>
          <cell r="V720">
            <v>43616</v>
          </cell>
        </row>
        <row r="721">
          <cell r="Q721">
            <v>122901708</v>
          </cell>
          <cell r="S721">
            <v>1186</v>
          </cell>
          <cell r="T721">
            <v>43524</v>
          </cell>
          <cell r="U721">
            <v>43585</v>
          </cell>
          <cell r="V721">
            <v>43585</v>
          </cell>
        </row>
        <row r="722">
          <cell r="Q722">
            <v>122901709</v>
          </cell>
          <cell r="S722">
            <v>301</v>
          </cell>
          <cell r="T722">
            <v>43524</v>
          </cell>
          <cell r="U722">
            <v>43616</v>
          </cell>
          <cell r="V722">
            <v>43616</v>
          </cell>
        </row>
        <row r="723">
          <cell r="Q723">
            <v>122901711</v>
          </cell>
          <cell r="S723">
            <v>300</v>
          </cell>
          <cell r="T723">
            <v>43524</v>
          </cell>
          <cell r="U723">
            <v>43600</v>
          </cell>
          <cell r="V723">
            <v>43600</v>
          </cell>
        </row>
        <row r="724">
          <cell r="Q724">
            <v>122901712</v>
          </cell>
          <cell r="S724">
            <v>300</v>
          </cell>
          <cell r="T724">
            <v>43524</v>
          </cell>
          <cell r="U724">
            <v>43600</v>
          </cell>
          <cell r="V724">
            <v>43600</v>
          </cell>
        </row>
        <row r="725">
          <cell r="Q725">
            <v>122901715</v>
          </cell>
          <cell r="S725">
            <v>514</v>
          </cell>
          <cell r="T725">
            <v>43524</v>
          </cell>
          <cell r="U725">
            <v>43600</v>
          </cell>
          <cell r="V725">
            <v>43600</v>
          </cell>
        </row>
        <row r="726">
          <cell r="Q726">
            <v>122901716</v>
          </cell>
          <cell r="S726">
            <v>300</v>
          </cell>
          <cell r="T726">
            <v>43524</v>
          </cell>
          <cell r="U726">
            <v>43600</v>
          </cell>
          <cell r="V726">
            <v>43600</v>
          </cell>
        </row>
        <row r="727">
          <cell r="Q727">
            <v>122901717</v>
          </cell>
          <cell r="S727">
            <v>305</v>
          </cell>
          <cell r="T727">
            <v>43524</v>
          </cell>
          <cell r="U727">
            <v>43600</v>
          </cell>
          <cell r="V727">
            <v>43600</v>
          </cell>
        </row>
        <row r="728">
          <cell r="Q728">
            <v>122901721</v>
          </cell>
          <cell r="S728">
            <v>300</v>
          </cell>
          <cell r="T728">
            <v>43524</v>
          </cell>
          <cell r="U728">
            <v>43600</v>
          </cell>
          <cell r="V728">
            <v>43600</v>
          </cell>
        </row>
        <row r="729">
          <cell r="Q729">
            <v>122901722</v>
          </cell>
          <cell r="S729">
            <v>313</v>
          </cell>
          <cell r="T729">
            <v>43524</v>
          </cell>
          <cell r="U729">
            <v>43600</v>
          </cell>
          <cell r="V729">
            <v>43600</v>
          </cell>
        </row>
        <row r="730">
          <cell r="Q730">
            <v>122901723</v>
          </cell>
          <cell r="S730">
            <v>304</v>
          </cell>
          <cell r="T730">
            <v>43524</v>
          </cell>
          <cell r="U730">
            <v>43600</v>
          </cell>
          <cell r="V730">
            <v>43600</v>
          </cell>
        </row>
        <row r="731">
          <cell r="Q731">
            <v>122901724</v>
          </cell>
          <cell r="S731">
            <v>301</v>
          </cell>
          <cell r="T731">
            <v>43524</v>
          </cell>
          <cell r="U731">
            <v>43600</v>
          </cell>
          <cell r="V731">
            <v>43600</v>
          </cell>
        </row>
        <row r="732">
          <cell r="Q732">
            <v>122901732</v>
          </cell>
          <cell r="S732">
            <v>2688</v>
          </cell>
          <cell r="T732">
            <v>43524</v>
          </cell>
          <cell r="U732">
            <v>43600</v>
          </cell>
          <cell r="V732">
            <v>43600</v>
          </cell>
        </row>
        <row r="733">
          <cell r="Q733">
            <v>122901733</v>
          </cell>
          <cell r="S733">
            <v>602</v>
          </cell>
          <cell r="T733">
            <v>43524</v>
          </cell>
          <cell r="U733">
            <v>43600</v>
          </cell>
          <cell r="V733">
            <v>43600</v>
          </cell>
        </row>
        <row r="734">
          <cell r="Q734">
            <v>122902535</v>
          </cell>
          <cell r="S734">
            <v>388</v>
          </cell>
          <cell r="T734">
            <v>43524</v>
          </cell>
          <cell r="U734">
            <v>43600</v>
          </cell>
          <cell r="V734">
            <v>43600</v>
          </cell>
        </row>
        <row r="735">
          <cell r="Q735">
            <v>122902537</v>
          </cell>
          <cell r="S735">
            <v>3103</v>
          </cell>
          <cell r="T735">
            <v>43524</v>
          </cell>
          <cell r="U735">
            <v>43600</v>
          </cell>
          <cell r="V735">
            <v>43600</v>
          </cell>
        </row>
        <row r="736">
          <cell r="Q736">
            <v>122902538</v>
          </cell>
          <cell r="S736">
            <v>2000</v>
          </cell>
          <cell r="T736">
            <v>43524</v>
          </cell>
          <cell r="U736">
            <v>43600</v>
          </cell>
          <cell r="V736">
            <v>43600</v>
          </cell>
        </row>
        <row r="737">
          <cell r="Q737">
            <v>122902542</v>
          </cell>
          <cell r="S737">
            <v>816</v>
          </cell>
          <cell r="T737">
            <v>43524</v>
          </cell>
          <cell r="U737">
            <v>43600</v>
          </cell>
          <cell r="V737">
            <v>43600</v>
          </cell>
        </row>
        <row r="738">
          <cell r="Q738">
            <v>122902551</v>
          </cell>
          <cell r="S738">
            <v>402</v>
          </cell>
          <cell r="T738">
            <v>43524</v>
          </cell>
          <cell r="U738">
            <v>43616</v>
          </cell>
          <cell r="V738">
            <v>43616</v>
          </cell>
        </row>
        <row r="739">
          <cell r="Q739">
            <v>122902555</v>
          </cell>
          <cell r="S739">
            <v>350</v>
          </cell>
          <cell r="T739">
            <v>43524</v>
          </cell>
          <cell r="U739">
            <v>43616</v>
          </cell>
          <cell r="V739">
            <v>43616</v>
          </cell>
        </row>
        <row r="740">
          <cell r="Q740">
            <v>122902556</v>
          </cell>
          <cell r="S740">
            <v>2425</v>
          </cell>
          <cell r="T740">
            <v>43524</v>
          </cell>
          <cell r="U740">
            <v>43600</v>
          </cell>
          <cell r="V740">
            <v>43600</v>
          </cell>
        </row>
        <row r="741">
          <cell r="Q741">
            <v>122902557</v>
          </cell>
          <cell r="S741">
            <v>339</v>
          </cell>
          <cell r="T741">
            <v>43524</v>
          </cell>
          <cell r="U741">
            <v>43616</v>
          </cell>
          <cell r="V741">
            <v>43616</v>
          </cell>
        </row>
        <row r="742">
          <cell r="Q742">
            <v>122902558</v>
          </cell>
          <cell r="S742">
            <v>2671</v>
          </cell>
          <cell r="T742">
            <v>43524</v>
          </cell>
          <cell r="U742">
            <v>43616</v>
          </cell>
          <cell r="V742">
            <v>43616</v>
          </cell>
        </row>
        <row r="743">
          <cell r="Q743">
            <v>122902564</v>
          </cell>
          <cell r="S743">
            <v>3162</v>
          </cell>
          <cell r="T743">
            <v>43524</v>
          </cell>
          <cell r="U743">
            <v>43600</v>
          </cell>
          <cell r="V743">
            <v>43600</v>
          </cell>
        </row>
        <row r="744">
          <cell r="Q744">
            <v>122902567</v>
          </cell>
          <cell r="S744">
            <v>2115</v>
          </cell>
          <cell r="T744">
            <v>43524</v>
          </cell>
          <cell r="U744">
            <v>43616</v>
          </cell>
          <cell r="V744">
            <v>43616</v>
          </cell>
        </row>
        <row r="745">
          <cell r="Q745">
            <v>122902570</v>
          </cell>
          <cell r="S745">
            <v>365</v>
          </cell>
          <cell r="T745">
            <v>43524</v>
          </cell>
          <cell r="U745">
            <v>43616</v>
          </cell>
          <cell r="V745">
            <v>43616</v>
          </cell>
        </row>
        <row r="746">
          <cell r="Q746">
            <v>122902588</v>
          </cell>
          <cell r="S746">
            <v>371</v>
          </cell>
          <cell r="T746">
            <v>43524</v>
          </cell>
          <cell r="U746">
            <v>43616</v>
          </cell>
          <cell r="V746">
            <v>43616</v>
          </cell>
        </row>
        <row r="747">
          <cell r="Q747">
            <v>122902589</v>
          </cell>
          <cell r="S747">
            <v>2234</v>
          </cell>
          <cell r="T747">
            <v>43524</v>
          </cell>
          <cell r="U747">
            <v>43616</v>
          </cell>
          <cell r="V747">
            <v>43616</v>
          </cell>
        </row>
        <row r="748">
          <cell r="Q748">
            <v>122902598</v>
          </cell>
          <cell r="S748">
            <v>1800</v>
          </cell>
          <cell r="T748">
            <v>43524</v>
          </cell>
          <cell r="U748">
            <v>43600</v>
          </cell>
          <cell r="V748">
            <v>43600</v>
          </cell>
        </row>
        <row r="749">
          <cell r="Q749">
            <v>122902602</v>
          </cell>
          <cell r="S749">
            <v>594</v>
          </cell>
          <cell r="T749">
            <v>43524</v>
          </cell>
          <cell r="U749">
            <v>43600</v>
          </cell>
          <cell r="V749">
            <v>43600</v>
          </cell>
        </row>
        <row r="750">
          <cell r="Q750">
            <v>122902603</v>
          </cell>
          <cell r="S750">
            <v>684</v>
          </cell>
          <cell r="T750">
            <v>43524</v>
          </cell>
          <cell r="U750">
            <v>43616</v>
          </cell>
          <cell r="V750">
            <v>43616</v>
          </cell>
        </row>
        <row r="751">
          <cell r="Q751">
            <v>122902604</v>
          </cell>
          <cell r="S751">
            <v>1500</v>
          </cell>
          <cell r="T751">
            <v>43524</v>
          </cell>
          <cell r="U751">
            <v>43600</v>
          </cell>
          <cell r="V751">
            <v>43600</v>
          </cell>
        </row>
        <row r="752">
          <cell r="Q752">
            <v>122902605</v>
          </cell>
          <cell r="S752">
            <v>417</v>
          </cell>
          <cell r="T752">
            <v>43524</v>
          </cell>
          <cell r="U752">
            <v>43616</v>
          </cell>
          <cell r="V752">
            <v>43616</v>
          </cell>
        </row>
        <row r="753">
          <cell r="Q753">
            <v>122902612</v>
          </cell>
          <cell r="S753">
            <v>2492</v>
          </cell>
          <cell r="T753">
            <v>43524</v>
          </cell>
          <cell r="U753">
            <v>43616</v>
          </cell>
          <cell r="V753">
            <v>43616</v>
          </cell>
        </row>
        <row r="754">
          <cell r="Q754">
            <v>122902621</v>
          </cell>
          <cell r="S754">
            <v>1800</v>
          </cell>
          <cell r="T754">
            <v>43524</v>
          </cell>
          <cell r="U754">
            <v>43600</v>
          </cell>
          <cell r="V754">
            <v>43600</v>
          </cell>
        </row>
        <row r="755">
          <cell r="Q755">
            <v>122902622</v>
          </cell>
          <cell r="S755">
            <v>1800</v>
          </cell>
          <cell r="T755">
            <v>43524</v>
          </cell>
          <cell r="U755">
            <v>43600</v>
          </cell>
          <cell r="V755">
            <v>43600</v>
          </cell>
        </row>
        <row r="756">
          <cell r="Q756">
            <v>122902699</v>
          </cell>
          <cell r="S756">
            <v>1200</v>
          </cell>
          <cell r="T756">
            <v>43524</v>
          </cell>
          <cell r="U756">
            <v>43600</v>
          </cell>
          <cell r="V756">
            <v>43600</v>
          </cell>
        </row>
        <row r="757">
          <cell r="Q757">
            <v>122902719</v>
          </cell>
          <cell r="S757">
            <v>815</v>
          </cell>
          <cell r="T757">
            <v>43524</v>
          </cell>
          <cell r="U757">
            <v>43600</v>
          </cell>
          <cell r="V757">
            <v>43600</v>
          </cell>
        </row>
        <row r="758">
          <cell r="Q758">
            <v>122902724</v>
          </cell>
          <cell r="S758">
            <v>503</v>
          </cell>
          <cell r="T758">
            <v>43524</v>
          </cell>
          <cell r="U758">
            <v>43585</v>
          </cell>
          <cell r="V758">
            <v>43585</v>
          </cell>
        </row>
        <row r="759">
          <cell r="Q759">
            <v>122902729</v>
          </cell>
          <cell r="S759">
            <v>1131</v>
          </cell>
          <cell r="T759">
            <v>43524</v>
          </cell>
          <cell r="U759">
            <v>43585</v>
          </cell>
          <cell r="V759">
            <v>43585</v>
          </cell>
        </row>
        <row r="760">
          <cell r="Q760">
            <v>122903028</v>
          </cell>
          <cell r="S760">
            <v>300</v>
          </cell>
          <cell r="T760">
            <v>43524</v>
          </cell>
          <cell r="U760">
            <v>43600</v>
          </cell>
          <cell r="V760">
            <v>43600</v>
          </cell>
        </row>
        <row r="761">
          <cell r="Q761">
            <v>122903256</v>
          </cell>
          <cell r="S761">
            <v>1100</v>
          </cell>
          <cell r="T761">
            <v>43524</v>
          </cell>
          <cell r="U761">
            <v>43585</v>
          </cell>
          <cell r="V761">
            <v>43585</v>
          </cell>
        </row>
        <row r="762">
          <cell r="Q762">
            <v>122903270</v>
          </cell>
          <cell r="S762">
            <v>1480</v>
          </cell>
          <cell r="T762">
            <v>43524</v>
          </cell>
          <cell r="U762">
            <v>43600</v>
          </cell>
          <cell r="V762">
            <v>43600</v>
          </cell>
        </row>
        <row r="763">
          <cell r="Q763">
            <v>122903338</v>
          </cell>
          <cell r="S763">
            <v>672</v>
          </cell>
          <cell r="T763">
            <v>43524</v>
          </cell>
          <cell r="U763">
            <v>43600</v>
          </cell>
          <cell r="V763">
            <v>43600</v>
          </cell>
        </row>
        <row r="764">
          <cell r="Q764">
            <v>122903342</v>
          </cell>
          <cell r="S764">
            <v>564</v>
          </cell>
          <cell r="T764">
            <v>43524</v>
          </cell>
          <cell r="U764">
            <v>43616</v>
          </cell>
          <cell r="V764">
            <v>43616</v>
          </cell>
        </row>
        <row r="765">
          <cell r="Q765">
            <v>122903343</v>
          </cell>
          <cell r="S765">
            <v>840</v>
          </cell>
          <cell r="T765">
            <v>43524</v>
          </cell>
          <cell r="U765">
            <v>43600</v>
          </cell>
          <cell r="V765">
            <v>43600</v>
          </cell>
        </row>
        <row r="766">
          <cell r="Q766">
            <v>122903350</v>
          </cell>
          <cell r="S766">
            <v>564</v>
          </cell>
          <cell r="T766">
            <v>43524</v>
          </cell>
          <cell r="U766">
            <v>43600</v>
          </cell>
          <cell r="V766">
            <v>43600</v>
          </cell>
        </row>
        <row r="767">
          <cell r="Q767">
            <v>122903819</v>
          </cell>
          <cell r="S767">
            <v>600</v>
          </cell>
          <cell r="T767">
            <v>43524</v>
          </cell>
          <cell r="U767">
            <v>43600</v>
          </cell>
          <cell r="V767">
            <v>43600</v>
          </cell>
        </row>
        <row r="768">
          <cell r="Q768">
            <v>122903829</v>
          </cell>
          <cell r="S768">
            <v>234</v>
          </cell>
          <cell r="T768">
            <v>43524</v>
          </cell>
          <cell r="U768">
            <v>43600</v>
          </cell>
          <cell r="V768">
            <v>43600</v>
          </cell>
        </row>
        <row r="769">
          <cell r="Q769">
            <v>122903834</v>
          </cell>
          <cell r="S769">
            <v>1200</v>
          </cell>
          <cell r="T769">
            <v>43524</v>
          </cell>
          <cell r="U769">
            <v>43600</v>
          </cell>
          <cell r="V769">
            <v>43600</v>
          </cell>
        </row>
        <row r="770">
          <cell r="Q770">
            <v>122903835</v>
          </cell>
          <cell r="S770">
            <v>600</v>
          </cell>
          <cell r="T770">
            <v>43524</v>
          </cell>
          <cell r="U770">
            <v>43600</v>
          </cell>
          <cell r="V770">
            <v>43600</v>
          </cell>
        </row>
        <row r="771">
          <cell r="Q771">
            <v>122903838</v>
          </cell>
          <cell r="S771">
            <v>600</v>
          </cell>
          <cell r="T771">
            <v>43524</v>
          </cell>
          <cell r="U771">
            <v>43600</v>
          </cell>
          <cell r="V771">
            <v>43600</v>
          </cell>
        </row>
        <row r="772">
          <cell r="Q772">
            <v>122903839</v>
          </cell>
          <cell r="S772">
            <v>1200</v>
          </cell>
          <cell r="T772">
            <v>43524</v>
          </cell>
          <cell r="U772">
            <v>43600</v>
          </cell>
          <cell r="V772">
            <v>43600</v>
          </cell>
        </row>
        <row r="773">
          <cell r="Q773">
            <v>122903840</v>
          </cell>
          <cell r="S773">
            <v>600</v>
          </cell>
          <cell r="T773">
            <v>43524</v>
          </cell>
          <cell r="U773">
            <v>43600</v>
          </cell>
          <cell r="V773">
            <v>43600</v>
          </cell>
        </row>
        <row r="774">
          <cell r="Q774">
            <v>122903842</v>
          </cell>
          <cell r="S774">
            <v>1500</v>
          </cell>
          <cell r="T774">
            <v>43524</v>
          </cell>
          <cell r="U774">
            <v>43585</v>
          </cell>
          <cell r="V774">
            <v>43585</v>
          </cell>
        </row>
        <row r="775">
          <cell r="Q775">
            <v>122903851</v>
          </cell>
          <cell r="S775">
            <v>2700</v>
          </cell>
          <cell r="T775">
            <v>43524</v>
          </cell>
          <cell r="U775">
            <v>43585</v>
          </cell>
          <cell r="V775">
            <v>43585</v>
          </cell>
        </row>
        <row r="776">
          <cell r="Q776">
            <v>122903897</v>
          </cell>
          <cell r="S776">
            <v>846</v>
          </cell>
          <cell r="T776">
            <v>43524</v>
          </cell>
          <cell r="U776">
            <v>43600</v>
          </cell>
          <cell r="V776">
            <v>43600</v>
          </cell>
        </row>
        <row r="777">
          <cell r="Q777">
            <v>122903899</v>
          </cell>
          <cell r="S777">
            <v>1247</v>
          </cell>
          <cell r="T777">
            <v>43524</v>
          </cell>
          <cell r="U777">
            <v>43600</v>
          </cell>
          <cell r="V777">
            <v>43600</v>
          </cell>
        </row>
        <row r="778">
          <cell r="Q778">
            <v>122903900</v>
          </cell>
          <cell r="S778">
            <v>951</v>
          </cell>
          <cell r="T778">
            <v>43524</v>
          </cell>
          <cell r="U778">
            <v>43585</v>
          </cell>
          <cell r="V778">
            <v>43585</v>
          </cell>
        </row>
        <row r="779">
          <cell r="Q779">
            <v>122903902</v>
          </cell>
          <cell r="S779">
            <v>128</v>
          </cell>
          <cell r="T779">
            <v>43524</v>
          </cell>
          <cell r="U779">
            <v>43585</v>
          </cell>
          <cell r="V779">
            <v>43585</v>
          </cell>
        </row>
        <row r="780">
          <cell r="Q780">
            <v>122903907</v>
          </cell>
          <cell r="S780">
            <v>1800</v>
          </cell>
          <cell r="T780">
            <v>43524</v>
          </cell>
          <cell r="U780">
            <v>43616</v>
          </cell>
          <cell r="V780">
            <v>43616</v>
          </cell>
        </row>
        <row r="781">
          <cell r="Q781">
            <v>122904546</v>
          </cell>
          <cell r="S781">
            <v>743</v>
          </cell>
          <cell r="T781">
            <v>43524</v>
          </cell>
          <cell r="U781">
            <v>43600</v>
          </cell>
          <cell r="V781">
            <v>43600</v>
          </cell>
        </row>
        <row r="782">
          <cell r="Q782">
            <v>122906635</v>
          </cell>
          <cell r="S782">
            <v>100</v>
          </cell>
          <cell r="T782">
            <v>43524</v>
          </cell>
          <cell r="U782">
            <v>43600</v>
          </cell>
          <cell r="V782">
            <v>43600</v>
          </cell>
        </row>
        <row r="783">
          <cell r="Q783">
            <v>122906650</v>
          </cell>
          <cell r="S783">
            <v>515</v>
          </cell>
          <cell r="T783">
            <v>43524</v>
          </cell>
          <cell r="U783">
            <v>43600</v>
          </cell>
          <cell r="V783">
            <v>43600</v>
          </cell>
        </row>
        <row r="784">
          <cell r="Q784">
            <v>122906661</v>
          </cell>
          <cell r="S784">
            <v>390</v>
          </cell>
          <cell r="T784">
            <v>43524</v>
          </cell>
          <cell r="U784">
            <v>43600</v>
          </cell>
          <cell r="V784">
            <v>43600</v>
          </cell>
        </row>
        <row r="785">
          <cell r="Q785">
            <v>122908666</v>
          </cell>
          <cell r="S785">
            <v>525</v>
          </cell>
          <cell r="T785">
            <v>43524</v>
          </cell>
          <cell r="U785">
            <v>43600</v>
          </cell>
          <cell r="V785">
            <v>43600</v>
          </cell>
        </row>
        <row r="786">
          <cell r="Q786">
            <v>122908674</v>
          </cell>
          <cell r="S786">
            <v>326</v>
          </cell>
          <cell r="T786">
            <v>43524</v>
          </cell>
          <cell r="U786">
            <v>43585</v>
          </cell>
          <cell r="V786">
            <v>43585</v>
          </cell>
        </row>
        <row r="787">
          <cell r="Q787">
            <v>122908679</v>
          </cell>
          <cell r="S787">
            <v>370</v>
          </cell>
          <cell r="T787">
            <v>43524</v>
          </cell>
          <cell r="U787">
            <v>43585</v>
          </cell>
          <cell r="V787">
            <v>43585</v>
          </cell>
        </row>
        <row r="788">
          <cell r="Q788">
            <v>122908683</v>
          </cell>
          <cell r="S788">
            <v>304</v>
          </cell>
          <cell r="T788">
            <v>43524</v>
          </cell>
          <cell r="U788">
            <v>43600</v>
          </cell>
          <cell r="V788">
            <v>43600</v>
          </cell>
        </row>
        <row r="789">
          <cell r="Q789">
            <v>122908689</v>
          </cell>
          <cell r="S789">
            <v>500</v>
          </cell>
          <cell r="T789">
            <v>43524</v>
          </cell>
          <cell r="U789">
            <v>43600</v>
          </cell>
          <cell r="V789">
            <v>43600</v>
          </cell>
        </row>
        <row r="790">
          <cell r="Q790">
            <v>122908692</v>
          </cell>
          <cell r="S790">
            <v>307</v>
          </cell>
          <cell r="T790">
            <v>43524</v>
          </cell>
          <cell r="U790">
            <v>43585</v>
          </cell>
          <cell r="V790">
            <v>43585</v>
          </cell>
        </row>
        <row r="791">
          <cell r="Q791">
            <v>122908702</v>
          </cell>
          <cell r="S791">
            <v>629</v>
          </cell>
          <cell r="T791">
            <v>43524</v>
          </cell>
          <cell r="U791">
            <v>43585</v>
          </cell>
          <cell r="V791">
            <v>43585</v>
          </cell>
        </row>
        <row r="792">
          <cell r="Q792">
            <v>122908727</v>
          </cell>
          <cell r="S792">
            <v>417</v>
          </cell>
          <cell r="T792">
            <v>43524</v>
          </cell>
          <cell r="U792">
            <v>43585</v>
          </cell>
          <cell r="V792">
            <v>43585</v>
          </cell>
        </row>
        <row r="793">
          <cell r="Q793">
            <v>122908733</v>
          </cell>
          <cell r="S793">
            <v>503</v>
          </cell>
          <cell r="T793">
            <v>43524</v>
          </cell>
          <cell r="U793">
            <v>43600</v>
          </cell>
          <cell r="V793">
            <v>43600</v>
          </cell>
        </row>
        <row r="794">
          <cell r="Q794">
            <v>122908735</v>
          </cell>
          <cell r="S794">
            <v>300</v>
          </cell>
          <cell r="T794">
            <v>43524</v>
          </cell>
          <cell r="U794">
            <v>43570</v>
          </cell>
          <cell r="V794">
            <v>43570</v>
          </cell>
        </row>
        <row r="795">
          <cell r="Q795">
            <v>122908908</v>
          </cell>
          <cell r="S795">
            <v>1090</v>
          </cell>
          <cell r="T795">
            <v>43524</v>
          </cell>
          <cell r="U795">
            <v>43600</v>
          </cell>
          <cell r="V795">
            <v>43600</v>
          </cell>
        </row>
        <row r="796">
          <cell r="Q796">
            <v>122908919</v>
          </cell>
          <cell r="S796">
            <v>590</v>
          </cell>
          <cell r="T796">
            <v>43524</v>
          </cell>
          <cell r="U796">
            <v>43600</v>
          </cell>
          <cell r="V796">
            <v>43600</v>
          </cell>
        </row>
        <row r="797">
          <cell r="Q797">
            <v>122908925</v>
          </cell>
          <cell r="S797">
            <v>347</v>
          </cell>
          <cell r="T797">
            <v>43524</v>
          </cell>
          <cell r="U797">
            <v>43600</v>
          </cell>
          <cell r="V797">
            <v>43600</v>
          </cell>
        </row>
        <row r="798">
          <cell r="Q798">
            <v>122908930</v>
          </cell>
          <cell r="S798">
            <v>3090</v>
          </cell>
          <cell r="T798">
            <v>43524</v>
          </cell>
          <cell r="U798">
            <v>43600</v>
          </cell>
          <cell r="V798">
            <v>43600</v>
          </cell>
        </row>
        <row r="799">
          <cell r="Q799">
            <v>122908931</v>
          </cell>
          <cell r="S799">
            <v>300</v>
          </cell>
          <cell r="T799">
            <v>43524</v>
          </cell>
          <cell r="U799">
            <v>43616</v>
          </cell>
          <cell r="V799">
            <v>43616</v>
          </cell>
        </row>
        <row r="800">
          <cell r="Q800">
            <v>122908933</v>
          </cell>
          <cell r="S800">
            <v>2310</v>
          </cell>
          <cell r="T800">
            <v>43524</v>
          </cell>
          <cell r="U800">
            <v>43600</v>
          </cell>
          <cell r="V800">
            <v>43600</v>
          </cell>
        </row>
        <row r="801">
          <cell r="Q801">
            <v>122908947</v>
          </cell>
          <cell r="S801">
            <v>330</v>
          </cell>
          <cell r="T801">
            <v>43524</v>
          </cell>
          <cell r="U801">
            <v>43570</v>
          </cell>
          <cell r="V801">
            <v>43570</v>
          </cell>
        </row>
        <row r="802">
          <cell r="Q802">
            <v>122908965</v>
          </cell>
          <cell r="S802">
            <v>800</v>
          </cell>
          <cell r="T802">
            <v>43524</v>
          </cell>
          <cell r="U802">
            <v>43600</v>
          </cell>
          <cell r="V802">
            <v>43600</v>
          </cell>
        </row>
        <row r="803">
          <cell r="Q803">
            <v>122908966</v>
          </cell>
          <cell r="S803">
            <v>2030</v>
          </cell>
          <cell r="T803">
            <v>43524</v>
          </cell>
          <cell r="U803">
            <v>43585</v>
          </cell>
          <cell r="V803">
            <v>43585</v>
          </cell>
        </row>
        <row r="804">
          <cell r="Q804">
            <v>122908967</v>
          </cell>
          <cell r="S804">
            <v>1400</v>
          </cell>
          <cell r="T804">
            <v>43524</v>
          </cell>
          <cell r="U804">
            <v>43600</v>
          </cell>
          <cell r="V804">
            <v>43600</v>
          </cell>
        </row>
        <row r="805">
          <cell r="Q805">
            <v>122908970</v>
          </cell>
          <cell r="S805">
            <v>341</v>
          </cell>
          <cell r="T805">
            <v>43524</v>
          </cell>
          <cell r="U805">
            <v>43570</v>
          </cell>
          <cell r="V805">
            <v>43570</v>
          </cell>
        </row>
        <row r="806">
          <cell r="Q806">
            <v>122908971</v>
          </cell>
          <cell r="S806">
            <v>303</v>
          </cell>
          <cell r="T806">
            <v>43524</v>
          </cell>
          <cell r="U806">
            <v>43600</v>
          </cell>
          <cell r="V806">
            <v>43600</v>
          </cell>
        </row>
        <row r="807">
          <cell r="Q807">
            <v>122908972</v>
          </cell>
          <cell r="S807">
            <v>303</v>
          </cell>
          <cell r="T807">
            <v>43524</v>
          </cell>
          <cell r="U807">
            <v>43585</v>
          </cell>
          <cell r="V807">
            <v>43585</v>
          </cell>
        </row>
        <row r="808">
          <cell r="Q808">
            <v>122908985</v>
          </cell>
          <cell r="S808">
            <v>420</v>
          </cell>
          <cell r="T808">
            <v>43524</v>
          </cell>
          <cell r="U808">
            <v>43600</v>
          </cell>
          <cell r="V808">
            <v>43600</v>
          </cell>
        </row>
        <row r="809">
          <cell r="Q809">
            <v>122908987</v>
          </cell>
          <cell r="S809">
            <v>1156</v>
          </cell>
          <cell r="T809">
            <v>43524</v>
          </cell>
          <cell r="U809">
            <v>43585</v>
          </cell>
          <cell r="V809">
            <v>43585</v>
          </cell>
        </row>
        <row r="810">
          <cell r="Q810">
            <v>122909006</v>
          </cell>
          <cell r="S810">
            <v>1180</v>
          </cell>
          <cell r="T810">
            <v>43524</v>
          </cell>
          <cell r="U810">
            <v>43600</v>
          </cell>
          <cell r="V810">
            <v>43600</v>
          </cell>
        </row>
        <row r="811">
          <cell r="Q811">
            <v>122909008</v>
          </cell>
          <cell r="S811">
            <v>916</v>
          </cell>
          <cell r="T811">
            <v>43524</v>
          </cell>
          <cell r="U811">
            <v>43585</v>
          </cell>
          <cell r="V811">
            <v>43585</v>
          </cell>
        </row>
        <row r="812">
          <cell r="Q812">
            <v>122909027</v>
          </cell>
          <cell r="S812">
            <v>1910</v>
          </cell>
          <cell r="T812">
            <v>43524</v>
          </cell>
          <cell r="U812">
            <v>43585</v>
          </cell>
          <cell r="V812">
            <v>43585</v>
          </cell>
        </row>
        <row r="813">
          <cell r="Q813">
            <v>122909030</v>
          </cell>
          <cell r="S813">
            <v>880</v>
          </cell>
          <cell r="T813">
            <v>43524</v>
          </cell>
          <cell r="U813">
            <v>43600</v>
          </cell>
          <cell r="V813">
            <v>43600</v>
          </cell>
        </row>
        <row r="814">
          <cell r="Q814">
            <v>122909033</v>
          </cell>
          <cell r="S814">
            <v>419</v>
          </cell>
          <cell r="T814">
            <v>43524</v>
          </cell>
          <cell r="U814">
            <v>43585</v>
          </cell>
          <cell r="V814">
            <v>43585</v>
          </cell>
        </row>
        <row r="815">
          <cell r="Q815">
            <v>122909034</v>
          </cell>
          <cell r="S815">
            <v>300</v>
          </cell>
          <cell r="T815">
            <v>43524</v>
          </cell>
          <cell r="U815">
            <v>43585</v>
          </cell>
          <cell r="V815">
            <v>43585</v>
          </cell>
        </row>
        <row r="816">
          <cell r="Q816">
            <v>122909048</v>
          </cell>
          <cell r="S816">
            <v>417</v>
          </cell>
          <cell r="T816">
            <v>43524</v>
          </cell>
          <cell r="U816">
            <v>43585</v>
          </cell>
          <cell r="V816">
            <v>43585</v>
          </cell>
        </row>
        <row r="817">
          <cell r="Q817">
            <v>122909056</v>
          </cell>
          <cell r="S817">
            <v>314</v>
          </cell>
          <cell r="T817">
            <v>43524</v>
          </cell>
          <cell r="U817">
            <v>43600</v>
          </cell>
          <cell r="V817">
            <v>43600</v>
          </cell>
        </row>
        <row r="818">
          <cell r="Q818">
            <v>122909057</v>
          </cell>
          <cell r="S818">
            <v>1520</v>
          </cell>
          <cell r="T818">
            <v>43524</v>
          </cell>
          <cell r="U818">
            <v>43585</v>
          </cell>
          <cell r="V818">
            <v>43585</v>
          </cell>
        </row>
        <row r="819">
          <cell r="Q819">
            <v>122909065</v>
          </cell>
          <cell r="S819">
            <v>381</v>
          </cell>
          <cell r="T819">
            <v>43524</v>
          </cell>
          <cell r="U819">
            <v>43616</v>
          </cell>
          <cell r="V819">
            <v>43616</v>
          </cell>
        </row>
        <row r="820">
          <cell r="Q820">
            <v>122909085</v>
          </cell>
          <cell r="S820">
            <v>440</v>
          </cell>
          <cell r="T820">
            <v>43524</v>
          </cell>
          <cell r="U820">
            <v>43600</v>
          </cell>
          <cell r="V820">
            <v>43600</v>
          </cell>
        </row>
        <row r="821">
          <cell r="Q821">
            <v>122909088</v>
          </cell>
          <cell r="S821">
            <v>740</v>
          </cell>
          <cell r="T821">
            <v>43524</v>
          </cell>
          <cell r="U821">
            <v>43600</v>
          </cell>
          <cell r="V821">
            <v>43600</v>
          </cell>
        </row>
        <row r="822">
          <cell r="Q822">
            <v>122909089</v>
          </cell>
          <cell r="S822">
            <v>420</v>
          </cell>
          <cell r="T822">
            <v>43524</v>
          </cell>
          <cell r="U822">
            <v>43600</v>
          </cell>
          <cell r="V822">
            <v>43600</v>
          </cell>
        </row>
        <row r="823">
          <cell r="Q823">
            <v>122909096</v>
          </cell>
          <cell r="S823">
            <v>1250</v>
          </cell>
          <cell r="T823">
            <v>43524</v>
          </cell>
          <cell r="U823">
            <v>43585</v>
          </cell>
          <cell r="V823">
            <v>43585</v>
          </cell>
        </row>
        <row r="824">
          <cell r="Q824">
            <v>122909101</v>
          </cell>
          <cell r="S824">
            <v>1750</v>
          </cell>
          <cell r="T824">
            <v>43524</v>
          </cell>
          <cell r="U824">
            <v>43600</v>
          </cell>
          <cell r="V824">
            <v>43600</v>
          </cell>
        </row>
        <row r="825">
          <cell r="Q825">
            <v>122909103</v>
          </cell>
          <cell r="S825">
            <v>4510</v>
          </cell>
          <cell r="T825">
            <v>43524</v>
          </cell>
          <cell r="U825">
            <v>43585</v>
          </cell>
          <cell r="V825">
            <v>43585</v>
          </cell>
        </row>
        <row r="826">
          <cell r="Q826">
            <v>122909106</v>
          </cell>
          <cell r="S826">
            <v>330</v>
          </cell>
          <cell r="T826">
            <v>43524</v>
          </cell>
          <cell r="U826">
            <v>43600</v>
          </cell>
          <cell r="V826">
            <v>43600</v>
          </cell>
        </row>
        <row r="827">
          <cell r="Q827">
            <v>122909115</v>
          </cell>
          <cell r="S827">
            <v>340</v>
          </cell>
          <cell r="T827">
            <v>43524</v>
          </cell>
          <cell r="U827">
            <v>43600</v>
          </cell>
          <cell r="V827">
            <v>43600</v>
          </cell>
        </row>
        <row r="828">
          <cell r="Q828">
            <v>122909117</v>
          </cell>
          <cell r="S828">
            <v>1000</v>
          </cell>
          <cell r="T828">
            <v>43524</v>
          </cell>
          <cell r="U828">
            <v>43600</v>
          </cell>
          <cell r="V828">
            <v>43600</v>
          </cell>
        </row>
        <row r="829">
          <cell r="Q829">
            <v>122909119</v>
          </cell>
          <cell r="S829">
            <v>2020</v>
          </cell>
          <cell r="T829">
            <v>43524</v>
          </cell>
          <cell r="U829">
            <v>43600</v>
          </cell>
          <cell r="V829">
            <v>43600</v>
          </cell>
        </row>
        <row r="830">
          <cell r="Q830">
            <v>122909127</v>
          </cell>
          <cell r="S830">
            <v>470</v>
          </cell>
          <cell r="T830">
            <v>43524</v>
          </cell>
          <cell r="U830">
            <v>43600</v>
          </cell>
          <cell r="V830">
            <v>43600</v>
          </cell>
        </row>
        <row r="831">
          <cell r="Q831">
            <v>122909128</v>
          </cell>
          <cell r="S831">
            <v>330</v>
          </cell>
          <cell r="T831">
            <v>43524</v>
          </cell>
          <cell r="U831">
            <v>43600</v>
          </cell>
          <cell r="V831">
            <v>43600</v>
          </cell>
        </row>
        <row r="832">
          <cell r="Q832">
            <v>122909140</v>
          </cell>
          <cell r="S832">
            <v>531</v>
          </cell>
          <cell r="T832">
            <v>43524</v>
          </cell>
          <cell r="U832">
            <v>43600</v>
          </cell>
          <cell r="V832">
            <v>43600</v>
          </cell>
        </row>
        <row r="833">
          <cell r="Q833">
            <v>122909158</v>
          </cell>
          <cell r="S833">
            <v>395</v>
          </cell>
          <cell r="T833">
            <v>43524</v>
          </cell>
          <cell r="U833">
            <v>43585</v>
          </cell>
          <cell r="V833">
            <v>43585</v>
          </cell>
        </row>
        <row r="834">
          <cell r="Q834">
            <v>122909165</v>
          </cell>
          <cell r="S834">
            <v>690</v>
          </cell>
          <cell r="T834">
            <v>43524</v>
          </cell>
          <cell r="U834">
            <v>43570</v>
          </cell>
          <cell r="V834">
            <v>43570</v>
          </cell>
        </row>
        <row r="835">
          <cell r="Q835">
            <v>122909174</v>
          </cell>
          <cell r="S835">
            <v>1039</v>
          </cell>
          <cell r="T835">
            <v>43524</v>
          </cell>
          <cell r="U835">
            <v>43600</v>
          </cell>
          <cell r="V835">
            <v>43600</v>
          </cell>
        </row>
        <row r="836">
          <cell r="Q836">
            <v>122909175</v>
          </cell>
          <cell r="S836">
            <v>470</v>
          </cell>
          <cell r="T836">
            <v>43524</v>
          </cell>
          <cell r="U836">
            <v>43600</v>
          </cell>
          <cell r="V836">
            <v>43600</v>
          </cell>
        </row>
        <row r="837">
          <cell r="Q837">
            <v>122909177</v>
          </cell>
          <cell r="S837">
            <v>530</v>
          </cell>
          <cell r="T837">
            <v>43524</v>
          </cell>
          <cell r="U837">
            <v>43616</v>
          </cell>
          <cell r="V837">
            <v>43616</v>
          </cell>
        </row>
        <row r="838">
          <cell r="Q838">
            <v>122909198</v>
          </cell>
          <cell r="S838">
            <v>470</v>
          </cell>
          <cell r="T838">
            <v>43524</v>
          </cell>
          <cell r="U838">
            <v>43600</v>
          </cell>
          <cell r="V838">
            <v>43600</v>
          </cell>
        </row>
        <row r="839">
          <cell r="Q839">
            <v>122909199</v>
          </cell>
          <cell r="S839">
            <v>1000</v>
          </cell>
          <cell r="T839">
            <v>43524</v>
          </cell>
          <cell r="U839">
            <v>43600</v>
          </cell>
          <cell r="V839">
            <v>43600</v>
          </cell>
        </row>
        <row r="840">
          <cell r="Q840">
            <v>122909207</v>
          </cell>
          <cell r="S840">
            <v>740</v>
          </cell>
          <cell r="T840">
            <v>43524</v>
          </cell>
          <cell r="U840">
            <v>43600</v>
          </cell>
          <cell r="V840">
            <v>43600</v>
          </cell>
        </row>
        <row r="841">
          <cell r="Q841">
            <v>122909216</v>
          </cell>
          <cell r="S841">
            <v>330</v>
          </cell>
          <cell r="T841">
            <v>43524</v>
          </cell>
          <cell r="U841">
            <v>43585</v>
          </cell>
          <cell r="V841">
            <v>43585</v>
          </cell>
        </row>
        <row r="842">
          <cell r="Q842">
            <v>122909222</v>
          </cell>
          <cell r="S842">
            <v>600</v>
          </cell>
          <cell r="T842">
            <v>43524</v>
          </cell>
          <cell r="U842">
            <v>43600</v>
          </cell>
          <cell r="V842">
            <v>43600</v>
          </cell>
        </row>
        <row r="843">
          <cell r="Q843">
            <v>122909223</v>
          </cell>
          <cell r="S843">
            <v>515</v>
          </cell>
          <cell r="T843">
            <v>43524</v>
          </cell>
          <cell r="U843">
            <v>43616</v>
          </cell>
          <cell r="V843">
            <v>43616</v>
          </cell>
        </row>
        <row r="844">
          <cell r="Q844">
            <v>122909233</v>
          </cell>
          <cell r="S844">
            <v>2980</v>
          </cell>
          <cell r="T844">
            <v>43524</v>
          </cell>
          <cell r="U844">
            <v>43600</v>
          </cell>
          <cell r="V844">
            <v>43600</v>
          </cell>
        </row>
        <row r="845">
          <cell r="Q845">
            <v>122909236</v>
          </cell>
          <cell r="S845">
            <v>910</v>
          </cell>
          <cell r="T845">
            <v>43524</v>
          </cell>
          <cell r="U845">
            <v>43585</v>
          </cell>
          <cell r="V845">
            <v>43585</v>
          </cell>
        </row>
        <row r="846">
          <cell r="Q846">
            <v>122909237</v>
          </cell>
          <cell r="S846">
            <v>1630</v>
          </cell>
          <cell r="T846">
            <v>43524</v>
          </cell>
          <cell r="U846">
            <v>43600</v>
          </cell>
          <cell r="V846">
            <v>43600</v>
          </cell>
        </row>
        <row r="847">
          <cell r="Q847">
            <v>122909245</v>
          </cell>
          <cell r="S847">
            <v>340</v>
          </cell>
          <cell r="T847">
            <v>43524</v>
          </cell>
          <cell r="U847">
            <v>43585</v>
          </cell>
          <cell r="V847">
            <v>43585</v>
          </cell>
        </row>
        <row r="848">
          <cell r="Q848">
            <v>122909246</v>
          </cell>
          <cell r="S848">
            <v>2140</v>
          </cell>
          <cell r="T848">
            <v>43524</v>
          </cell>
          <cell r="U848">
            <v>43600</v>
          </cell>
          <cell r="V848">
            <v>43600</v>
          </cell>
        </row>
        <row r="849">
          <cell r="Q849">
            <v>122909247</v>
          </cell>
          <cell r="S849">
            <v>340</v>
          </cell>
          <cell r="T849">
            <v>43524</v>
          </cell>
          <cell r="U849">
            <v>43585</v>
          </cell>
          <cell r="V849">
            <v>43585</v>
          </cell>
        </row>
        <row r="850">
          <cell r="Q850">
            <v>122909248</v>
          </cell>
          <cell r="S850">
            <v>300</v>
          </cell>
          <cell r="T850">
            <v>43524</v>
          </cell>
          <cell r="U850">
            <v>43585</v>
          </cell>
          <cell r="V850">
            <v>43585</v>
          </cell>
        </row>
        <row r="851">
          <cell r="Q851">
            <v>122909251</v>
          </cell>
          <cell r="S851">
            <v>600</v>
          </cell>
          <cell r="T851">
            <v>43524</v>
          </cell>
          <cell r="U851">
            <v>43600</v>
          </cell>
          <cell r="V851">
            <v>43600</v>
          </cell>
        </row>
        <row r="852">
          <cell r="Q852">
            <v>122909253</v>
          </cell>
          <cell r="S852">
            <v>420</v>
          </cell>
          <cell r="T852">
            <v>43524</v>
          </cell>
          <cell r="U852">
            <v>43600</v>
          </cell>
          <cell r="V852">
            <v>43600</v>
          </cell>
        </row>
        <row r="853">
          <cell r="Q853">
            <v>122909264</v>
          </cell>
          <cell r="S853">
            <v>300</v>
          </cell>
          <cell r="T853">
            <v>43524</v>
          </cell>
          <cell r="U853">
            <v>43600</v>
          </cell>
          <cell r="V853">
            <v>43600</v>
          </cell>
        </row>
        <row r="854">
          <cell r="Q854">
            <v>122909267</v>
          </cell>
          <cell r="S854">
            <v>323</v>
          </cell>
          <cell r="T854">
            <v>43524</v>
          </cell>
          <cell r="U854">
            <v>43600</v>
          </cell>
          <cell r="V854">
            <v>43600</v>
          </cell>
        </row>
        <row r="855">
          <cell r="Q855">
            <v>122909268</v>
          </cell>
          <cell r="S855">
            <v>4900</v>
          </cell>
          <cell r="T855">
            <v>43524</v>
          </cell>
          <cell r="U855">
            <v>43585</v>
          </cell>
          <cell r="V855">
            <v>43585</v>
          </cell>
        </row>
        <row r="856">
          <cell r="Q856">
            <v>122909274</v>
          </cell>
          <cell r="S856">
            <v>538</v>
          </cell>
          <cell r="T856">
            <v>43524</v>
          </cell>
          <cell r="U856">
            <v>43600</v>
          </cell>
          <cell r="V856">
            <v>43600</v>
          </cell>
        </row>
        <row r="857">
          <cell r="Q857">
            <v>122909281</v>
          </cell>
          <cell r="S857">
            <v>590</v>
          </cell>
          <cell r="T857">
            <v>43524</v>
          </cell>
          <cell r="U857">
            <v>43600</v>
          </cell>
          <cell r="V857">
            <v>43600</v>
          </cell>
        </row>
        <row r="858">
          <cell r="Q858">
            <v>122909312</v>
          </cell>
          <cell r="S858">
            <v>730</v>
          </cell>
          <cell r="T858">
            <v>43524</v>
          </cell>
          <cell r="U858">
            <v>43585</v>
          </cell>
          <cell r="V858">
            <v>43585</v>
          </cell>
        </row>
        <row r="859">
          <cell r="Q859">
            <v>122909313</v>
          </cell>
          <cell r="S859">
            <v>1420</v>
          </cell>
          <cell r="T859">
            <v>43524</v>
          </cell>
          <cell r="U859">
            <v>43585</v>
          </cell>
          <cell r="V859">
            <v>43585</v>
          </cell>
        </row>
        <row r="860">
          <cell r="Q860">
            <v>122909316</v>
          </cell>
          <cell r="S860">
            <v>512</v>
          </cell>
          <cell r="T860">
            <v>43524</v>
          </cell>
          <cell r="U860">
            <v>43616</v>
          </cell>
          <cell r="V860">
            <v>43616</v>
          </cell>
        </row>
        <row r="861">
          <cell r="Q861">
            <v>122909320</v>
          </cell>
          <cell r="S861">
            <v>300</v>
          </cell>
          <cell r="T861">
            <v>43524</v>
          </cell>
          <cell r="U861">
            <v>43600</v>
          </cell>
          <cell r="V861">
            <v>43600</v>
          </cell>
        </row>
        <row r="862">
          <cell r="Q862">
            <v>122909324</v>
          </cell>
          <cell r="S862">
            <v>1045</v>
          </cell>
          <cell r="T862">
            <v>43524</v>
          </cell>
          <cell r="U862">
            <v>43570</v>
          </cell>
          <cell r="V862">
            <v>43570</v>
          </cell>
        </row>
        <row r="863">
          <cell r="Q863">
            <v>122909325</v>
          </cell>
          <cell r="S863">
            <v>1420</v>
          </cell>
          <cell r="T863">
            <v>43524</v>
          </cell>
          <cell r="U863">
            <v>43600</v>
          </cell>
          <cell r="V863">
            <v>43600</v>
          </cell>
        </row>
        <row r="864">
          <cell r="Q864">
            <v>122909335</v>
          </cell>
          <cell r="S864">
            <v>600</v>
          </cell>
          <cell r="T864">
            <v>43524</v>
          </cell>
          <cell r="U864">
            <v>43600</v>
          </cell>
          <cell r="V864">
            <v>43600</v>
          </cell>
        </row>
        <row r="865">
          <cell r="Q865">
            <v>122909340</v>
          </cell>
          <cell r="S865">
            <v>400</v>
          </cell>
          <cell r="T865">
            <v>43524</v>
          </cell>
          <cell r="U865">
            <v>43600</v>
          </cell>
          <cell r="V865">
            <v>43600</v>
          </cell>
        </row>
        <row r="866">
          <cell r="Q866">
            <v>122909346</v>
          </cell>
          <cell r="S866">
            <v>1847</v>
          </cell>
          <cell r="T866">
            <v>43524</v>
          </cell>
          <cell r="U866">
            <v>43585</v>
          </cell>
          <cell r="V866">
            <v>43585</v>
          </cell>
        </row>
        <row r="867">
          <cell r="Q867">
            <v>122909361</v>
          </cell>
          <cell r="S867">
            <v>1206</v>
          </cell>
          <cell r="T867">
            <v>43524</v>
          </cell>
          <cell r="U867">
            <v>43585</v>
          </cell>
          <cell r="V867">
            <v>43585</v>
          </cell>
        </row>
        <row r="868">
          <cell r="Q868">
            <v>122909382</v>
          </cell>
          <cell r="S868">
            <v>3376</v>
          </cell>
          <cell r="T868">
            <v>43524</v>
          </cell>
          <cell r="U868">
            <v>43600</v>
          </cell>
          <cell r="V868">
            <v>43600</v>
          </cell>
        </row>
        <row r="869">
          <cell r="Q869">
            <v>122909392</v>
          </cell>
          <cell r="S869">
            <v>302</v>
          </cell>
          <cell r="T869">
            <v>43524</v>
          </cell>
          <cell r="U869">
            <v>43616</v>
          </cell>
          <cell r="V869">
            <v>43616</v>
          </cell>
        </row>
        <row r="870">
          <cell r="Q870">
            <v>122909414</v>
          </cell>
          <cell r="S870">
            <v>300</v>
          </cell>
          <cell r="T870">
            <v>43524</v>
          </cell>
          <cell r="U870">
            <v>43585</v>
          </cell>
          <cell r="V870">
            <v>43585</v>
          </cell>
        </row>
        <row r="871">
          <cell r="Q871">
            <v>122909416</v>
          </cell>
          <cell r="S871">
            <v>579</v>
          </cell>
          <cell r="T871">
            <v>43524</v>
          </cell>
          <cell r="U871">
            <v>43600</v>
          </cell>
          <cell r="V871">
            <v>43600</v>
          </cell>
        </row>
        <row r="872">
          <cell r="Q872">
            <v>122909417</v>
          </cell>
          <cell r="S872">
            <v>5380</v>
          </cell>
          <cell r="T872">
            <v>43524</v>
          </cell>
          <cell r="U872">
            <v>43600</v>
          </cell>
          <cell r="V872">
            <v>43600</v>
          </cell>
        </row>
        <row r="873">
          <cell r="Q873">
            <v>122909436</v>
          </cell>
          <cell r="S873">
            <v>533</v>
          </cell>
          <cell r="T873">
            <v>43524</v>
          </cell>
          <cell r="U873">
            <v>43600</v>
          </cell>
          <cell r="V873">
            <v>43600</v>
          </cell>
        </row>
        <row r="874">
          <cell r="Q874">
            <v>122909441</v>
          </cell>
          <cell r="S874">
            <v>886</v>
          </cell>
          <cell r="T874">
            <v>43524</v>
          </cell>
          <cell r="U874">
            <v>43600</v>
          </cell>
          <cell r="V874">
            <v>43600</v>
          </cell>
        </row>
        <row r="875">
          <cell r="Q875">
            <v>122909453</v>
          </cell>
          <cell r="S875">
            <v>573</v>
          </cell>
          <cell r="T875">
            <v>43524</v>
          </cell>
          <cell r="U875">
            <v>43570</v>
          </cell>
          <cell r="V875">
            <v>43570</v>
          </cell>
        </row>
        <row r="876">
          <cell r="Q876">
            <v>122909456</v>
          </cell>
          <cell r="S876">
            <v>960</v>
          </cell>
          <cell r="T876">
            <v>43524</v>
          </cell>
          <cell r="U876">
            <v>43585</v>
          </cell>
          <cell r="V876">
            <v>43585</v>
          </cell>
        </row>
        <row r="877">
          <cell r="Q877">
            <v>122909486</v>
          </cell>
          <cell r="S877">
            <v>1650</v>
          </cell>
          <cell r="T877">
            <v>43524</v>
          </cell>
          <cell r="U877">
            <v>43600</v>
          </cell>
          <cell r="V877">
            <v>43600</v>
          </cell>
        </row>
        <row r="878">
          <cell r="Q878">
            <v>122909489</v>
          </cell>
          <cell r="S878">
            <v>646</v>
          </cell>
          <cell r="T878">
            <v>43524</v>
          </cell>
          <cell r="U878">
            <v>43600</v>
          </cell>
          <cell r="V878">
            <v>43600</v>
          </cell>
        </row>
        <row r="879">
          <cell r="Q879">
            <v>122909510</v>
          </cell>
          <cell r="S879">
            <v>409</v>
          </cell>
          <cell r="T879">
            <v>43524</v>
          </cell>
          <cell r="U879">
            <v>43600</v>
          </cell>
          <cell r="V879">
            <v>43600</v>
          </cell>
        </row>
        <row r="880">
          <cell r="Q880">
            <v>122909511</v>
          </cell>
          <cell r="S880">
            <v>1206</v>
          </cell>
          <cell r="T880">
            <v>43524</v>
          </cell>
          <cell r="U880">
            <v>43600</v>
          </cell>
          <cell r="V880">
            <v>43600</v>
          </cell>
        </row>
        <row r="881">
          <cell r="Q881">
            <v>122909544</v>
          </cell>
          <cell r="S881">
            <v>510</v>
          </cell>
          <cell r="T881">
            <v>43524</v>
          </cell>
          <cell r="U881">
            <v>43585</v>
          </cell>
          <cell r="V881">
            <v>43585</v>
          </cell>
        </row>
        <row r="882">
          <cell r="Q882">
            <v>122909546</v>
          </cell>
          <cell r="S882">
            <v>990</v>
          </cell>
          <cell r="T882">
            <v>43524</v>
          </cell>
          <cell r="U882">
            <v>43585</v>
          </cell>
          <cell r="V882">
            <v>43585</v>
          </cell>
        </row>
        <row r="883">
          <cell r="Q883">
            <v>122909550</v>
          </cell>
          <cell r="S883">
            <v>572</v>
          </cell>
          <cell r="T883">
            <v>43524</v>
          </cell>
          <cell r="U883">
            <v>43600</v>
          </cell>
          <cell r="V883">
            <v>43600</v>
          </cell>
        </row>
        <row r="884">
          <cell r="Q884">
            <v>122909552</v>
          </cell>
          <cell r="S884">
            <v>1451</v>
          </cell>
          <cell r="T884">
            <v>43524</v>
          </cell>
          <cell r="U884">
            <v>43585</v>
          </cell>
          <cell r="V884">
            <v>43585</v>
          </cell>
        </row>
        <row r="885">
          <cell r="Q885">
            <v>122909564</v>
          </cell>
          <cell r="S885">
            <v>1947</v>
          </cell>
          <cell r="T885">
            <v>43524</v>
          </cell>
          <cell r="U885">
            <v>43585</v>
          </cell>
          <cell r="V885">
            <v>43585</v>
          </cell>
        </row>
        <row r="886">
          <cell r="Q886">
            <v>122909570</v>
          </cell>
          <cell r="S886">
            <v>1482</v>
          </cell>
          <cell r="T886">
            <v>43524</v>
          </cell>
          <cell r="U886">
            <v>43600</v>
          </cell>
          <cell r="V886">
            <v>43600</v>
          </cell>
        </row>
        <row r="887">
          <cell r="Q887">
            <v>122909914</v>
          </cell>
          <cell r="S887">
            <v>181</v>
          </cell>
          <cell r="T887">
            <v>43524</v>
          </cell>
          <cell r="U887">
            <v>43585</v>
          </cell>
          <cell r="V887">
            <v>43585</v>
          </cell>
        </row>
        <row r="888">
          <cell r="Q888">
            <v>122909935</v>
          </cell>
          <cell r="S888">
            <v>656</v>
          </cell>
          <cell r="T888">
            <v>43524</v>
          </cell>
          <cell r="U888">
            <v>43616</v>
          </cell>
          <cell r="V888">
            <v>43616</v>
          </cell>
        </row>
        <row r="889">
          <cell r="Q889">
            <v>122909944</v>
          </cell>
          <cell r="S889">
            <v>163</v>
          </cell>
          <cell r="T889">
            <v>43524</v>
          </cell>
          <cell r="U889">
            <v>43600</v>
          </cell>
          <cell r="V889">
            <v>43600</v>
          </cell>
        </row>
        <row r="890">
          <cell r="Q890">
            <v>122909949</v>
          </cell>
          <cell r="S890">
            <v>468</v>
          </cell>
          <cell r="T890">
            <v>43524</v>
          </cell>
          <cell r="U890">
            <v>43585</v>
          </cell>
          <cell r="V890">
            <v>43585</v>
          </cell>
        </row>
        <row r="891">
          <cell r="Q891">
            <v>122909960</v>
          </cell>
          <cell r="S891">
            <v>440</v>
          </cell>
          <cell r="T891">
            <v>43524</v>
          </cell>
          <cell r="U891">
            <v>43585</v>
          </cell>
          <cell r="V891">
            <v>43585</v>
          </cell>
        </row>
        <row r="892">
          <cell r="Q892">
            <v>122909984</v>
          </cell>
          <cell r="S892">
            <v>1734</v>
          </cell>
          <cell r="T892">
            <v>43524</v>
          </cell>
          <cell r="U892">
            <v>43570</v>
          </cell>
          <cell r="V892">
            <v>43570</v>
          </cell>
        </row>
        <row r="893">
          <cell r="Q893">
            <v>122909986</v>
          </cell>
          <cell r="S893">
            <v>600</v>
          </cell>
          <cell r="T893">
            <v>43524</v>
          </cell>
          <cell r="U893">
            <v>43570</v>
          </cell>
          <cell r="V893">
            <v>43570</v>
          </cell>
        </row>
        <row r="894">
          <cell r="Q894">
            <v>122910393</v>
          </cell>
          <cell r="S894">
            <v>300</v>
          </cell>
          <cell r="T894">
            <v>43524</v>
          </cell>
          <cell r="U894">
            <v>43616</v>
          </cell>
          <cell r="V894">
            <v>43616</v>
          </cell>
        </row>
        <row r="895">
          <cell r="Q895">
            <v>122910428</v>
          </cell>
          <cell r="S895">
            <v>329</v>
          </cell>
          <cell r="T895">
            <v>43524</v>
          </cell>
          <cell r="U895">
            <v>43616</v>
          </cell>
          <cell r="V895">
            <v>43616</v>
          </cell>
        </row>
        <row r="896">
          <cell r="Q896">
            <v>122910435</v>
          </cell>
          <cell r="S896">
            <v>100</v>
          </cell>
          <cell r="T896">
            <v>43524</v>
          </cell>
          <cell r="U896">
            <v>43600</v>
          </cell>
          <cell r="V896">
            <v>43600</v>
          </cell>
        </row>
        <row r="897">
          <cell r="Q897">
            <v>122910445</v>
          </cell>
          <cell r="S897">
            <v>300</v>
          </cell>
          <cell r="T897">
            <v>43524</v>
          </cell>
          <cell r="U897">
            <v>43570</v>
          </cell>
          <cell r="V897">
            <v>43570</v>
          </cell>
        </row>
        <row r="898">
          <cell r="Q898">
            <v>122910513</v>
          </cell>
          <cell r="S898">
            <v>576</v>
          </cell>
          <cell r="T898">
            <v>43524</v>
          </cell>
          <cell r="U898">
            <v>43585</v>
          </cell>
          <cell r="V898">
            <v>43585</v>
          </cell>
        </row>
        <row r="899">
          <cell r="Q899">
            <v>122910518</v>
          </cell>
          <cell r="S899">
            <v>342</v>
          </cell>
          <cell r="T899">
            <v>43524</v>
          </cell>
          <cell r="U899">
            <v>43600</v>
          </cell>
          <cell r="V899">
            <v>43600</v>
          </cell>
        </row>
        <row r="900">
          <cell r="Q900">
            <v>122910519</v>
          </cell>
          <cell r="S900">
            <v>735</v>
          </cell>
          <cell r="T900">
            <v>43524</v>
          </cell>
          <cell r="U900">
            <v>43585</v>
          </cell>
          <cell r="V900">
            <v>43585</v>
          </cell>
        </row>
        <row r="901">
          <cell r="Q901">
            <v>122910522</v>
          </cell>
          <cell r="S901">
            <v>126</v>
          </cell>
          <cell r="T901">
            <v>43524</v>
          </cell>
          <cell r="U901">
            <v>43600</v>
          </cell>
          <cell r="V901">
            <v>43600</v>
          </cell>
        </row>
        <row r="902">
          <cell r="Q902">
            <v>122910524</v>
          </cell>
          <cell r="S902">
            <v>277</v>
          </cell>
          <cell r="T902">
            <v>43524</v>
          </cell>
          <cell r="U902">
            <v>43585</v>
          </cell>
          <cell r="V902">
            <v>43585</v>
          </cell>
        </row>
        <row r="903">
          <cell r="Q903">
            <v>122910526</v>
          </cell>
          <cell r="S903">
            <v>364</v>
          </cell>
          <cell r="T903">
            <v>43524</v>
          </cell>
          <cell r="U903">
            <v>43585</v>
          </cell>
          <cell r="V903">
            <v>43585</v>
          </cell>
        </row>
        <row r="904">
          <cell r="Q904">
            <v>122910530</v>
          </cell>
          <cell r="S904">
            <v>228</v>
          </cell>
          <cell r="T904">
            <v>43524</v>
          </cell>
          <cell r="U904">
            <v>43600</v>
          </cell>
          <cell r="V904">
            <v>43600</v>
          </cell>
        </row>
        <row r="905">
          <cell r="Q905">
            <v>122910531</v>
          </cell>
          <cell r="S905">
            <v>356</v>
          </cell>
          <cell r="T905">
            <v>43524</v>
          </cell>
          <cell r="U905">
            <v>43600</v>
          </cell>
          <cell r="V905">
            <v>43600</v>
          </cell>
        </row>
        <row r="906">
          <cell r="Q906">
            <v>122910533</v>
          </cell>
          <cell r="S906">
            <v>576</v>
          </cell>
          <cell r="T906">
            <v>43524</v>
          </cell>
          <cell r="U906">
            <v>43585</v>
          </cell>
          <cell r="V906">
            <v>43585</v>
          </cell>
        </row>
        <row r="907">
          <cell r="Q907">
            <v>122910555</v>
          </cell>
          <cell r="S907">
            <v>1267</v>
          </cell>
          <cell r="T907">
            <v>43524</v>
          </cell>
          <cell r="U907">
            <v>43616</v>
          </cell>
          <cell r="V907">
            <v>43616</v>
          </cell>
        </row>
        <row r="908">
          <cell r="Q908">
            <v>122910568</v>
          </cell>
          <cell r="S908">
            <v>391</v>
          </cell>
          <cell r="T908">
            <v>43524</v>
          </cell>
          <cell r="U908">
            <v>43616</v>
          </cell>
          <cell r="V908">
            <v>43616</v>
          </cell>
        </row>
        <row r="909">
          <cell r="Q909">
            <v>122910583</v>
          </cell>
          <cell r="S909">
            <v>300</v>
          </cell>
          <cell r="T909">
            <v>43524</v>
          </cell>
          <cell r="U909">
            <v>43600</v>
          </cell>
          <cell r="V909">
            <v>43600</v>
          </cell>
        </row>
        <row r="910">
          <cell r="Q910">
            <v>122910716</v>
          </cell>
          <cell r="S910">
            <v>401</v>
          </cell>
          <cell r="T910">
            <v>43524</v>
          </cell>
          <cell r="U910">
            <v>43616</v>
          </cell>
          <cell r="V910">
            <v>43616</v>
          </cell>
        </row>
        <row r="911">
          <cell r="Q911">
            <v>122910718</v>
          </cell>
          <cell r="S911">
            <v>421</v>
          </cell>
          <cell r="T911">
            <v>43524</v>
          </cell>
          <cell r="U911">
            <v>43616</v>
          </cell>
          <cell r="V911">
            <v>43616</v>
          </cell>
        </row>
        <row r="912">
          <cell r="Q912">
            <v>122910722</v>
          </cell>
          <cell r="S912">
            <v>180</v>
          </cell>
          <cell r="T912">
            <v>43524</v>
          </cell>
          <cell r="U912">
            <v>43616</v>
          </cell>
          <cell r="V912">
            <v>43616</v>
          </cell>
        </row>
        <row r="913">
          <cell r="Q913">
            <v>122910724</v>
          </cell>
          <cell r="S913">
            <v>175</v>
          </cell>
          <cell r="T913">
            <v>43524</v>
          </cell>
          <cell r="U913">
            <v>43616</v>
          </cell>
          <cell r="V913">
            <v>43616</v>
          </cell>
        </row>
        <row r="914">
          <cell r="Q914">
            <v>122910730</v>
          </cell>
          <cell r="S914">
            <v>386</v>
          </cell>
          <cell r="T914">
            <v>43524</v>
          </cell>
          <cell r="U914">
            <v>43616</v>
          </cell>
          <cell r="V914">
            <v>43616</v>
          </cell>
        </row>
        <row r="915">
          <cell r="Q915">
            <v>122910829</v>
          </cell>
          <cell r="S915">
            <v>440</v>
          </cell>
          <cell r="T915">
            <v>43524</v>
          </cell>
          <cell r="U915">
            <v>43600</v>
          </cell>
          <cell r="V915">
            <v>43600</v>
          </cell>
        </row>
        <row r="916">
          <cell r="Q916">
            <v>122910831</v>
          </cell>
          <cell r="S916">
            <v>544</v>
          </cell>
          <cell r="T916">
            <v>43524</v>
          </cell>
          <cell r="U916">
            <v>43600</v>
          </cell>
          <cell r="V916">
            <v>43600</v>
          </cell>
        </row>
        <row r="917">
          <cell r="Q917">
            <v>122910835</v>
          </cell>
          <cell r="S917">
            <v>461</v>
          </cell>
          <cell r="T917">
            <v>43524</v>
          </cell>
          <cell r="U917">
            <v>43600</v>
          </cell>
          <cell r="V917">
            <v>43600</v>
          </cell>
        </row>
        <row r="918">
          <cell r="Q918">
            <v>122910836</v>
          </cell>
          <cell r="S918">
            <v>539</v>
          </cell>
          <cell r="T918">
            <v>43524</v>
          </cell>
          <cell r="U918">
            <v>43600</v>
          </cell>
          <cell r="V918">
            <v>43600</v>
          </cell>
        </row>
        <row r="919">
          <cell r="Q919">
            <v>122910837</v>
          </cell>
          <cell r="S919">
            <v>249</v>
          </cell>
          <cell r="T919">
            <v>43524</v>
          </cell>
          <cell r="U919">
            <v>43600</v>
          </cell>
          <cell r="V919">
            <v>43600</v>
          </cell>
        </row>
        <row r="920">
          <cell r="Q920">
            <v>122910852</v>
          </cell>
          <cell r="S920">
            <v>706</v>
          </cell>
          <cell r="T920">
            <v>43524</v>
          </cell>
          <cell r="U920">
            <v>43600</v>
          </cell>
          <cell r="V920">
            <v>43600</v>
          </cell>
        </row>
        <row r="921">
          <cell r="Q921">
            <v>122910856</v>
          </cell>
          <cell r="S921">
            <v>747</v>
          </cell>
          <cell r="T921">
            <v>43524</v>
          </cell>
          <cell r="U921">
            <v>43600</v>
          </cell>
          <cell r="V921">
            <v>43600</v>
          </cell>
        </row>
        <row r="922">
          <cell r="Q922">
            <v>122911121</v>
          </cell>
          <cell r="S922">
            <v>303</v>
          </cell>
          <cell r="T922">
            <v>43524</v>
          </cell>
          <cell r="U922">
            <v>43616</v>
          </cell>
          <cell r="V922">
            <v>43616</v>
          </cell>
        </row>
        <row r="923">
          <cell r="Q923">
            <v>122911124</v>
          </cell>
          <cell r="S923">
            <v>1253</v>
          </cell>
          <cell r="T923">
            <v>43524</v>
          </cell>
          <cell r="U923">
            <v>43616</v>
          </cell>
          <cell r="V923">
            <v>43616</v>
          </cell>
        </row>
        <row r="924">
          <cell r="Q924">
            <v>122911130</v>
          </cell>
          <cell r="S924">
            <v>387</v>
          </cell>
          <cell r="T924">
            <v>43524</v>
          </cell>
          <cell r="U924">
            <v>43616</v>
          </cell>
          <cell r="V924">
            <v>43616</v>
          </cell>
        </row>
        <row r="925">
          <cell r="Q925">
            <v>122911259</v>
          </cell>
          <cell r="S925">
            <v>227</v>
          </cell>
          <cell r="T925">
            <v>43524</v>
          </cell>
          <cell r="U925">
            <v>43600</v>
          </cell>
          <cell r="V925">
            <v>43600</v>
          </cell>
        </row>
        <row r="926">
          <cell r="Q926">
            <v>122911266</v>
          </cell>
          <cell r="S926">
            <v>1483</v>
          </cell>
          <cell r="T926">
            <v>43524</v>
          </cell>
          <cell r="U926">
            <v>43600</v>
          </cell>
          <cell r="V926">
            <v>43600</v>
          </cell>
        </row>
        <row r="927">
          <cell r="Q927">
            <v>122911268</v>
          </cell>
          <cell r="S927">
            <v>381</v>
          </cell>
          <cell r="T927">
            <v>43524</v>
          </cell>
          <cell r="U927">
            <v>43600</v>
          </cell>
          <cell r="V927">
            <v>43600</v>
          </cell>
        </row>
        <row r="928">
          <cell r="Q928">
            <v>122911270</v>
          </cell>
          <cell r="S928">
            <v>156</v>
          </cell>
          <cell r="T928">
            <v>43524</v>
          </cell>
          <cell r="U928">
            <v>43600</v>
          </cell>
          <cell r="V928">
            <v>43600</v>
          </cell>
        </row>
        <row r="929">
          <cell r="Q929">
            <v>122911272</v>
          </cell>
          <cell r="S929">
            <v>102</v>
          </cell>
          <cell r="T929">
            <v>43524</v>
          </cell>
          <cell r="U929">
            <v>43600</v>
          </cell>
          <cell r="V929">
            <v>43600</v>
          </cell>
        </row>
        <row r="930">
          <cell r="Q930">
            <v>122911276</v>
          </cell>
          <cell r="S930">
            <v>597</v>
          </cell>
          <cell r="T930">
            <v>43524</v>
          </cell>
          <cell r="U930">
            <v>43600</v>
          </cell>
          <cell r="V930">
            <v>43600</v>
          </cell>
        </row>
        <row r="931">
          <cell r="Q931">
            <v>122911279</v>
          </cell>
          <cell r="S931">
            <v>583</v>
          </cell>
          <cell r="T931">
            <v>43524</v>
          </cell>
          <cell r="U931">
            <v>43600</v>
          </cell>
          <cell r="V931">
            <v>43600</v>
          </cell>
        </row>
        <row r="932">
          <cell r="Q932">
            <v>122911355</v>
          </cell>
          <cell r="S932">
            <v>300</v>
          </cell>
          <cell r="T932">
            <v>43524</v>
          </cell>
          <cell r="U932">
            <v>43570</v>
          </cell>
          <cell r="V932">
            <v>43570</v>
          </cell>
        </row>
        <row r="933">
          <cell r="Q933">
            <v>122911356</v>
          </cell>
          <cell r="S933">
            <v>1739</v>
          </cell>
          <cell r="T933">
            <v>43524</v>
          </cell>
          <cell r="U933">
            <v>43616</v>
          </cell>
          <cell r="V933">
            <v>43616</v>
          </cell>
        </row>
        <row r="934">
          <cell r="Q934">
            <v>122911357</v>
          </cell>
          <cell r="S934">
            <v>347</v>
          </cell>
          <cell r="T934">
            <v>43524</v>
          </cell>
          <cell r="U934">
            <v>43616</v>
          </cell>
          <cell r="V934">
            <v>43616</v>
          </cell>
        </row>
        <row r="935">
          <cell r="Q935">
            <v>122911358</v>
          </cell>
          <cell r="S935">
            <v>1043</v>
          </cell>
          <cell r="T935">
            <v>43524</v>
          </cell>
          <cell r="U935">
            <v>43585</v>
          </cell>
          <cell r="V935">
            <v>43585</v>
          </cell>
        </row>
        <row r="936">
          <cell r="Q936">
            <v>122911360</v>
          </cell>
          <cell r="S936">
            <v>1650</v>
          </cell>
          <cell r="T936">
            <v>43524</v>
          </cell>
          <cell r="U936">
            <v>43570</v>
          </cell>
          <cell r="V936">
            <v>43570</v>
          </cell>
        </row>
        <row r="937">
          <cell r="Q937">
            <v>122911361</v>
          </cell>
          <cell r="S937">
            <v>300</v>
          </cell>
          <cell r="T937">
            <v>43524</v>
          </cell>
          <cell r="U937">
            <v>43616</v>
          </cell>
          <cell r="V937">
            <v>43616</v>
          </cell>
        </row>
        <row r="938">
          <cell r="Q938">
            <v>122911418</v>
          </cell>
          <cell r="S938">
            <v>837</v>
          </cell>
          <cell r="T938">
            <v>43524</v>
          </cell>
          <cell r="U938">
            <v>43585</v>
          </cell>
          <cell r="V938">
            <v>43585</v>
          </cell>
        </row>
        <row r="939">
          <cell r="Q939">
            <v>122911427</v>
          </cell>
          <cell r="S939">
            <v>954</v>
          </cell>
          <cell r="T939">
            <v>43524</v>
          </cell>
          <cell r="U939">
            <v>43600</v>
          </cell>
          <cell r="V939">
            <v>43600</v>
          </cell>
        </row>
        <row r="940">
          <cell r="Q940">
            <v>122911428</v>
          </cell>
          <cell r="S940">
            <v>316</v>
          </cell>
          <cell r="T940">
            <v>43524</v>
          </cell>
          <cell r="U940">
            <v>43616</v>
          </cell>
          <cell r="V940">
            <v>43616</v>
          </cell>
        </row>
        <row r="941">
          <cell r="Q941">
            <v>122911429</v>
          </cell>
          <cell r="S941">
            <v>512</v>
          </cell>
          <cell r="T941">
            <v>43524</v>
          </cell>
          <cell r="U941">
            <v>43616</v>
          </cell>
          <cell r="V941">
            <v>43616</v>
          </cell>
        </row>
        <row r="942">
          <cell r="Q942">
            <v>122911440</v>
          </cell>
          <cell r="S942">
            <v>311</v>
          </cell>
          <cell r="T942">
            <v>43524</v>
          </cell>
          <cell r="U942">
            <v>43600</v>
          </cell>
          <cell r="V942">
            <v>43600</v>
          </cell>
        </row>
        <row r="943">
          <cell r="Q943">
            <v>122911441</v>
          </cell>
          <cell r="S943">
            <v>235</v>
          </cell>
          <cell r="T943">
            <v>43524</v>
          </cell>
          <cell r="U943">
            <v>43600</v>
          </cell>
          <cell r="V943">
            <v>43600</v>
          </cell>
        </row>
        <row r="944">
          <cell r="Q944">
            <v>122911442</v>
          </cell>
          <cell r="S944">
            <v>807</v>
          </cell>
          <cell r="T944">
            <v>43524</v>
          </cell>
          <cell r="U944">
            <v>43585</v>
          </cell>
          <cell r="V944">
            <v>43585</v>
          </cell>
        </row>
        <row r="945">
          <cell r="Q945">
            <v>122911443</v>
          </cell>
          <cell r="S945">
            <v>585</v>
          </cell>
          <cell r="T945">
            <v>43524</v>
          </cell>
          <cell r="U945">
            <v>43585</v>
          </cell>
          <cell r="V945">
            <v>43585</v>
          </cell>
        </row>
        <row r="946">
          <cell r="Q946">
            <v>122911444</v>
          </cell>
          <cell r="S946">
            <v>896</v>
          </cell>
          <cell r="T946">
            <v>43524</v>
          </cell>
          <cell r="U946">
            <v>43585</v>
          </cell>
          <cell r="V946">
            <v>43585</v>
          </cell>
        </row>
        <row r="947">
          <cell r="Q947">
            <v>122911450</v>
          </cell>
          <cell r="S947">
            <v>451</v>
          </cell>
          <cell r="T947">
            <v>43524</v>
          </cell>
          <cell r="U947">
            <v>43600</v>
          </cell>
          <cell r="V947">
            <v>43600</v>
          </cell>
        </row>
        <row r="948">
          <cell r="Q948">
            <v>122911452</v>
          </cell>
          <cell r="S948">
            <v>1157</v>
          </cell>
          <cell r="T948">
            <v>43524</v>
          </cell>
          <cell r="U948">
            <v>43585</v>
          </cell>
          <cell r="V948">
            <v>43585</v>
          </cell>
        </row>
        <row r="949">
          <cell r="Q949">
            <v>122911583</v>
          </cell>
          <cell r="S949">
            <v>1800</v>
          </cell>
          <cell r="T949">
            <v>43524</v>
          </cell>
          <cell r="U949">
            <v>43616</v>
          </cell>
          <cell r="V949">
            <v>43616</v>
          </cell>
        </row>
        <row r="950">
          <cell r="Q950">
            <v>122911584</v>
          </cell>
          <cell r="S950">
            <v>600</v>
          </cell>
          <cell r="T950">
            <v>43524</v>
          </cell>
          <cell r="U950">
            <v>43616</v>
          </cell>
          <cell r="V950">
            <v>43616</v>
          </cell>
        </row>
        <row r="951">
          <cell r="Q951">
            <v>122911586</v>
          </cell>
          <cell r="S951">
            <v>3600</v>
          </cell>
          <cell r="T951">
            <v>43524</v>
          </cell>
          <cell r="U951">
            <v>43616</v>
          </cell>
          <cell r="V951">
            <v>43616</v>
          </cell>
        </row>
        <row r="952">
          <cell r="Q952">
            <v>122911587</v>
          </cell>
          <cell r="S952">
            <v>360</v>
          </cell>
          <cell r="T952">
            <v>43524</v>
          </cell>
          <cell r="U952">
            <v>43616</v>
          </cell>
          <cell r="V952">
            <v>43616</v>
          </cell>
        </row>
        <row r="953">
          <cell r="Q953">
            <v>122911589</v>
          </cell>
          <cell r="S953">
            <v>600</v>
          </cell>
          <cell r="T953">
            <v>43524</v>
          </cell>
          <cell r="U953">
            <v>43616</v>
          </cell>
          <cell r="V953">
            <v>43616</v>
          </cell>
        </row>
        <row r="954">
          <cell r="Q954">
            <v>122911600</v>
          </cell>
          <cell r="S954">
            <v>384</v>
          </cell>
          <cell r="T954">
            <v>43524</v>
          </cell>
          <cell r="U954">
            <v>43616</v>
          </cell>
          <cell r="V954">
            <v>43616</v>
          </cell>
        </row>
        <row r="955">
          <cell r="Q955">
            <v>122911748</v>
          </cell>
          <cell r="S955">
            <v>1</v>
          </cell>
          <cell r="T955">
            <v>43524</v>
          </cell>
          <cell r="U955">
            <v>43585</v>
          </cell>
          <cell r="V955">
            <v>43585</v>
          </cell>
        </row>
        <row r="956">
          <cell r="Q956">
            <v>122911857</v>
          </cell>
          <cell r="S956">
            <v>1210</v>
          </cell>
          <cell r="T956">
            <v>43524</v>
          </cell>
          <cell r="U956">
            <v>43600</v>
          </cell>
          <cell r="V956">
            <v>43600</v>
          </cell>
        </row>
        <row r="957">
          <cell r="Q957">
            <v>122912002</v>
          </cell>
          <cell r="S957">
            <v>1800</v>
          </cell>
          <cell r="T957">
            <v>43524</v>
          </cell>
          <cell r="U957">
            <v>43600</v>
          </cell>
          <cell r="V957">
            <v>43600</v>
          </cell>
        </row>
        <row r="958">
          <cell r="Q958">
            <v>122912134</v>
          </cell>
          <cell r="S958">
            <v>1</v>
          </cell>
          <cell r="T958">
            <v>43524</v>
          </cell>
          <cell r="U958">
            <v>43600</v>
          </cell>
          <cell r="V958">
            <v>43600</v>
          </cell>
        </row>
        <row r="959">
          <cell r="Q959">
            <v>122912152</v>
          </cell>
          <cell r="S959">
            <v>1</v>
          </cell>
          <cell r="T959">
            <v>43524</v>
          </cell>
          <cell r="U959">
            <v>43600</v>
          </cell>
          <cell r="V959">
            <v>43600</v>
          </cell>
        </row>
        <row r="960">
          <cell r="Q960">
            <v>122912155</v>
          </cell>
          <cell r="S960">
            <v>1</v>
          </cell>
          <cell r="T960">
            <v>43524</v>
          </cell>
          <cell r="U960">
            <v>43600</v>
          </cell>
          <cell r="V960">
            <v>43600</v>
          </cell>
        </row>
        <row r="961">
          <cell r="Q961">
            <v>122912664</v>
          </cell>
          <cell r="S961">
            <v>3495</v>
          </cell>
          <cell r="T961">
            <v>43524</v>
          </cell>
          <cell r="U961">
            <v>43600</v>
          </cell>
          <cell r="V961">
            <v>43600</v>
          </cell>
        </row>
        <row r="962">
          <cell r="Q962">
            <v>122912709</v>
          </cell>
          <cell r="S962">
            <v>1102</v>
          </cell>
          <cell r="T962">
            <v>43524</v>
          </cell>
          <cell r="U962">
            <v>43616</v>
          </cell>
          <cell r="V962">
            <v>43616</v>
          </cell>
        </row>
        <row r="963">
          <cell r="Q963">
            <v>122912730</v>
          </cell>
          <cell r="S963">
            <v>2552</v>
          </cell>
          <cell r="T963">
            <v>43524</v>
          </cell>
          <cell r="U963">
            <v>43616</v>
          </cell>
          <cell r="V963">
            <v>43616</v>
          </cell>
        </row>
        <row r="964">
          <cell r="Q964">
            <v>122912731</v>
          </cell>
          <cell r="S964">
            <v>2292</v>
          </cell>
          <cell r="T964">
            <v>43524</v>
          </cell>
          <cell r="U964">
            <v>43616</v>
          </cell>
          <cell r="V964">
            <v>43616</v>
          </cell>
        </row>
        <row r="965">
          <cell r="Q965">
            <v>122912820</v>
          </cell>
          <cell r="S965">
            <v>772</v>
          </cell>
          <cell r="T965">
            <v>43524</v>
          </cell>
          <cell r="U965">
            <v>43600</v>
          </cell>
          <cell r="V965">
            <v>43600</v>
          </cell>
        </row>
        <row r="966">
          <cell r="Q966">
            <v>122912884</v>
          </cell>
          <cell r="S966">
            <v>300</v>
          </cell>
          <cell r="T966">
            <v>43524</v>
          </cell>
          <cell r="U966">
            <v>43585</v>
          </cell>
          <cell r="V966">
            <v>43585</v>
          </cell>
        </row>
        <row r="967">
          <cell r="Q967">
            <v>122912906</v>
          </cell>
          <cell r="S967">
            <v>262</v>
          </cell>
          <cell r="T967">
            <v>43524</v>
          </cell>
          <cell r="U967">
            <v>43600</v>
          </cell>
          <cell r="V967">
            <v>43600</v>
          </cell>
        </row>
        <row r="968">
          <cell r="Q968">
            <v>122914353</v>
          </cell>
          <cell r="S968">
            <v>149</v>
          </cell>
          <cell r="T968">
            <v>43524</v>
          </cell>
          <cell r="U968">
            <v>43600</v>
          </cell>
          <cell r="V968">
            <v>43600</v>
          </cell>
        </row>
        <row r="969">
          <cell r="Q969">
            <v>122914354</v>
          </cell>
          <cell r="S969">
            <v>201</v>
          </cell>
          <cell r="T969">
            <v>43524</v>
          </cell>
          <cell r="U969">
            <v>43600</v>
          </cell>
          <cell r="V969">
            <v>43600</v>
          </cell>
        </row>
        <row r="970">
          <cell r="Q970">
            <v>122914679</v>
          </cell>
          <cell r="S970">
            <v>6876</v>
          </cell>
          <cell r="T970">
            <v>43524</v>
          </cell>
          <cell r="U970">
            <v>43585</v>
          </cell>
          <cell r="V970">
            <v>43585</v>
          </cell>
        </row>
        <row r="971">
          <cell r="Q971">
            <v>122914680</v>
          </cell>
          <cell r="S971">
            <v>6579</v>
          </cell>
          <cell r="T971">
            <v>43524</v>
          </cell>
          <cell r="U971">
            <v>43600</v>
          </cell>
          <cell r="V971">
            <v>43600</v>
          </cell>
        </row>
        <row r="972">
          <cell r="Q972">
            <v>122914681</v>
          </cell>
          <cell r="S972">
            <v>588</v>
          </cell>
          <cell r="T972">
            <v>43524</v>
          </cell>
          <cell r="U972">
            <v>43600</v>
          </cell>
          <cell r="V972">
            <v>43600</v>
          </cell>
        </row>
        <row r="973">
          <cell r="Q973">
            <v>122914689</v>
          </cell>
          <cell r="S973">
            <v>9740</v>
          </cell>
          <cell r="T973">
            <v>43524</v>
          </cell>
          <cell r="U973">
            <v>43585</v>
          </cell>
          <cell r="V973">
            <v>43585</v>
          </cell>
        </row>
        <row r="974">
          <cell r="Q974">
            <v>122914690</v>
          </cell>
          <cell r="S974">
            <v>1800</v>
          </cell>
          <cell r="T974">
            <v>43524</v>
          </cell>
          <cell r="U974">
            <v>43585</v>
          </cell>
          <cell r="V974">
            <v>43585</v>
          </cell>
        </row>
        <row r="975">
          <cell r="Q975">
            <v>122914697</v>
          </cell>
          <cell r="S975">
            <v>1800</v>
          </cell>
          <cell r="T975">
            <v>43524</v>
          </cell>
          <cell r="U975">
            <v>43600</v>
          </cell>
          <cell r="V975">
            <v>43600</v>
          </cell>
        </row>
        <row r="976">
          <cell r="Q976">
            <v>122914698</v>
          </cell>
          <cell r="S976">
            <v>9592</v>
          </cell>
          <cell r="T976">
            <v>43524</v>
          </cell>
          <cell r="U976">
            <v>43600</v>
          </cell>
          <cell r="V976">
            <v>43600</v>
          </cell>
        </row>
        <row r="977">
          <cell r="Q977">
            <v>122914699</v>
          </cell>
          <cell r="S977">
            <v>377</v>
          </cell>
          <cell r="T977">
            <v>43524</v>
          </cell>
          <cell r="U977">
            <v>43585</v>
          </cell>
          <cell r="V977">
            <v>43585</v>
          </cell>
        </row>
        <row r="978">
          <cell r="Q978">
            <v>122915001</v>
          </cell>
          <cell r="S978">
            <v>219</v>
          </cell>
          <cell r="T978">
            <v>43524</v>
          </cell>
          <cell r="U978">
            <v>43585</v>
          </cell>
          <cell r="V978">
            <v>43585</v>
          </cell>
        </row>
        <row r="979">
          <cell r="Q979">
            <v>122915029</v>
          </cell>
          <cell r="S979">
            <v>252</v>
          </cell>
          <cell r="T979">
            <v>43524</v>
          </cell>
          <cell r="U979">
            <v>43600</v>
          </cell>
          <cell r="V979">
            <v>43600</v>
          </cell>
        </row>
        <row r="980">
          <cell r="Q980">
            <v>122915040</v>
          </cell>
          <cell r="S980">
            <v>1162</v>
          </cell>
          <cell r="T980">
            <v>43524</v>
          </cell>
          <cell r="U980">
            <v>43600</v>
          </cell>
          <cell r="V980">
            <v>43600</v>
          </cell>
        </row>
        <row r="981">
          <cell r="Q981">
            <v>122915041</v>
          </cell>
          <cell r="S981">
            <v>1059</v>
          </cell>
          <cell r="T981">
            <v>43524</v>
          </cell>
          <cell r="U981">
            <v>43600</v>
          </cell>
          <cell r="V981">
            <v>43600</v>
          </cell>
        </row>
        <row r="982">
          <cell r="Q982">
            <v>122915044</v>
          </cell>
          <cell r="S982">
            <v>1046</v>
          </cell>
          <cell r="T982">
            <v>43524</v>
          </cell>
          <cell r="U982">
            <v>43600</v>
          </cell>
          <cell r="V982">
            <v>43600</v>
          </cell>
        </row>
        <row r="983">
          <cell r="Q983">
            <v>122915050</v>
          </cell>
          <cell r="S983">
            <v>167</v>
          </cell>
          <cell r="T983">
            <v>43524</v>
          </cell>
          <cell r="U983">
            <v>43600</v>
          </cell>
          <cell r="V983">
            <v>43600</v>
          </cell>
        </row>
        <row r="984">
          <cell r="Q984">
            <v>122915051</v>
          </cell>
          <cell r="S984">
            <v>1442</v>
          </cell>
          <cell r="T984">
            <v>43524</v>
          </cell>
          <cell r="U984">
            <v>43600</v>
          </cell>
          <cell r="V984">
            <v>43600</v>
          </cell>
        </row>
        <row r="985">
          <cell r="Q985">
            <v>122915052</v>
          </cell>
          <cell r="S985">
            <v>569</v>
          </cell>
          <cell r="T985">
            <v>43524</v>
          </cell>
          <cell r="U985">
            <v>43585</v>
          </cell>
          <cell r="V985">
            <v>43585</v>
          </cell>
        </row>
        <row r="986">
          <cell r="Q986">
            <v>122915054</v>
          </cell>
          <cell r="S986">
            <v>622</v>
          </cell>
          <cell r="T986">
            <v>43524</v>
          </cell>
          <cell r="U986">
            <v>43585</v>
          </cell>
          <cell r="V986">
            <v>43585</v>
          </cell>
        </row>
        <row r="987">
          <cell r="Q987">
            <v>122915057</v>
          </cell>
          <cell r="S987">
            <v>1966</v>
          </cell>
          <cell r="T987">
            <v>43524</v>
          </cell>
          <cell r="U987">
            <v>43585</v>
          </cell>
          <cell r="V987">
            <v>43585</v>
          </cell>
        </row>
        <row r="988">
          <cell r="Q988">
            <v>122915729</v>
          </cell>
          <cell r="S988">
            <v>100</v>
          </cell>
          <cell r="T988">
            <v>43524</v>
          </cell>
          <cell r="U988">
            <v>43600</v>
          </cell>
          <cell r="V988">
            <v>43600</v>
          </cell>
        </row>
        <row r="989">
          <cell r="Q989">
            <v>122916147</v>
          </cell>
          <cell r="S989">
            <v>1672</v>
          </cell>
          <cell r="T989">
            <v>43524</v>
          </cell>
          <cell r="U989">
            <v>43585</v>
          </cell>
          <cell r="V989">
            <v>43585</v>
          </cell>
        </row>
        <row r="990">
          <cell r="Q990">
            <v>122916148</v>
          </cell>
          <cell r="S990">
            <v>1671</v>
          </cell>
          <cell r="T990">
            <v>43524</v>
          </cell>
          <cell r="U990">
            <v>43585</v>
          </cell>
          <cell r="V990">
            <v>43585</v>
          </cell>
        </row>
        <row r="991">
          <cell r="Q991">
            <v>122916149</v>
          </cell>
          <cell r="S991">
            <v>1483</v>
          </cell>
          <cell r="T991">
            <v>43524</v>
          </cell>
          <cell r="U991">
            <v>43600</v>
          </cell>
          <cell r="V991">
            <v>43600</v>
          </cell>
        </row>
        <row r="992">
          <cell r="Q992">
            <v>122916158</v>
          </cell>
          <cell r="S992">
            <v>1482</v>
          </cell>
          <cell r="T992">
            <v>43524</v>
          </cell>
          <cell r="U992">
            <v>43600</v>
          </cell>
          <cell r="V992">
            <v>43600</v>
          </cell>
        </row>
        <row r="993">
          <cell r="Q993">
            <v>122916159</v>
          </cell>
          <cell r="S993">
            <v>1539</v>
          </cell>
          <cell r="T993">
            <v>43524</v>
          </cell>
          <cell r="U993">
            <v>43600</v>
          </cell>
          <cell r="V993">
            <v>43600</v>
          </cell>
        </row>
        <row r="994">
          <cell r="Q994">
            <v>122916160</v>
          </cell>
          <cell r="S994">
            <v>1546</v>
          </cell>
          <cell r="T994">
            <v>43524</v>
          </cell>
          <cell r="U994">
            <v>43600</v>
          </cell>
          <cell r="V994">
            <v>43600</v>
          </cell>
        </row>
        <row r="995">
          <cell r="Q995">
            <v>122916236</v>
          </cell>
          <cell r="S995">
            <v>527</v>
          </cell>
          <cell r="T995">
            <v>43524</v>
          </cell>
          <cell r="U995">
            <v>43585</v>
          </cell>
          <cell r="V995">
            <v>43585</v>
          </cell>
        </row>
        <row r="996">
          <cell r="Q996">
            <v>122916243</v>
          </cell>
          <cell r="S996">
            <v>101</v>
          </cell>
          <cell r="T996">
            <v>43524</v>
          </cell>
          <cell r="U996">
            <v>43600</v>
          </cell>
          <cell r="V996">
            <v>43600</v>
          </cell>
        </row>
        <row r="997">
          <cell r="Q997">
            <v>122916245</v>
          </cell>
          <cell r="S997">
            <v>3183</v>
          </cell>
          <cell r="T997">
            <v>43524</v>
          </cell>
          <cell r="U997">
            <v>43600</v>
          </cell>
          <cell r="V997">
            <v>43600</v>
          </cell>
        </row>
        <row r="998">
          <cell r="Q998">
            <v>122916248</v>
          </cell>
          <cell r="S998">
            <v>260</v>
          </cell>
          <cell r="T998">
            <v>43524</v>
          </cell>
          <cell r="U998">
            <v>43600</v>
          </cell>
          <cell r="V998">
            <v>43600</v>
          </cell>
        </row>
        <row r="999">
          <cell r="Q999">
            <v>122916474</v>
          </cell>
          <cell r="S999">
            <v>766</v>
          </cell>
          <cell r="T999">
            <v>43524</v>
          </cell>
          <cell r="U999">
            <v>43600</v>
          </cell>
          <cell r="V999">
            <v>43600</v>
          </cell>
        </row>
        <row r="1000">
          <cell r="Q1000">
            <v>122916479</v>
          </cell>
          <cell r="S1000">
            <v>579</v>
          </cell>
          <cell r="T1000">
            <v>43524</v>
          </cell>
          <cell r="U1000">
            <v>43600</v>
          </cell>
          <cell r="V1000">
            <v>43600</v>
          </cell>
        </row>
        <row r="1001">
          <cell r="Q1001">
            <v>122916482</v>
          </cell>
          <cell r="S1001">
            <v>2789</v>
          </cell>
          <cell r="T1001">
            <v>43524</v>
          </cell>
          <cell r="U1001">
            <v>43585</v>
          </cell>
          <cell r="V1001">
            <v>43585</v>
          </cell>
        </row>
        <row r="1002">
          <cell r="Q1002">
            <v>122916500</v>
          </cell>
          <cell r="S1002">
            <v>231</v>
          </cell>
          <cell r="T1002">
            <v>43524</v>
          </cell>
          <cell r="U1002">
            <v>43600</v>
          </cell>
          <cell r="V1002">
            <v>43600</v>
          </cell>
        </row>
        <row r="1003">
          <cell r="Q1003">
            <v>122916501</v>
          </cell>
          <cell r="S1003">
            <v>550</v>
          </cell>
          <cell r="T1003">
            <v>43524</v>
          </cell>
          <cell r="U1003">
            <v>43600</v>
          </cell>
          <cell r="V1003">
            <v>43600</v>
          </cell>
        </row>
        <row r="1004">
          <cell r="Q1004">
            <v>122916508</v>
          </cell>
          <cell r="S1004">
            <v>698</v>
          </cell>
          <cell r="T1004">
            <v>43524</v>
          </cell>
          <cell r="U1004">
            <v>43600</v>
          </cell>
          <cell r="V1004">
            <v>43600</v>
          </cell>
        </row>
        <row r="1005">
          <cell r="Q1005">
            <v>122916510</v>
          </cell>
          <cell r="S1005">
            <v>625</v>
          </cell>
          <cell r="T1005">
            <v>43524</v>
          </cell>
          <cell r="U1005">
            <v>43600</v>
          </cell>
          <cell r="V1005">
            <v>43600</v>
          </cell>
        </row>
        <row r="1006">
          <cell r="Q1006">
            <v>122916523</v>
          </cell>
          <cell r="S1006">
            <v>596</v>
          </cell>
          <cell r="T1006">
            <v>43524</v>
          </cell>
          <cell r="U1006">
            <v>43600</v>
          </cell>
          <cell r="V1006">
            <v>43600</v>
          </cell>
        </row>
        <row r="1007">
          <cell r="Q1007">
            <v>122916528</v>
          </cell>
          <cell r="S1007">
            <v>319</v>
          </cell>
          <cell r="T1007">
            <v>43524</v>
          </cell>
          <cell r="U1007">
            <v>43616</v>
          </cell>
          <cell r="V1007">
            <v>43616</v>
          </cell>
        </row>
        <row r="1008">
          <cell r="Q1008">
            <v>122916530</v>
          </cell>
          <cell r="S1008">
            <v>616</v>
          </cell>
          <cell r="T1008">
            <v>43524</v>
          </cell>
          <cell r="U1008">
            <v>43600</v>
          </cell>
          <cell r="V1008">
            <v>43600</v>
          </cell>
        </row>
        <row r="1009">
          <cell r="Q1009">
            <v>122916614</v>
          </cell>
          <cell r="S1009">
            <v>186</v>
          </cell>
          <cell r="T1009">
            <v>43524</v>
          </cell>
          <cell r="U1009">
            <v>43585</v>
          </cell>
          <cell r="V1009">
            <v>43585</v>
          </cell>
        </row>
        <row r="1010">
          <cell r="Q1010">
            <v>122916615</v>
          </cell>
          <cell r="S1010">
            <v>107</v>
          </cell>
          <cell r="T1010">
            <v>43524</v>
          </cell>
          <cell r="U1010">
            <v>43600</v>
          </cell>
          <cell r="V1010">
            <v>43600</v>
          </cell>
        </row>
        <row r="1011">
          <cell r="Q1011">
            <v>122916617</v>
          </cell>
          <cell r="S1011">
            <v>4580</v>
          </cell>
          <cell r="T1011">
            <v>43524</v>
          </cell>
          <cell r="U1011">
            <v>43585</v>
          </cell>
          <cell r="V1011">
            <v>43585</v>
          </cell>
        </row>
        <row r="1012">
          <cell r="Q1012">
            <v>122916621</v>
          </cell>
          <cell r="S1012">
            <v>132</v>
          </cell>
          <cell r="T1012">
            <v>43524</v>
          </cell>
          <cell r="U1012">
            <v>43600</v>
          </cell>
          <cell r="V1012">
            <v>43600</v>
          </cell>
        </row>
        <row r="1013">
          <cell r="Q1013">
            <v>122916630</v>
          </cell>
          <cell r="S1013">
            <v>2891</v>
          </cell>
          <cell r="T1013">
            <v>43524</v>
          </cell>
          <cell r="U1013">
            <v>43600</v>
          </cell>
          <cell r="V1013">
            <v>43600</v>
          </cell>
        </row>
        <row r="1014">
          <cell r="Q1014">
            <v>122916714</v>
          </cell>
          <cell r="S1014">
            <v>1560</v>
          </cell>
          <cell r="T1014">
            <v>43524</v>
          </cell>
          <cell r="U1014">
            <v>43570</v>
          </cell>
          <cell r="V1014">
            <v>43570</v>
          </cell>
        </row>
        <row r="1015">
          <cell r="Q1015">
            <v>122916715</v>
          </cell>
          <cell r="S1015">
            <v>1560</v>
          </cell>
          <cell r="T1015">
            <v>43524</v>
          </cell>
          <cell r="U1015">
            <v>43570</v>
          </cell>
          <cell r="V1015">
            <v>43570</v>
          </cell>
        </row>
        <row r="1016">
          <cell r="Q1016">
            <v>122916761</v>
          </cell>
          <cell r="S1016">
            <v>71</v>
          </cell>
          <cell r="T1016">
            <v>43524</v>
          </cell>
          <cell r="U1016">
            <v>43600</v>
          </cell>
          <cell r="V1016">
            <v>43600</v>
          </cell>
        </row>
        <row r="1017">
          <cell r="Q1017">
            <v>122916815</v>
          </cell>
          <cell r="S1017">
            <v>5</v>
          </cell>
          <cell r="T1017">
            <v>43524</v>
          </cell>
          <cell r="U1017">
            <v>43600</v>
          </cell>
          <cell r="V1017">
            <v>43600</v>
          </cell>
        </row>
        <row r="1018">
          <cell r="Q1018">
            <v>122916876</v>
          </cell>
          <cell r="S1018">
            <v>75</v>
          </cell>
          <cell r="T1018">
            <v>43524</v>
          </cell>
          <cell r="U1018">
            <v>43600</v>
          </cell>
          <cell r="V1018">
            <v>43600</v>
          </cell>
        </row>
        <row r="1019">
          <cell r="Q1019">
            <v>122917134</v>
          </cell>
          <cell r="S1019">
            <v>588</v>
          </cell>
          <cell r="T1019">
            <v>43524</v>
          </cell>
          <cell r="U1019">
            <v>43600</v>
          </cell>
          <cell r="V1019">
            <v>43600</v>
          </cell>
        </row>
        <row r="1020">
          <cell r="Q1020">
            <v>122917402</v>
          </cell>
          <cell r="S1020">
            <v>752</v>
          </cell>
          <cell r="T1020">
            <v>43524</v>
          </cell>
          <cell r="U1020">
            <v>43585</v>
          </cell>
          <cell r="V1020">
            <v>43585</v>
          </cell>
        </row>
        <row r="1021">
          <cell r="Q1021">
            <v>122917403</v>
          </cell>
          <cell r="S1021">
            <v>6060</v>
          </cell>
          <cell r="T1021">
            <v>43524</v>
          </cell>
          <cell r="U1021">
            <v>43585</v>
          </cell>
          <cell r="V1021">
            <v>43585</v>
          </cell>
        </row>
        <row r="1022">
          <cell r="Q1022">
            <v>122917404</v>
          </cell>
          <cell r="S1022">
            <v>852</v>
          </cell>
          <cell r="T1022">
            <v>43524</v>
          </cell>
          <cell r="U1022">
            <v>43600</v>
          </cell>
          <cell r="V1022">
            <v>43600</v>
          </cell>
        </row>
        <row r="1023">
          <cell r="Q1023">
            <v>122917405</v>
          </cell>
          <cell r="S1023">
            <v>544</v>
          </cell>
          <cell r="T1023">
            <v>43524</v>
          </cell>
          <cell r="U1023">
            <v>43600</v>
          </cell>
          <cell r="V1023">
            <v>43600</v>
          </cell>
        </row>
        <row r="1024">
          <cell r="Q1024">
            <v>122917406</v>
          </cell>
          <cell r="S1024">
            <v>1008</v>
          </cell>
          <cell r="T1024">
            <v>43524</v>
          </cell>
          <cell r="U1024">
            <v>43600</v>
          </cell>
          <cell r="V1024">
            <v>43600</v>
          </cell>
        </row>
        <row r="1025">
          <cell r="Q1025">
            <v>122917407</v>
          </cell>
          <cell r="S1025">
            <v>1274</v>
          </cell>
          <cell r="T1025">
            <v>43524</v>
          </cell>
          <cell r="U1025">
            <v>43600</v>
          </cell>
          <cell r="V1025">
            <v>43600</v>
          </cell>
        </row>
        <row r="1026">
          <cell r="Q1026">
            <v>122917408</v>
          </cell>
          <cell r="S1026">
            <v>8725</v>
          </cell>
          <cell r="T1026">
            <v>43524</v>
          </cell>
          <cell r="U1026">
            <v>43600</v>
          </cell>
          <cell r="V1026">
            <v>43600</v>
          </cell>
        </row>
        <row r="1027">
          <cell r="Q1027">
            <v>122917409</v>
          </cell>
          <cell r="S1027">
            <v>434</v>
          </cell>
          <cell r="T1027">
            <v>43524</v>
          </cell>
          <cell r="U1027">
            <v>43585</v>
          </cell>
          <cell r="V1027">
            <v>43585</v>
          </cell>
        </row>
        <row r="1028">
          <cell r="Q1028">
            <v>122917423</v>
          </cell>
          <cell r="S1028">
            <v>5752</v>
          </cell>
          <cell r="T1028">
            <v>43524</v>
          </cell>
          <cell r="U1028">
            <v>43600</v>
          </cell>
          <cell r="V1028">
            <v>43600</v>
          </cell>
        </row>
        <row r="1029">
          <cell r="Q1029">
            <v>122917424</v>
          </cell>
          <cell r="S1029">
            <v>2244</v>
          </cell>
          <cell r="T1029">
            <v>43524</v>
          </cell>
          <cell r="U1029">
            <v>43600</v>
          </cell>
          <cell r="V1029">
            <v>43600</v>
          </cell>
        </row>
        <row r="1030">
          <cell r="Q1030">
            <v>122917425</v>
          </cell>
          <cell r="S1030">
            <v>626</v>
          </cell>
          <cell r="T1030">
            <v>43524</v>
          </cell>
          <cell r="U1030">
            <v>43585</v>
          </cell>
          <cell r="V1030">
            <v>43585</v>
          </cell>
        </row>
        <row r="1031">
          <cell r="Q1031">
            <v>122917426</v>
          </cell>
          <cell r="S1031">
            <v>8824</v>
          </cell>
          <cell r="T1031">
            <v>43524</v>
          </cell>
          <cell r="U1031">
            <v>43585</v>
          </cell>
          <cell r="V1031">
            <v>43585</v>
          </cell>
        </row>
        <row r="1032">
          <cell r="Q1032">
            <v>122917427</v>
          </cell>
          <cell r="S1032">
            <v>1812</v>
          </cell>
          <cell r="T1032">
            <v>43524</v>
          </cell>
          <cell r="U1032">
            <v>43600</v>
          </cell>
          <cell r="V1032">
            <v>43600</v>
          </cell>
        </row>
        <row r="1033">
          <cell r="Q1033">
            <v>122917428</v>
          </cell>
          <cell r="S1033">
            <v>1800</v>
          </cell>
          <cell r="T1033">
            <v>43524</v>
          </cell>
          <cell r="U1033">
            <v>43585</v>
          </cell>
          <cell r="V1033">
            <v>43585</v>
          </cell>
        </row>
        <row r="1034">
          <cell r="Q1034">
            <v>122917430</v>
          </cell>
          <cell r="S1034">
            <v>486</v>
          </cell>
          <cell r="T1034">
            <v>43524</v>
          </cell>
          <cell r="U1034">
            <v>43600</v>
          </cell>
          <cell r="V1034">
            <v>43600</v>
          </cell>
        </row>
        <row r="1035">
          <cell r="Q1035">
            <v>122917431</v>
          </cell>
          <cell r="S1035">
            <v>982</v>
          </cell>
          <cell r="T1035">
            <v>43524</v>
          </cell>
          <cell r="U1035">
            <v>43600</v>
          </cell>
          <cell r="V1035">
            <v>43600</v>
          </cell>
        </row>
        <row r="1036">
          <cell r="Q1036">
            <v>122917432</v>
          </cell>
          <cell r="S1036">
            <v>712</v>
          </cell>
          <cell r="T1036">
            <v>43524</v>
          </cell>
          <cell r="U1036">
            <v>43600</v>
          </cell>
          <cell r="V1036">
            <v>43600</v>
          </cell>
        </row>
        <row r="1037">
          <cell r="Q1037">
            <v>122917433</v>
          </cell>
          <cell r="S1037">
            <v>1908</v>
          </cell>
          <cell r="T1037">
            <v>43524</v>
          </cell>
          <cell r="U1037">
            <v>43600</v>
          </cell>
          <cell r="V1037">
            <v>43600</v>
          </cell>
        </row>
        <row r="1038">
          <cell r="Q1038">
            <v>122918080</v>
          </cell>
          <cell r="S1038">
            <v>1488</v>
          </cell>
          <cell r="T1038">
            <v>43524</v>
          </cell>
          <cell r="U1038">
            <v>43553</v>
          </cell>
          <cell r="V1038">
            <v>43553</v>
          </cell>
        </row>
        <row r="1039">
          <cell r="Q1039">
            <v>122918095</v>
          </cell>
          <cell r="S1039">
            <v>1200</v>
          </cell>
          <cell r="T1039">
            <v>43524</v>
          </cell>
          <cell r="U1039">
            <v>43568</v>
          </cell>
          <cell r="V1039">
            <v>43568</v>
          </cell>
        </row>
        <row r="1040">
          <cell r="Q1040">
            <v>122918104</v>
          </cell>
          <cell r="S1040">
            <v>1200</v>
          </cell>
          <cell r="T1040">
            <v>43524</v>
          </cell>
          <cell r="U1040">
            <v>43568</v>
          </cell>
          <cell r="V1040">
            <v>43568</v>
          </cell>
        </row>
        <row r="1041">
          <cell r="Q1041">
            <v>122918144</v>
          </cell>
          <cell r="S1041">
            <v>800</v>
          </cell>
          <cell r="T1041">
            <v>43524</v>
          </cell>
          <cell r="U1041">
            <v>43585</v>
          </cell>
          <cell r="V1041">
            <v>43585</v>
          </cell>
        </row>
        <row r="1042">
          <cell r="Q1042">
            <v>122918147</v>
          </cell>
          <cell r="S1042">
            <v>2000</v>
          </cell>
          <cell r="T1042">
            <v>43524</v>
          </cell>
          <cell r="U1042">
            <v>43600</v>
          </cell>
          <cell r="V1042">
            <v>43600</v>
          </cell>
        </row>
        <row r="1043">
          <cell r="Q1043">
            <v>122918159</v>
          </cell>
          <cell r="S1043">
            <v>1200</v>
          </cell>
          <cell r="T1043">
            <v>43524</v>
          </cell>
          <cell r="U1043">
            <v>43600</v>
          </cell>
          <cell r="V1043">
            <v>43600</v>
          </cell>
        </row>
        <row r="1044">
          <cell r="Q1044">
            <v>122918218</v>
          </cell>
          <cell r="S1044">
            <v>1136</v>
          </cell>
          <cell r="T1044">
            <v>43524</v>
          </cell>
          <cell r="U1044">
            <v>43555</v>
          </cell>
          <cell r="V1044">
            <v>43555</v>
          </cell>
        </row>
        <row r="1045">
          <cell r="Q1045">
            <v>122918231</v>
          </cell>
          <cell r="S1045">
            <v>1381</v>
          </cell>
          <cell r="T1045">
            <v>43524</v>
          </cell>
          <cell r="U1045">
            <v>43555</v>
          </cell>
          <cell r="V1045">
            <v>43555</v>
          </cell>
        </row>
        <row r="1046">
          <cell r="Q1046">
            <v>122918274</v>
          </cell>
          <cell r="S1046">
            <v>1006</v>
          </cell>
          <cell r="T1046">
            <v>43524</v>
          </cell>
          <cell r="U1046">
            <v>43585</v>
          </cell>
          <cell r="V1046">
            <v>43585</v>
          </cell>
        </row>
        <row r="1047">
          <cell r="Q1047">
            <v>122918275</v>
          </cell>
          <cell r="S1047">
            <v>1241</v>
          </cell>
          <cell r="T1047">
            <v>43524</v>
          </cell>
          <cell r="U1047">
            <v>43585</v>
          </cell>
          <cell r="V1047">
            <v>43585</v>
          </cell>
        </row>
        <row r="1048">
          <cell r="Q1048">
            <v>122918279</v>
          </cell>
          <cell r="S1048">
            <v>1000</v>
          </cell>
          <cell r="T1048">
            <v>43524</v>
          </cell>
          <cell r="U1048">
            <v>43585</v>
          </cell>
          <cell r="V1048">
            <v>43585</v>
          </cell>
        </row>
        <row r="1049">
          <cell r="Q1049">
            <v>122918280</v>
          </cell>
          <cell r="S1049">
            <v>1916</v>
          </cell>
          <cell r="T1049">
            <v>43524</v>
          </cell>
          <cell r="U1049">
            <v>43585</v>
          </cell>
          <cell r="V1049">
            <v>43585</v>
          </cell>
        </row>
        <row r="1050">
          <cell r="Q1050">
            <v>122918282</v>
          </cell>
          <cell r="S1050">
            <v>1580</v>
          </cell>
          <cell r="T1050">
            <v>43524</v>
          </cell>
          <cell r="U1050">
            <v>43585</v>
          </cell>
          <cell r="V1050">
            <v>43585</v>
          </cell>
        </row>
        <row r="1051">
          <cell r="Q1051">
            <v>122918283</v>
          </cell>
          <cell r="S1051">
            <v>1183</v>
          </cell>
          <cell r="T1051">
            <v>43524</v>
          </cell>
          <cell r="U1051">
            <v>43585</v>
          </cell>
          <cell r="V1051">
            <v>43585</v>
          </cell>
        </row>
        <row r="1052">
          <cell r="Q1052">
            <v>122918536</v>
          </cell>
          <cell r="S1052">
            <v>1141</v>
          </cell>
          <cell r="T1052">
            <v>43524</v>
          </cell>
          <cell r="U1052">
            <v>43600</v>
          </cell>
          <cell r="V1052">
            <v>43600</v>
          </cell>
        </row>
        <row r="1053">
          <cell r="Q1053">
            <v>122918537</v>
          </cell>
          <cell r="S1053">
            <v>317</v>
          </cell>
          <cell r="T1053">
            <v>43524</v>
          </cell>
          <cell r="U1053">
            <v>43585</v>
          </cell>
          <cell r="V1053">
            <v>43585</v>
          </cell>
        </row>
        <row r="1054">
          <cell r="Q1054">
            <v>122918563</v>
          </cell>
          <cell r="S1054">
            <v>662</v>
          </cell>
          <cell r="T1054">
            <v>43524</v>
          </cell>
          <cell r="U1054">
            <v>43585</v>
          </cell>
          <cell r="V1054">
            <v>43585</v>
          </cell>
        </row>
        <row r="1055">
          <cell r="Q1055">
            <v>122918598</v>
          </cell>
          <cell r="S1055">
            <v>661</v>
          </cell>
          <cell r="T1055">
            <v>43524</v>
          </cell>
          <cell r="U1055">
            <v>43600</v>
          </cell>
          <cell r="V1055">
            <v>43600</v>
          </cell>
        </row>
        <row r="1056">
          <cell r="Q1056">
            <v>122918605</v>
          </cell>
          <cell r="S1056">
            <v>82</v>
          </cell>
          <cell r="T1056">
            <v>43524</v>
          </cell>
          <cell r="U1056">
            <v>43585</v>
          </cell>
          <cell r="V1056">
            <v>43585</v>
          </cell>
        </row>
        <row r="1057">
          <cell r="Q1057">
            <v>122918611</v>
          </cell>
          <cell r="S1057">
            <v>545</v>
          </cell>
          <cell r="T1057">
            <v>43524</v>
          </cell>
          <cell r="U1057">
            <v>43600</v>
          </cell>
          <cell r="V1057">
            <v>43600</v>
          </cell>
        </row>
        <row r="1058">
          <cell r="Q1058">
            <v>122918613</v>
          </cell>
          <cell r="S1058">
            <v>382</v>
          </cell>
          <cell r="T1058">
            <v>43524</v>
          </cell>
          <cell r="U1058">
            <v>43570</v>
          </cell>
          <cell r="V1058">
            <v>43570</v>
          </cell>
        </row>
        <row r="1059">
          <cell r="Q1059">
            <v>122918679</v>
          </cell>
          <cell r="S1059">
            <v>2473</v>
          </cell>
          <cell r="T1059">
            <v>43524</v>
          </cell>
          <cell r="U1059">
            <v>43585</v>
          </cell>
          <cell r="V1059">
            <v>43585</v>
          </cell>
        </row>
        <row r="1060">
          <cell r="Q1060">
            <v>122918680</v>
          </cell>
          <cell r="S1060">
            <v>10</v>
          </cell>
          <cell r="T1060">
            <v>43524</v>
          </cell>
          <cell r="U1060">
            <v>43600</v>
          </cell>
          <cell r="V1060">
            <v>43600</v>
          </cell>
        </row>
        <row r="1061">
          <cell r="Q1061">
            <v>122918768</v>
          </cell>
          <cell r="S1061">
            <v>368</v>
          </cell>
          <cell r="T1061">
            <v>43524</v>
          </cell>
          <cell r="U1061">
            <v>43600</v>
          </cell>
          <cell r="V1061">
            <v>43600</v>
          </cell>
        </row>
        <row r="1062">
          <cell r="Q1062">
            <v>122918777</v>
          </cell>
          <cell r="S1062">
            <v>535</v>
          </cell>
          <cell r="T1062">
            <v>43524</v>
          </cell>
          <cell r="U1062">
            <v>43600</v>
          </cell>
          <cell r="V1062">
            <v>43600</v>
          </cell>
        </row>
        <row r="1063">
          <cell r="Q1063">
            <v>122918807</v>
          </cell>
          <cell r="S1063">
            <v>307</v>
          </cell>
          <cell r="T1063">
            <v>43524</v>
          </cell>
          <cell r="U1063">
            <v>43616</v>
          </cell>
          <cell r="V1063">
            <v>43616</v>
          </cell>
        </row>
        <row r="1064">
          <cell r="Q1064">
            <v>122918814</v>
          </cell>
          <cell r="S1064">
            <v>75</v>
          </cell>
          <cell r="T1064">
            <v>43524</v>
          </cell>
          <cell r="U1064">
            <v>43600</v>
          </cell>
          <cell r="V1064">
            <v>43600</v>
          </cell>
        </row>
        <row r="1065">
          <cell r="Q1065">
            <v>122918815</v>
          </cell>
          <cell r="S1065">
            <v>25</v>
          </cell>
          <cell r="T1065">
            <v>43524</v>
          </cell>
          <cell r="U1065">
            <v>43600</v>
          </cell>
          <cell r="V1065">
            <v>43600</v>
          </cell>
        </row>
        <row r="1066">
          <cell r="Q1066">
            <v>122918816</v>
          </cell>
          <cell r="S1066">
            <v>120</v>
          </cell>
          <cell r="T1066">
            <v>43524</v>
          </cell>
          <cell r="U1066">
            <v>43600</v>
          </cell>
          <cell r="V1066">
            <v>43600</v>
          </cell>
        </row>
        <row r="1067">
          <cell r="Q1067">
            <v>122918824</v>
          </cell>
          <cell r="S1067">
            <v>75</v>
          </cell>
          <cell r="T1067">
            <v>43524</v>
          </cell>
          <cell r="U1067">
            <v>43600</v>
          </cell>
          <cell r="V1067">
            <v>43600</v>
          </cell>
        </row>
        <row r="1068">
          <cell r="Q1068">
            <v>122918825</v>
          </cell>
          <cell r="S1068">
            <v>92</v>
          </cell>
          <cell r="T1068">
            <v>43524</v>
          </cell>
          <cell r="U1068">
            <v>43600</v>
          </cell>
          <cell r="V1068">
            <v>43600</v>
          </cell>
        </row>
        <row r="1069">
          <cell r="Q1069">
            <v>122918826</v>
          </cell>
          <cell r="S1069">
            <v>120</v>
          </cell>
          <cell r="T1069">
            <v>43524</v>
          </cell>
          <cell r="U1069">
            <v>43600</v>
          </cell>
          <cell r="V1069">
            <v>43600</v>
          </cell>
        </row>
        <row r="1070">
          <cell r="Q1070">
            <v>122918846</v>
          </cell>
          <cell r="S1070">
            <v>1289</v>
          </cell>
          <cell r="T1070">
            <v>43524</v>
          </cell>
          <cell r="U1070">
            <v>43555</v>
          </cell>
          <cell r="V1070">
            <v>43555</v>
          </cell>
        </row>
        <row r="1071">
          <cell r="Q1071">
            <v>122918855</v>
          </cell>
          <cell r="S1071">
            <v>18</v>
          </cell>
          <cell r="T1071">
            <v>43524</v>
          </cell>
          <cell r="U1071">
            <v>43600</v>
          </cell>
          <cell r="V1071">
            <v>43600</v>
          </cell>
        </row>
        <row r="1072">
          <cell r="Q1072">
            <v>122918857</v>
          </cell>
          <cell r="S1072">
            <v>152</v>
          </cell>
          <cell r="T1072">
            <v>43524</v>
          </cell>
          <cell r="U1072">
            <v>43600</v>
          </cell>
          <cell r="V1072">
            <v>43600</v>
          </cell>
        </row>
        <row r="1073">
          <cell r="Q1073">
            <v>122918859</v>
          </cell>
          <cell r="S1073">
            <v>71</v>
          </cell>
          <cell r="T1073">
            <v>43524</v>
          </cell>
          <cell r="U1073">
            <v>43616</v>
          </cell>
          <cell r="V1073">
            <v>43616</v>
          </cell>
        </row>
        <row r="1074">
          <cell r="Q1074">
            <v>122918899</v>
          </cell>
          <cell r="S1074">
            <v>231</v>
          </cell>
          <cell r="T1074">
            <v>43524</v>
          </cell>
          <cell r="U1074">
            <v>43600</v>
          </cell>
          <cell r="V1074">
            <v>43600</v>
          </cell>
        </row>
        <row r="1075">
          <cell r="Q1075">
            <v>122919432</v>
          </cell>
          <cell r="S1075">
            <v>2459</v>
          </cell>
          <cell r="T1075">
            <v>43524</v>
          </cell>
          <cell r="U1075">
            <v>43600</v>
          </cell>
          <cell r="V1075">
            <v>43600</v>
          </cell>
        </row>
        <row r="1076">
          <cell r="Q1076">
            <v>122919468</v>
          </cell>
          <cell r="S1076">
            <v>199</v>
          </cell>
          <cell r="T1076">
            <v>43524</v>
          </cell>
          <cell r="U1076">
            <v>43585</v>
          </cell>
          <cell r="V1076">
            <v>43585</v>
          </cell>
        </row>
        <row r="1077">
          <cell r="Q1077">
            <v>122919473</v>
          </cell>
          <cell r="S1077">
            <v>2017</v>
          </cell>
          <cell r="T1077">
            <v>43524</v>
          </cell>
          <cell r="U1077">
            <v>43600</v>
          </cell>
          <cell r="V1077">
            <v>43600</v>
          </cell>
        </row>
        <row r="1078">
          <cell r="Q1078">
            <v>122919490</v>
          </cell>
          <cell r="S1078">
            <v>350</v>
          </cell>
          <cell r="T1078">
            <v>43524</v>
          </cell>
          <cell r="U1078">
            <v>43585</v>
          </cell>
          <cell r="V1078">
            <v>43585</v>
          </cell>
        </row>
        <row r="1079">
          <cell r="Q1079">
            <v>122919581</v>
          </cell>
          <cell r="S1079">
            <v>1077</v>
          </cell>
          <cell r="T1079">
            <v>43524</v>
          </cell>
          <cell r="U1079">
            <v>43600</v>
          </cell>
          <cell r="V1079">
            <v>43600</v>
          </cell>
        </row>
        <row r="1080">
          <cell r="Q1080">
            <v>122920102</v>
          </cell>
          <cell r="S1080">
            <v>19</v>
          </cell>
          <cell r="T1080">
            <v>43524</v>
          </cell>
          <cell r="U1080">
            <v>43600</v>
          </cell>
          <cell r="V1080">
            <v>43600</v>
          </cell>
        </row>
        <row r="1081">
          <cell r="Q1081">
            <v>122920103</v>
          </cell>
          <cell r="S1081">
            <v>2</v>
          </cell>
          <cell r="T1081">
            <v>43524</v>
          </cell>
          <cell r="U1081">
            <v>43600</v>
          </cell>
          <cell r="V1081">
            <v>43600</v>
          </cell>
        </row>
        <row r="1082">
          <cell r="Q1082">
            <v>122920104</v>
          </cell>
          <cell r="S1082">
            <v>9</v>
          </cell>
          <cell r="T1082">
            <v>43524</v>
          </cell>
          <cell r="U1082">
            <v>43600</v>
          </cell>
          <cell r="V1082">
            <v>43600</v>
          </cell>
        </row>
        <row r="1083">
          <cell r="Q1083">
            <v>122920105</v>
          </cell>
          <cell r="S1083">
            <v>30</v>
          </cell>
          <cell r="T1083">
            <v>43524</v>
          </cell>
          <cell r="U1083">
            <v>43600</v>
          </cell>
          <cell r="V1083">
            <v>43600</v>
          </cell>
        </row>
        <row r="1084">
          <cell r="Q1084">
            <v>122920107</v>
          </cell>
          <cell r="S1084">
            <v>1</v>
          </cell>
          <cell r="T1084">
            <v>43524</v>
          </cell>
          <cell r="U1084">
            <v>43600</v>
          </cell>
          <cell r="V1084">
            <v>43600</v>
          </cell>
        </row>
        <row r="1085">
          <cell r="Q1085">
            <v>122920108</v>
          </cell>
          <cell r="S1085">
            <v>1</v>
          </cell>
          <cell r="T1085">
            <v>43524</v>
          </cell>
          <cell r="U1085">
            <v>43600</v>
          </cell>
          <cell r="V1085">
            <v>43600</v>
          </cell>
        </row>
        <row r="1086">
          <cell r="Q1086">
            <v>122920110</v>
          </cell>
          <cell r="S1086">
            <v>21</v>
          </cell>
          <cell r="T1086">
            <v>43524</v>
          </cell>
          <cell r="U1086">
            <v>43600</v>
          </cell>
          <cell r="V1086">
            <v>43600</v>
          </cell>
        </row>
        <row r="1087">
          <cell r="Q1087">
            <v>122920115</v>
          </cell>
          <cell r="S1087">
            <v>31</v>
          </cell>
          <cell r="T1087">
            <v>43524</v>
          </cell>
          <cell r="U1087">
            <v>43600</v>
          </cell>
          <cell r="V1087">
            <v>43600</v>
          </cell>
        </row>
        <row r="1088">
          <cell r="Q1088">
            <v>122920121</v>
          </cell>
          <cell r="S1088">
            <v>66</v>
          </cell>
          <cell r="T1088">
            <v>43524</v>
          </cell>
          <cell r="U1088">
            <v>43585</v>
          </cell>
          <cell r="V1088">
            <v>43585</v>
          </cell>
        </row>
        <row r="1089">
          <cell r="Q1089">
            <v>122920123</v>
          </cell>
          <cell r="S1089">
            <v>28</v>
          </cell>
          <cell r="T1089">
            <v>43524</v>
          </cell>
          <cell r="U1089">
            <v>43600</v>
          </cell>
          <cell r="V1089">
            <v>43600</v>
          </cell>
        </row>
        <row r="1090">
          <cell r="Q1090">
            <v>122920133</v>
          </cell>
          <cell r="S1090">
            <v>4</v>
          </cell>
          <cell r="T1090">
            <v>43524</v>
          </cell>
          <cell r="U1090">
            <v>43585</v>
          </cell>
          <cell r="V1090">
            <v>43585</v>
          </cell>
        </row>
        <row r="1091">
          <cell r="Q1091">
            <v>122920137</v>
          </cell>
          <cell r="S1091">
            <v>4</v>
          </cell>
          <cell r="T1091">
            <v>43524</v>
          </cell>
          <cell r="U1091">
            <v>43600</v>
          </cell>
          <cell r="V1091">
            <v>43600</v>
          </cell>
        </row>
        <row r="1092">
          <cell r="Q1092">
            <v>122920139</v>
          </cell>
          <cell r="S1092">
            <v>24</v>
          </cell>
          <cell r="T1092">
            <v>43524</v>
          </cell>
          <cell r="U1092">
            <v>43585</v>
          </cell>
          <cell r="V1092">
            <v>43585</v>
          </cell>
        </row>
        <row r="1093">
          <cell r="Q1093">
            <v>122920153</v>
          </cell>
          <cell r="S1093">
            <v>15</v>
          </cell>
          <cell r="T1093">
            <v>43524</v>
          </cell>
          <cell r="U1093">
            <v>43600</v>
          </cell>
          <cell r="V1093">
            <v>43600</v>
          </cell>
        </row>
        <row r="1094">
          <cell r="Q1094">
            <v>122920162</v>
          </cell>
          <cell r="S1094">
            <v>1</v>
          </cell>
          <cell r="T1094">
            <v>43524</v>
          </cell>
          <cell r="U1094">
            <v>43600</v>
          </cell>
          <cell r="V1094">
            <v>43600</v>
          </cell>
        </row>
        <row r="1095">
          <cell r="Q1095">
            <v>122920165</v>
          </cell>
          <cell r="S1095">
            <v>1</v>
          </cell>
          <cell r="T1095">
            <v>43524</v>
          </cell>
          <cell r="U1095">
            <v>43600</v>
          </cell>
          <cell r="V1095">
            <v>43600</v>
          </cell>
        </row>
        <row r="1096">
          <cell r="Q1096">
            <v>122920166</v>
          </cell>
          <cell r="S1096">
            <v>5</v>
          </cell>
          <cell r="T1096">
            <v>43524</v>
          </cell>
          <cell r="U1096">
            <v>43600</v>
          </cell>
          <cell r="V1096">
            <v>43600</v>
          </cell>
        </row>
        <row r="1097">
          <cell r="Q1097">
            <v>122920168</v>
          </cell>
          <cell r="S1097">
            <v>10</v>
          </cell>
          <cell r="T1097">
            <v>43524</v>
          </cell>
          <cell r="U1097">
            <v>43600</v>
          </cell>
          <cell r="V1097">
            <v>43600</v>
          </cell>
        </row>
        <row r="1098">
          <cell r="Q1098">
            <v>122920169</v>
          </cell>
          <cell r="S1098">
            <v>12</v>
          </cell>
          <cell r="T1098">
            <v>43524</v>
          </cell>
          <cell r="U1098">
            <v>43585</v>
          </cell>
          <cell r="V1098">
            <v>43585</v>
          </cell>
        </row>
        <row r="1099">
          <cell r="Q1099">
            <v>122920179</v>
          </cell>
          <cell r="S1099">
            <v>24</v>
          </cell>
          <cell r="T1099">
            <v>43524</v>
          </cell>
          <cell r="U1099">
            <v>43585</v>
          </cell>
          <cell r="V1099">
            <v>43585</v>
          </cell>
        </row>
        <row r="1100">
          <cell r="Q1100">
            <v>122920182</v>
          </cell>
          <cell r="S1100">
            <v>1</v>
          </cell>
          <cell r="T1100">
            <v>43524</v>
          </cell>
          <cell r="U1100">
            <v>43600</v>
          </cell>
          <cell r="V1100">
            <v>43600</v>
          </cell>
        </row>
        <row r="1101">
          <cell r="Q1101">
            <v>122920190</v>
          </cell>
          <cell r="S1101">
            <v>7</v>
          </cell>
          <cell r="T1101">
            <v>43524</v>
          </cell>
          <cell r="U1101">
            <v>43616</v>
          </cell>
          <cell r="V1101">
            <v>43616</v>
          </cell>
        </row>
        <row r="1102">
          <cell r="Q1102">
            <v>122920192</v>
          </cell>
          <cell r="S1102">
            <v>73</v>
          </cell>
          <cell r="T1102">
            <v>43524</v>
          </cell>
          <cell r="U1102">
            <v>43616</v>
          </cell>
          <cell r="V1102">
            <v>43616</v>
          </cell>
        </row>
        <row r="1103">
          <cell r="Q1103">
            <v>122920200</v>
          </cell>
          <cell r="S1103">
            <v>5</v>
          </cell>
          <cell r="T1103">
            <v>43524</v>
          </cell>
          <cell r="U1103">
            <v>43616</v>
          </cell>
          <cell r="V1103">
            <v>43616</v>
          </cell>
        </row>
        <row r="1104">
          <cell r="Q1104">
            <v>122920228</v>
          </cell>
          <cell r="S1104">
            <v>88</v>
          </cell>
          <cell r="T1104">
            <v>43524</v>
          </cell>
          <cell r="U1104">
            <v>43600</v>
          </cell>
          <cell r="V1104">
            <v>43600</v>
          </cell>
        </row>
        <row r="1105">
          <cell r="Q1105">
            <v>122920229</v>
          </cell>
          <cell r="S1105">
            <v>20</v>
          </cell>
          <cell r="T1105">
            <v>43524</v>
          </cell>
          <cell r="U1105">
            <v>43585</v>
          </cell>
          <cell r="V1105">
            <v>43585</v>
          </cell>
        </row>
        <row r="1106">
          <cell r="Q1106">
            <v>122920256</v>
          </cell>
          <cell r="S1106">
            <v>40</v>
          </cell>
          <cell r="T1106">
            <v>43524</v>
          </cell>
          <cell r="U1106">
            <v>43585</v>
          </cell>
          <cell r="V1106">
            <v>43585</v>
          </cell>
        </row>
        <row r="1107">
          <cell r="Q1107">
            <v>122920386</v>
          </cell>
          <cell r="S1107">
            <v>2142</v>
          </cell>
          <cell r="T1107">
            <v>43524</v>
          </cell>
          <cell r="U1107">
            <v>43600</v>
          </cell>
          <cell r="V1107">
            <v>43600</v>
          </cell>
        </row>
        <row r="1108">
          <cell r="Q1108">
            <v>122920399</v>
          </cell>
          <cell r="S1108">
            <v>330</v>
          </cell>
          <cell r="T1108">
            <v>43524</v>
          </cell>
          <cell r="U1108">
            <v>43600</v>
          </cell>
          <cell r="V1108">
            <v>43600</v>
          </cell>
        </row>
        <row r="1109">
          <cell r="Q1109">
            <v>122920404</v>
          </cell>
          <cell r="S1109">
            <v>1287</v>
          </cell>
          <cell r="T1109">
            <v>43524</v>
          </cell>
          <cell r="U1109">
            <v>43600</v>
          </cell>
          <cell r="V1109">
            <v>43600</v>
          </cell>
        </row>
        <row r="1110">
          <cell r="Q1110">
            <v>122920417</v>
          </cell>
          <cell r="S1110">
            <v>2370</v>
          </cell>
          <cell r="T1110">
            <v>43524</v>
          </cell>
          <cell r="U1110">
            <v>43555</v>
          </cell>
          <cell r="V1110">
            <v>43555</v>
          </cell>
        </row>
        <row r="1111">
          <cell r="Q1111">
            <v>122920485</v>
          </cell>
          <cell r="S1111">
            <v>100</v>
          </cell>
          <cell r="T1111">
            <v>43524</v>
          </cell>
          <cell r="U1111">
            <v>43555</v>
          </cell>
          <cell r="V1111">
            <v>43555</v>
          </cell>
        </row>
        <row r="1112">
          <cell r="Q1112">
            <v>122920489</v>
          </cell>
          <cell r="S1112">
            <v>282</v>
          </cell>
          <cell r="T1112">
            <v>43524</v>
          </cell>
          <cell r="U1112">
            <v>43600</v>
          </cell>
          <cell r="V1112">
            <v>43600</v>
          </cell>
        </row>
        <row r="1113">
          <cell r="Q1113">
            <v>122920503</v>
          </cell>
          <cell r="S1113">
            <v>1399</v>
          </cell>
          <cell r="T1113">
            <v>43524</v>
          </cell>
          <cell r="U1113">
            <v>43585</v>
          </cell>
          <cell r="V1113">
            <v>43585</v>
          </cell>
        </row>
        <row r="1114">
          <cell r="Q1114">
            <v>122920504</v>
          </cell>
          <cell r="S1114">
            <v>151</v>
          </cell>
          <cell r="T1114">
            <v>43524</v>
          </cell>
          <cell r="U1114">
            <v>43600</v>
          </cell>
          <cell r="V1114">
            <v>43600</v>
          </cell>
        </row>
        <row r="1115">
          <cell r="Q1115">
            <v>122920509</v>
          </cell>
          <cell r="S1115">
            <v>100</v>
          </cell>
          <cell r="T1115">
            <v>43524</v>
          </cell>
          <cell r="U1115">
            <v>43585</v>
          </cell>
          <cell r="V1115">
            <v>43585</v>
          </cell>
        </row>
        <row r="1116">
          <cell r="Q1116">
            <v>122920517</v>
          </cell>
          <cell r="S1116">
            <v>3944</v>
          </cell>
          <cell r="T1116">
            <v>43524</v>
          </cell>
          <cell r="U1116">
            <v>43600</v>
          </cell>
          <cell r="V1116">
            <v>43600</v>
          </cell>
        </row>
        <row r="1117">
          <cell r="Q1117">
            <v>122920521</v>
          </cell>
          <cell r="S1117">
            <v>3873</v>
          </cell>
          <cell r="T1117">
            <v>43524</v>
          </cell>
          <cell r="U1117">
            <v>43616</v>
          </cell>
          <cell r="V1117">
            <v>43616</v>
          </cell>
        </row>
        <row r="1118">
          <cell r="Q1118">
            <v>122920540</v>
          </cell>
          <cell r="S1118">
            <v>401</v>
          </cell>
          <cell r="T1118">
            <v>43524</v>
          </cell>
          <cell r="U1118">
            <v>43585</v>
          </cell>
          <cell r="V1118">
            <v>43585</v>
          </cell>
        </row>
        <row r="1119">
          <cell r="Q1119">
            <v>122920545</v>
          </cell>
          <cell r="S1119">
            <v>4638</v>
          </cell>
          <cell r="T1119">
            <v>43524</v>
          </cell>
          <cell r="U1119">
            <v>43600</v>
          </cell>
          <cell r="V1119">
            <v>43600</v>
          </cell>
        </row>
        <row r="1120">
          <cell r="Q1120">
            <v>122920548</v>
          </cell>
          <cell r="S1120">
            <v>2520</v>
          </cell>
          <cell r="T1120">
            <v>43524</v>
          </cell>
          <cell r="U1120">
            <v>43555</v>
          </cell>
          <cell r="V1120">
            <v>43555</v>
          </cell>
        </row>
        <row r="1121">
          <cell r="Q1121">
            <v>122920559</v>
          </cell>
          <cell r="S1121">
            <v>10534</v>
          </cell>
          <cell r="T1121">
            <v>43524</v>
          </cell>
          <cell r="U1121">
            <v>43585</v>
          </cell>
          <cell r="V1121">
            <v>43585</v>
          </cell>
        </row>
        <row r="1122">
          <cell r="Q1122">
            <v>122920563</v>
          </cell>
          <cell r="S1122">
            <v>499</v>
          </cell>
          <cell r="T1122">
            <v>43524</v>
          </cell>
          <cell r="U1122">
            <v>43600</v>
          </cell>
          <cell r="V1122">
            <v>43600</v>
          </cell>
        </row>
        <row r="1123">
          <cell r="Q1123">
            <v>122920565</v>
          </cell>
          <cell r="S1123">
            <v>672</v>
          </cell>
          <cell r="T1123">
            <v>43524</v>
          </cell>
          <cell r="U1123">
            <v>43600</v>
          </cell>
          <cell r="V1123">
            <v>43600</v>
          </cell>
        </row>
        <row r="1124">
          <cell r="Q1124">
            <v>122920571</v>
          </cell>
          <cell r="S1124">
            <v>4158</v>
          </cell>
          <cell r="T1124">
            <v>43524</v>
          </cell>
          <cell r="U1124">
            <v>43616</v>
          </cell>
          <cell r="V1124">
            <v>43616</v>
          </cell>
        </row>
        <row r="1125">
          <cell r="Q1125">
            <v>122920641</v>
          </cell>
          <cell r="S1125">
            <v>100</v>
          </cell>
          <cell r="T1125">
            <v>43524</v>
          </cell>
          <cell r="U1125">
            <v>43585</v>
          </cell>
          <cell r="V1125">
            <v>43585</v>
          </cell>
        </row>
        <row r="1126">
          <cell r="Q1126">
            <v>122920652</v>
          </cell>
          <cell r="S1126">
            <v>756</v>
          </cell>
          <cell r="T1126">
            <v>43524</v>
          </cell>
          <cell r="U1126">
            <v>43585</v>
          </cell>
          <cell r="V1126">
            <v>43585</v>
          </cell>
        </row>
        <row r="1127">
          <cell r="Q1127">
            <v>122921142</v>
          </cell>
          <cell r="S1127">
            <v>8</v>
          </cell>
          <cell r="T1127">
            <v>43524</v>
          </cell>
          <cell r="U1127">
            <v>43600</v>
          </cell>
          <cell r="V1127">
            <v>43600</v>
          </cell>
        </row>
        <row r="1128">
          <cell r="Q1128">
            <v>122921297</v>
          </cell>
          <cell r="S1128">
            <v>188</v>
          </cell>
          <cell r="T1128">
            <v>43524</v>
          </cell>
          <cell r="U1128">
            <v>43600</v>
          </cell>
          <cell r="V1128">
            <v>43600</v>
          </cell>
        </row>
        <row r="1129">
          <cell r="Q1129">
            <v>122922508</v>
          </cell>
          <cell r="S1129">
            <v>18</v>
          </cell>
          <cell r="T1129">
            <v>43524</v>
          </cell>
          <cell r="U1129">
            <v>43600</v>
          </cell>
          <cell r="V1129">
            <v>43600</v>
          </cell>
        </row>
        <row r="1130">
          <cell r="Q1130">
            <v>122922519</v>
          </cell>
          <cell r="S1130">
            <v>20</v>
          </cell>
          <cell r="T1130">
            <v>43524</v>
          </cell>
          <cell r="U1130">
            <v>43600</v>
          </cell>
          <cell r="V1130">
            <v>43600</v>
          </cell>
        </row>
        <row r="1131">
          <cell r="Q1131">
            <v>122922520</v>
          </cell>
          <cell r="S1131">
            <v>27</v>
          </cell>
          <cell r="T1131">
            <v>43524</v>
          </cell>
          <cell r="U1131">
            <v>43600</v>
          </cell>
          <cell r="V1131">
            <v>43600</v>
          </cell>
        </row>
        <row r="1132">
          <cell r="Q1132">
            <v>122922563</v>
          </cell>
          <cell r="S1132">
            <v>394</v>
          </cell>
          <cell r="T1132">
            <v>43524</v>
          </cell>
          <cell r="U1132">
            <v>43616</v>
          </cell>
          <cell r="V1132">
            <v>43616</v>
          </cell>
        </row>
        <row r="1133">
          <cell r="Q1133">
            <v>122922564</v>
          </cell>
          <cell r="S1133">
            <v>3811</v>
          </cell>
          <cell r="T1133">
            <v>43524</v>
          </cell>
          <cell r="U1133">
            <v>43600</v>
          </cell>
          <cell r="V1133">
            <v>43600</v>
          </cell>
        </row>
        <row r="1134">
          <cell r="Q1134">
            <v>122922609</v>
          </cell>
          <cell r="S1134">
            <v>227</v>
          </cell>
          <cell r="T1134">
            <v>43524</v>
          </cell>
          <cell r="U1134">
            <v>43585</v>
          </cell>
          <cell r="V1134">
            <v>43585</v>
          </cell>
        </row>
        <row r="1135">
          <cell r="Q1135">
            <v>122922614</v>
          </cell>
          <cell r="S1135">
            <v>13</v>
          </cell>
          <cell r="T1135">
            <v>43524</v>
          </cell>
          <cell r="U1135">
            <v>43600</v>
          </cell>
          <cell r="V1135">
            <v>43600</v>
          </cell>
        </row>
        <row r="1136">
          <cell r="Q1136">
            <v>122922619</v>
          </cell>
          <cell r="S1136">
            <v>198</v>
          </cell>
          <cell r="T1136">
            <v>43524</v>
          </cell>
          <cell r="U1136">
            <v>43600</v>
          </cell>
          <cell r="V1136">
            <v>43600</v>
          </cell>
        </row>
        <row r="1137">
          <cell r="Q1137">
            <v>122922622</v>
          </cell>
          <cell r="S1137">
            <v>581</v>
          </cell>
          <cell r="T1137">
            <v>43524</v>
          </cell>
          <cell r="U1137">
            <v>43600</v>
          </cell>
          <cell r="V1137">
            <v>43600</v>
          </cell>
        </row>
        <row r="1138">
          <cell r="Q1138">
            <v>122922623</v>
          </cell>
          <cell r="S1138">
            <v>4573</v>
          </cell>
          <cell r="T1138">
            <v>43524</v>
          </cell>
          <cell r="U1138">
            <v>43585</v>
          </cell>
          <cell r="V1138">
            <v>43585</v>
          </cell>
        </row>
        <row r="1139">
          <cell r="Q1139">
            <v>122922624</v>
          </cell>
          <cell r="S1139">
            <v>100</v>
          </cell>
          <cell r="T1139">
            <v>43524</v>
          </cell>
          <cell r="U1139">
            <v>43555</v>
          </cell>
          <cell r="V1139">
            <v>43555</v>
          </cell>
        </row>
        <row r="1140">
          <cell r="Q1140">
            <v>122922630</v>
          </cell>
          <cell r="S1140">
            <v>100</v>
          </cell>
          <cell r="T1140">
            <v>43524</v>
          </cell>
          <cell r="U1140">
            <v>43555</v>
          </cell>
          <cell r="V1140">
            <v>43555</v>
          </cell>
        </row>
        <row r="1141">
          <cell r="Q1141">
            <v>122922649</v>
          </cell>
          <cell r="S1141">
            <v>1239</v>
          </cell>
          <cell r="T1141">
            <v>43524</v>
          </cell>
          <cell r="U1141">
            <v>43555</v>
          </cell>
          <cell r="V1141">
            <v>43555</v>
          </cell>
        </row>
        <row r="1142">
          <cell r="Q1142">
            <v>122922651</v>
          </cell>
          <cell r="S1142">
            <v>396</v>
          </cell>
          <cell r="T1142">
            <v>43524</v>
          </cell>
          <cell r="U1142">
            <v>43600</v>
          </cell>
          <cell r="V1142">
            <v>43600</v>
          </cell>
        </row>
        <row r="1143">
          <cell r="Q1143">
            <v>122922653</v>
          </cell>
          <cell r="S1143">
            <v>811</v>
          </cell>
          <cell r="T1143">
            <v>43524</v>
          </cell>
          <cell r="U1143">
            <v>43585</v>
          </cell>
          <cell r="V1143">
            <v>43585</v>
          </cell>
        </row>
        <row r="1144">
          <cell r="Q1144">
            <v>122922654</v>
          </cell>
          <cell r="S1144">
            <v>259</v>
          </cell>
          <cell r="T1144">
            <v>43524</v>
          </cell>
          <cell r="U1144">
            <v>43600</v>
          </cell>
          <cell r="V1144">
            <v>43600</v>
          </cell>
        </row>
        <row r="1145">
          <cell r="Q1145">
            <v>122922657</v>
          </cell>
          <cell r="S1145">
            <v>249</v>
          </cell>
          <cell r="T1145">
            <v>43524</v>
          </cell>
          <cell r="U1145">
            <v>43600</v>
          </cell>
          <cell r="V1145">
            <v>43600</v>
          </cell>
        </row>
        <row r="1146">
          <cell r="Q1146">
            <v>122922658</v>
          </cell>
          <cell r="S1146">
            <v>1805</v>
          </cell>
          <cell r="T1146">
            <v>43524</v>
          </cell>
          <cell r="U1146">
            <v>43585</v>
          </cell>
          <cell r="V1146">
            <v>43585</v>
          </cell>
        </row>
        <row r="1147">
          <cell r="Q1147">
            <v>122922660</v>
          </cell>
          <cell r="S1147">
            <v>1170</v>
          </cell>
          <cell r="T1147">
            <v>43524</v>
          </cell>
          <cell r="U1147">
            <v>43600</v>
          </cell>
          <cell r="V1147">
            <v>43600</v>
          </cell>
        </row>
        <row r="1148">
          <cell r="Q1148">
            <v>122922663</v>
          </cell>
          <cell r="S1148">
            <v>1481</v>
          </cell>
          <cell r="T1148">
            <v>43524</v>
          </cell>
          <cell r="U1148">
            <v>43600</v>
          </cell>
          <cell r="V1148">
            <v>43600</v>
          </cell>
        </row>
        <row r="1149">
          <cell r="Q1149">
            <v>122922664</v>
          </cell>
          <cell r="S1149">
            <v>1163</v>
          </cell>
          <cell r="T1149">
            <v>43524</v>
          </cell>
          <cell r="U1149">
            <v>43600</v>
          </cell>
          <cell r="V1149">
            <v>43600</v>
          </cell>
        </row>
        <row r="1150">
          <cell r="Q1150">
            <v>122922667</v>
          </cell>
          <cell r="S1150">
            <v>811</v>
          </cell>
          <cell r="T1150">
            <v>43524</v>
          </cell>
          <cell r="U1150">
            <v>43600</v>
          </cell>
          <cell r="V1150">
            <v>43600</v>
          </cell>
        </row>
        <row r="1151">
          <cell r="Q1151">
            <v>122922668</v>
          </cell>
          <cell r="S1151">
            <v>1254</v>
          </cell>
          <cell r="T1151">
            <v>43524</v>
          </cell>
          <cell r="U1151">
            <v>43585</v>
          </cell>
          <cell r="V1151">
            <v>43585</v>
          </cell>
        </row>
        <row r="1152">
          <cell r="Q1152">
            <v>122922669</v>
          </cell>
          <cell r="S1152">
            <v>972</v>
          </cell>
          <cell r="T1152">
            <v>43524</v>
          </cell>
          <cell r="U1152">
            <v>43600</v>
          </cell>
          <cell r="V1152">
            <v>43600</v>
          </cell>
        </row>
        <row r="1153">
          <cell r="Q1153">
            <v>122922671</v>
          </cell>
          <cell r="S1153">
            <v>3159</v>
          </cell>
          <cell r="T1153">
            <v>43524</v>
          </cell>
          <cell r="U1153">
            <v>43585</v>
          </cell>
          <cell r="V1153">
            <v>43585</v>
          </cell>
        </row>
        <row r="1154">
          <cell r="Q1154">
            <v>122922672</v>
          </cell>
          <cell r="S1154">
            <v>3255</v>
          </cell>
          <cell r="T1154">
            <v>43524</v>
          </cell>
          <cell r="U1154">
            <v>43585</v>
          </cell>
          <cell r="V1154">
            <v>43585</v>
          </cell>
        </row>
        <row r="1155">
          <cell r="Q1155">
            <v>122922676</v>
          </cell>
          <cell r="S1155">
            <v>1562</v>
          </cell>
          <cell r="T1155">
            <v>43524</v>
          </cell>
          <cell r="U1155">
            <v>43585</v>
          </cell>
          <cell r="V1155">
            <v>43585</v>
          </cell>
        </row>
        <row r="1156">
          <cell r="Q1156">
            <v>122922677</v>
          </cell>
          <cell r="S1156">
            <v>2095</v>
          </cell>
          <cell r="T1156">
            <v>43524</v>
          </cell>
          <cell r="U1156">
            <v>43600</v>
          </cell>
          <cell r="V1156">
            <v>43600</v>
          </cell>
        </row>
        <row r="1157">
          <cell r="Q1157">
            <v>122922678</v>
          </cell>
          <cell r="S1157">
            <v>2127</v>
          </cell>
          <cell r="T1157">
            <v>43524</v>
          </cell>
          <cell r="U1157">
            <v>43600</v>
          </cell>
          <cell r="V1157">
            <v>43600</v>
          </cell>
        </row>
        <row r="1158">
          <cell r="Q1158">
            <v>122922680</v>
          </cell>
          <cell r="S1158">
            <v>2760</v>
          </cell>
          <cell r="T1158">
            <v>43524</v>
          </cell>
          <cell r="U1158">
            <v>43600</v>
          </cell>
          <cell r="V1158">
            <v>43600</v>
          </cell>
        </row>
        <row r="1159">
          <cell r="Q1159">
            <v>122922681</v>
          </cell>
          <cell r="S1159">
            <v>2712</v>
          </cell>
          <cell r="T1159">
            <v>43524</v>
          </cell>
          <cell r="U1159">
            <v>43600</v>
          </cell>
          <cell r="V1159">
            <v>43600</v>
          </cell>
        </row>
        <row r="1160">
          <cell r="Q1160">
            <v>122922682</v>
          </cell>
          <cell r="S1160">
            <v>798</v>
          </cell>
          <cell r="T1160">
            <v>43524</v>
          </cell>
          <cell r="U1160">
            <v>43600</v>
          </cell>
          <cell r="V1160">
            <v>43600</v>
          </cell>
        </row>
        <row r="1161">
          <cell r="Q1161">
            <v>122922683</v>
          </cell>
          <cell r="S1161">
            <v>104</v>
          </cell>
          <cell r="T1161">
            <v>43524</v>
          </cell>
          <cell r="U1161">
            <v>43600</v>
          </cell>
          <cell r="V1161">
            <v>43600</v>
          </cell>
        </row>
        <row r="1162">
          <cell r="Q1162">
            <v>122922684</v>
          </cell>
          <cell r="S1162">
            <v>152</v>
          </cell>
          <cell r="T1162">
            <v>43524</v>
          </cell>
          <cell r="U1162">
            <v>43600</v>
          </cell>
          <cell r="V1162">
            <v>43600</v>
          </cell>
        </row>
        <row r="1163">
          <cell r="Q1163">
            <v>122922685</v>
          </cell>
          <cell r="S1163">
            <v>181</v>
          </cell>
          <cell r="T1163">
            <v>43524</v>
          </cell>
          <cell r="U1163">
            <v>43600</v>
          </cell>
          <cell r="V1163">
            <v>43600</v>
          </cell>
        </row>
        <row r="1164">
          <cell r="Q1164">
            <v>122922688</v>
          </cell>
          <cell r="S1164">
            <v>100</v>
          </cell>
          <cell r="T1164">
            <v>43524</v>
          </cell>
          <cell r="U1164">
            <v>43600</v>
          </cell>
          <cell r="V1164">
            <v>43600</v>
          </cell>
        </row>
        <row r="1165">
          <cell r="Q1165">
            <v>122922690</v>
          </cell>
          <cell r="S1165">
            <v>212</v>
          </cell>
          <cell r="T1165">
            <v>43524</v>
          </cell>
          <cell r="U1165">
            <v>43600</v>
          </cell>
          <cell r="V1165">
            <v>43600</v>
          </cell>
        </row>
        <row r="1166">
          <cell r="Q1166">
            <v>122922691</v>
          </cell>
          <cell r="S1166">
            <v>342</v>
          </cell>
          <cell r="T1166">
            <v>43524</v>
          </cell>
          <cell r="U1166">
            <v>43585</v>
          </cell>
          <cell r="V1166">
            <v>43585</v>
          </cell>
        </row>
        <row r="1167">
          <cell r="Q1167">
            <v>122922692</v>
          </cell>
          <cell r="S1167">
            <v>800</v>
          </cell>
          <cell r="T1167">
            <v>43524</v>
          </cell>
          <cell r="U1167">
            <v>43600</v>
          </cell>
          <cell r="V1167">
            <v>43600</v>
          </cell>
        </row>
        <row r="1168">
          <cell r="Q1168">
            <v>122922697</v>
          </cell>
          <cell r="S1168">
            <v>510</v>
          </cell>
          <cell r="T1168">
            <v>43524</v>
          </cell>
          <cell r="U1168">
            <v>43600</v>
          </cell>
          <cell r="V1168">
            <v>43600</v>
          </cell>
        </row>
        <row r="1169">
          <cell r="Q1169">
            <v>122922698</v>
          </cell>
          <cell r="S1169">
            <v>100</v>
          </cell>
          <cell r="T1169">
            <v>43524</v>
          </cell>
          <cell r="U1169">
            <v>43600</v>
          </cell>
          <cell r="V1169">
            <v>43600</v>
          </cell>
        </row>
        <row r="1170">
          <cell r="Q1170">
            <v>122922705</v>
          </cell>
          <cell r="S1170">
            <v>150</v>
          </cell>
          <cell r="T1170">
            <v>43524</v>
          </cell>
          <cell r="U1170">
            <v>43600</v>
          </cell>
          <cell r="V1170">
            <v>43600</v>
          </cell>
        </row>
        <row r="1171">
          <cell r="Q1171">
            <v>122922708</v>
          </cell>
          <cell r="S1171">
            <v>2715</v>
          </cell>
          <cell r="T1171">
            <v>43524</v>
          </cell>
          <cell r="U1171">
            <v>43600</v>
          </cell>
          <cell r="V1171">
            <v>43600</v>
          </cell>
        </row>
        <row r="1172">
          <cell r="Q1172">
            <v>122922716</v>
          </cell>
          <cell r="S1172">
            <v>132</v>
          </cell>
          <cell r="T1172">
            <v>43524</v>
          </cell>
          <cell r="U1172">
            <v>43600</v>
          </cell>
          <cell r="V1172">
            <v>43600</v>
          </cell>
        </row>
        <row r="1173">
          <cell r="Q1173">
            <v>122922717</v>
          </cell>
          <cell r="S1173">
            <v>306</v>
          </cell>
          <cell r="T1173">
            <v>43524</v>
          </cell>
          <cell r="U1173">
            <v>43555</v>
          </cell>
          <cell r="V1173">
            <v>43555</v>
          </cell>
        </row>
        <row r="1174">
          <cell r="Q1174">
            <v>122922726</v>
          </cell>
          <cell r="S1174">
            <v>196</v>
          </cell>
          <cell r="T1174">
            <v>43524</v>
          </cell>
          <cell r="U1174">
            <v>43600</v>
          </cell>
          <cell r="V1174">
            <v>43600</v>
          </cell>
        </row>
        <row r="1175">
          <cell r="Q1175">
            <v>122922731</v>
          </cell>
          <cell r="S1175">
            <v>550</v>
          </cell>
          <cell r="T1175">
            <v>43524</v>
          </cell>
          <cell r="U1175">
            <v>43600</v>
          </cell>
          <cell r="V1175">
            <v>43600</v>
          </cell>
        </row>
        <row r="1176">
          <cell r="Q1176">
            <v>122922733</v>
          </cell>
          <cell r="S1176">
            <v>410</v>
          </cell>
          <cell r="T1176">
            <v>43524</v>
          </cell>
          <cell r="U1176">
            <v>43600</v>
          </cell>
          <cell r="V1176">
            <v>43600</v>
          </cell>
        </row>
        <row r="1177">
          <cell r="Q1177">
            <v>122922735</v>
          </cell>
          <cell r="S1177">
            <v>1388</v>
          </cell>
          <cell r="T1177">
            <v>43524</v>
          </cell>
          <cell r="U1177">
            <v>43600</v>
          </cell>
          <cell r="V1177">
            <v>43600</v>
          </cell>
        </row>
        <row r="1178">
          <cell r="Q1178">
            <v>122922737</v>
          </cell>
          <cell r="S1178">
            <v>236</v>
          </cell>
          <cell r="T1178">
            <v>43524</v>
          </cell>
          <cell r="U1178">
            <v>43600</v>
          </cell>
          <cell r="V1178">
            <v>43600</v>
          </cell>
        </row>
        <row r="1179">
          <cell r="Q1179">
            <v>122922739</v>
          </cell>
          <cell r="S1179">
            <v>120</v>
          </cell>
          <cell r="T1179">
            <v>43524</v>
          </cell>
          <cell r="U1179">
            <v>43600</v>
          </cell>
          <cell r="V1179">
            <v>43600</v>
          </cell>
        </row>
        <row r="1180">
          <cell r="Q1180">
            <v>122922741</v>
          </cell>
          <cell r="S1180">
            <v>468</v>
          </cell>
          <cell r="T1180">
            <v>43524</v>
          </cell>
          <cell r="U1180">
            <v>43600</v>
          </cell>
          <cell r="V1180">
            <v>43600</v>
          </cell>
        </row>
        <row r="1181">
          <cell r="Q1181">
            <v>122922742</v>
          </cell>
          <cell r="S1181">
            <v>5252</v>
          </cell>
          <cell r="T1181">
            <v>43524</v>
          </cell>
          <cell r="U1181">
            <v>43600</v>
          </cell>
          <cell r="V1181">
            <v>43600</v>
          </cell>
        </row>
        <row r="1182">
          <cell r="Q1182">
            <v>122922743</v>
          </cell>
          <cell r="S1182">
            <v>387</v>
          </cell>
          <cell r="T1182">
            <v>43524</v>
          </cell>
          <cell r="U1182">
            <v>43600</v>
          </cell>
          <cell r="V1182">
            <v>43600</v>
          </cell>
        </row>
        <row r="1183">
          <cell r="Q1183">
            <v>122922898</v>
          </cell>
          <cell r="S1183">
            <v>529</v>
          </cell>
          <cell r="T1183">
            <v>43524</v>
          </cell>
          <cell r="U1183">
            <v>43600</v>
          </cell>
          <cell r="V1183">
            <v>43600</v>
          </cell>
        </row>
        <row r="1184">
          <cell r="Q1184">
            <v>122922916</v>
          </cell>
          <cell r="S1184">
            <v>462</v>
          </cell>
          <cell r="T1184">
            <v>43524</v>
          </cell>
          <cell r="U1184">
            <v>43600</v>
          </cell>
          <cell r="V1184">
            <v>43600</v>
          </cell>
        </row>
        <row r="1185">
          <cell r="Q1185">
            <v>122922933</v>
          </cell>
          <cell r="S1185">
            <v>116</v>
          </cell>
          <cell r="T1185">
            <v>43524</v>
          </cell>
          <cell r="U1185">
            <v>43600</v>
          </cell>
          <cell r="V1185">
            <v>43600</v>
          </cell>
        </row>
        <row r="1186">
          <cell r="Q1186">
            <v>122922934</v>
          </cell>
          <cell r="S1186">
            <v>367</v>
          </cell>
          <cell r="T1186">
            <v>43524</v>
          </cell>
          <cell r="U1186">
            <v>43600</v>
          </cell>
          <cell r="V1186">
            <v>43600</v>
          </cell>
        </row>
        <row r="1187">
          <cell r="Q1187">
            <v>122922935</v>
          </cell>
          <cell r="S1187">
            <v>1163</v>
          </cell>
          <cell r="T1187">
            <v>43524</v>
          </cell>
          <cell r="U1187">
            <v>43585</v>
          </cell>
          <cell r="V1187">
            <v>43585</v>
          </cell>
        </row>
        <row r="1188">
          <cell r="Q1188">
            <v>122923029</v>
          </cell>
          <cell r="S1188">
            <v>507</v>
          </cell>
          <cell r="T1188">
            <v>43524</v>
          </cell>
          <cell r="U1188">
            <v>43616</v>
          </cell>
          <cell r="V1188">
            <v>43616</v>
          </cell>
        </row>
        <row r="1189">
          <cell r="Q1189">
            <v>122923032</v>
          </cell>
          <cell r="S1189">
            <v>100</v>
          </cell>
          <cell r="T1189">
            <v>43524</v>
          </cell>
          <cell r="U1189">
            <v>43600</v>
          </cell>
          <cell r="V1189">
            <v>43600</v>
          </cell>
        </row>
        <row r="1190">
          <cell r="Q1190">
            <v>122923093</v>
          </cell>
          <cell r="S1190">
            <v>188</v>
          </cell>
          <cell r="T1190">
            <v>43524</v>
          </cell>
          <cell r="U1190">
            <v>43585</v>
          </cell>
          <cell r="V1190">
            <v>43585</v>
          </cell>
        </row>
        <row r="1191">
          <cell r="Q1191">
            <v>122923367</v>
          </cell>
          <cell r="S1191">
            <v>458</v>
          </cell>
          <cell r="T1191">
            <v>43524</v>
          </cell>
          <cell r="U1191">
            <v>43600</v>
          </cell>
          <cell r="V1191">
            <v>43600</v>
          </cell>
        </row>
        <row r="1192">
          <cell r="Q1192">
            <v>122923383</v>
          </cell>
          <cell r="S1192">
            <v>387</v>
          </cell>
          <cell r="T1192">
            <v>43524</v>
          </cell>
          <cell r="U1192">
            <v>43600</v>
          </cell>
          <cell r="V1192">
            <v>43600</v>
          </cell>
        </row>
        <row r="1193">
          <cell r="Q1193">
            <v>122923386</v>
          </cell>
          <cell r="S1193">
            <v>1125</v>
          </cell>
          <cell r="T1193">
            <v>43524</v>
          </cell>
          <cell r="U1193">
            <v>43600</v>
          </cell>
          <cell r="V1193">
            <v>43600</v>
          </cell>
        </row>
        <row r="1194">
          <cell r="Q1194">
            <v>122923387</v>
          </cell>
          <cell r="S1194">
            <v>443</v>
          </cell>
          <cell r="T1194">
            <v>43524</v>
          </cell>
          <cell r="U1194">
            <v>43600</v>
          </cell>
          <cell r="V1194">
            <v>43600</v>
          </cell>
        </row>
        <row r="1195">
          <cell r="Q1195">
            <v>122923388</v>
          </cell>
          <cell r="S1195">
            <v>1428</v>
          </cell>
          <cell r="T1195">
            <v>43524</v>
          </cell>
          <cell r="U1195">
            <v>43600</v>
          </cell>
          <cell r="V1195">
            <v>43600</v>
          </cell>
        </row>
        <row r="1196">
          <cell r="Q1196">
            <v>122923780</v>
          </cell>
          <cell r="S1196">
            <v>718</v>
          </cell>
          <cell r="T1196">
            <v>43524</v>
          </cell>
          <cell r="U1196">
            <v>43616</v>
          </cell>
          <cell r="V1196">
            <v>43616</v>
          </cell>
        </row>
        <row r="1197">
          <cell r="Q1197">
            <v>122923781</v>
          </cell>
          <cell r="S1197">
            <v>274</v>
          </cell>
          <cell r="T1197">
            <v>43524</v>
          </cell>
          <cell r="U1197">
            <v>43600</v>
          </cell>
          <cell r="V1197">
            <v>43600</v>
          </cell>
        </row>
        <row r="1198">
          <cell r="Q1198">
            <v>122923782</v>
          </cell>
          <cell r="S1198">
            <v>100</v>
          </cell>
          <cell r="T1198">
            <v>43524</v>
          </cell>
          <cell r="U1198">
            <v>43600</v>
          </cell>
          <cell r="V1198">
            <v>43600</v>
          </cell>
        </row>
        <row r="1199">
          <cell r="Q1199">
            <v>122923783</v>
          </cell>
          <cell r="S1199">
            <v>936</v>
          </cell>
          <cell r="T1199">
            <v>43524</v>
          </cell>
          <cell r="U1199">
            <v>43600</v>
          </cell>
          <cell r="V1199">
            <v>43600</v>
          </cell>
        </row>
        <row r="1200">
          <cell r="Q1200">
            <v>122923784</v>
          </cell>
          <cell r="S1200">
            <v>297</v>
          </cell>
          <cell r="T1200">
            <v>43524</v>
          </cell>
          <cell r="U1200">
            <v>43600</v>
          </cell>
          <cell r="V1200">
            <v>43600</v>
          </cell>
        </row>
        <row r="1201">
          <cell r="Q1201">
            <v>122923786</v>
          </cell>
          <cell r="S1201">
            <v>140</v>
          </cell>
          <cell r="T1201">
            <v>43524</v>
          </cell>
          <cell r="U1201">
            <v>43600</v>
          </cell>
          <cell r="V1201">
            <v>43600</v>
          </cell>
        </row>
        <row r="1202">
          <cell r="Q1202">
            <v>122923787</v>
          </cell>
          <cell r="S1202">
            <v>192</v>
          </cell>
          <cell r="T1202">
            <v>43524</v>
          </cell>
          <cell r="U1202">
            <v>43600</v>
          </cell>
          <cell r="V1202">
            <v>43600</v>
          </cell>
        </row>
        <row r="1203">
          <cell r="Q1203">
            <v>122923788</v>
          </cell>
          <cell r="S1203">
            <v>202</v>
          </cell>
          <cell r="T1203">
            <v>43524</v>
          </cell>
          <cell r="U1203">
            <v>43600</v>
          </cell>
          <cell r="V1203">
            <v>43600</v>
          </cell>
        </row>
        <row r="1204">
          <cell r="Q1204">
            <v>122923789</v>
          </cell>
          <cell r="S1204">
            <v>255</v>
          </cell>
          <cell r="T1204">
            <v>43524</v>
          </cell>
          <cell r="U1204">
            <v>43585</v>
          </cell>
          <cell r="V1204">
            <v>43585</v>
          </cell>
        </row>
        <row r="1205">
          <cell r="Q1205">
            <v>122923791</v>
          </cell>
          <cell r="S1205">
            <v>245</v>
          </cell>
          <cell r="T1205">
            <v>43524</v>
          </cell>
          <cell r="U1205">
            <v>43585</v>
          </cell>
          <cell r="V1205">
            <v>43585</v>
          </cell>
        </row>
        <row r="1206">
          <cell r="Q1206">
            <v>122923792</v>
          </cell>
          <cell r="S1206">
            <v>100</v>
          </cell>
          <cell r="T1206">
            <v>43524</v>
          </cell>
          <cell r="U1206">
            <v>43600</v>
          </cell>
          <cell r="V1206">
            <v>43600</v>
          </cell>
        </row>
        <row r="1207">
          <cell r="Q1207">
            <v>122923793</v>
          </cell>
          <cell r="S1207">
            <v>214</v>
          </cell>
          <cell r="T1207">
            <v>43524</v>
          </cell>
          <cell r="U1207">
            <v>43600</v>
          </cell>
          <cell r="V1207">
            <v>43600</v>
          </cell>
        </row>
        <row r="1208">
          <cell r="Q1208">
            <v>122923794</v>
          </cell>
          <cell r="S1208">
            <v>480</v>
          </cell>
          <cell r="T1208">
            <v>43524</v>
          </cell>
          <cell r="U1208">
            <v>43600</v>
          </cell>
          <cell r="V1208">
            <v>43600</v>
          </cell>
        </row>
        <row r="1209">
          <cell r="Q1209">
            <v>122923795</v>
          </cell>
          <cell r="S1209">
            <v>279</v>
          </cell>
          <cell r="T1209">
            <v>43524</v>
          </cell>
          <cell r="U1209">
            <v>43585</v>
          </cell>
          <cell r="V1209">
            <v>43585</v>
          </cell>
        </row>
        <row r="1210">
          <cell r="Q1210">
            <v>122923796</v>
          </cell>
          <cell r="S1210">
            <v>106</v>
          </cell>
          <cell r="T1210">
            <v>43524</v>
          </cell>
          <cell r="U1210">
            <v>43585</v>
          </cell>
          <cell r="V1210">
            <v>43585</v>
          </cell>
        </row>
        <row r="1211">
          <cell r="Q1211">
            <v>122923800</v>
          </cell>
          <cell r="S1211">
            <v>100</v>
          </cell>
          <cell r="T1211">
            <v>43524</v>
          </cell>
          <cell r="U1211">
            <v>43585</v>
          </cell>
          <cell r="V1211">
            <v>43585</v>
          </cell>
        </row>
        <row r="1212">
          <cell r="Q1212">
            <v>122923806</v>
          </cell>
          <cell r="S1212">
            <v>490</v>
          </cell>
          <cell r="T1212">
            <v>43524</v>
          </cell>
          <cell r="U1212">
            <v>43616</v>
          </cell>
          <cell r="V1212">
            <v>43616</v>
          </cell>
        </row>
        <row r="1213">
          <cell r="Q1213">
            <v>122923816</v>
          </cell>
          <cell r="S1213">
            <v>635</v>
          </cell>
          <cell r="T1213">
            <v>43524</v>
          </cell>
          <cell r="U1213">
            <v>43616</v>
          </cell>
          <cell r="V1213">
            <v>43616</v>
          </cell>
        </row>
        <row r="1214">
          <cell r="Q1214">
            <v>122923879</v>
          </cell>
          <cell r="S1214">
            <v>442</v>
          </cell>
          <cell r="T1214">
            <v>43524</v>
          </cell>
          <cell r="U1214">
            <v>43585</v>
          </cell>
          <cell r="V1214">
            <v>43585</v>
          </cell>
        </row>
        <row r="1215">
          <cell r="Q1215">
            <v>122923884</v>
          </cell>
          <cell r="S1215">
            <v>558</v>
          </cell>
          <cell r="T1215">
            <v>43524</v>
          </cell>
          <cell r="U1215">
            <v>43600</v>
          </cell>
          <cell r="V1215">
            <v>43600</v>
          </cell>
        </row>
        <row r="1216">
          <cell r="Q1216">
            <v>122923887</v>
          </cell>
          <cell r="S1216">
            <v>344</v>
          </cell>
          <cell r="T1216">
            <v>43524</v>
          </cell>
          <cell r="U1216">
            <v>43600</v>
          </cell>
          <cell r="V1216">
            <v>43600</v>
          </cell>
        </row>
        <row r="1217">
          <cell r="Q1217">
            <v>122923895</v>
          </cell>
          <cell r="S1217">
            <v>420</v>
          </cell>
          <cell r="T1217">
            <v>43524</v>
          </cell>
          <cell r="U1217">
            <v>43600</v>
          </cell>
          <cell r="V1217">
            <v>43600</v>
          </cell>
        </row>
        <row r="1218">
          <cell r="Q1218">
            <v>122923903</v>
          </cell>
          <cell r="S1218">
            <v>476</v>
          </cell>
          <cell r="T1218">
            <v>43524</v>
          </cell>
          <cell r="U1218">
            <v>43600</v>
          </cell>
          <cell r="V1218">
            <v>43600</v>
          </cell>
        </row>
        <row r="1219">
          <cell r="Q1219">
            <v>122923904</v>
          </cell>
          <cell r="S1219">
            <v>879</v>
          </cell>
          <cell r="T1219">
            <v>43524</v>
          </cell>
          <cell r="U1219">
            <v>43600</v>
          </cell>
          <cell r="V1219">
            <v>43600</v>
          </cell>
        </row>
        <row r="1220">
          <cell r="Q1220">
            <v>122923924</v>
          </cell>
          <cell r="S1220">
            <v>2</v>
          </cell>
          <cell r="T1220">
            <v>43524</v>
          </cell>
          <cell r="U1220">
            <v>43600</v>
          </cell>
          <cell r="V1220">
            <v>43600</v>
          </cell>
        </row>
        <row r="1221">
          <cell r="Q1221">
            <v>122923925</v>
          </cell>
          <cell r="S1221">
            <v>5</v>
          </cell>
          <cell r="T1221">
            <v>43524</v>
          </cell>
          <cell r="U1221">
            <v>43585</v>
          </cell>
          <cell r="V1221">
            <v>43585</v>
          </cell>
        </row>
        <row r="1222">
          <cell r="Q1222">
            <v>122923926</v>
          </cell>
          <cell r="S1222">
            <v>3</v>
          </cell>
          <cell r="T1222">
            <v>43524</v>
          </cell>
          <cell r="U1222">
            <v>43585</v>
          </cell>
          <cell r="V1222">
            <v>43585</v>
          </cell>
        </row>
        <row r="1223">
          <cell r="Q1223">
            <v>122923934</v>
          </cell>
          <cell r="S1223">
            <v>23</v>
          </cell>
          <cell r="T1223">
            <v>43524</v>
          </cell>
          <cell r="U1223">
            <v>43600</v>
          </cell>
          <cell r="V1223">
            <v>43600</v>
          </cell>
        </row>
        <row r="1224">
          <cell r="Q1224">
            <v>122923937</v>
          </cell>
          <cell r="S1224">
            <v>23</v>
          </cell>
          <cell r="T1224">
            <v>43524</v>
          </cell>
          <cell r="U1224">
            <v>43600</v>
          </cell>
          <cell r="V1224">
            <v>43600</v>
          </cell>
        </row>
        <row r="1225">
          <cell r="Q1225">
            <v>122924305</v>
          </cell>
          <cell r="S1225">
            <v>39</v>
          </cell>
          <cell r="T1225">
            <v>43524</v>
          </cell>
          <cell r="U1225">
            <v>43616</v>
          </cell>
          <cell r="V1225">
            <v>43616</v>
          </cell>
        </row>
        <row r="1226">
          <cell r="Q1226">
            <v>122924410</v>
          </cell>
          <cell r="S1226">
            <v>186</v>
          </cell>
          <cell r="T1226">
            <v>43524</v>
          </cell>
          <cell r="U1226">
            <v>43600</v>
          </cell>
          <cell r="V1226">
            <v>43600</v>
          </cell>
        </row>
        <row r="1227">
          <cell r="Q1227">
            <v>122925069</v>
          </cell>
          <cell r="S1227">
            <v>1728</v>
          </cell>
          <cell r="T1227">
            <v>43524</v>
          </cell>
          <cell r="U1227">
            <v>43600</v>
          </cell>
          <cell r="V1227">
            <v>43600</v>
          </cell>
        </row>
        <row r="1228">
          <cell r="Q1228">
            <v>122925074</v>
          </cell>
          <cell r="S1228">
            <v>864</v>
          </cell>
          <cell r="T1228">
            <v>43524</v>
          </cell>
          <cell r="U1228">
            <v>43600</v>
          </cell>
          <cell r="V1228">
            <v>43600</v>
          </cell>
        </row>
        <row r="1229">
          <cell r="Q1229">
            <v>122925076</v>
          </cell>
          <cell r="S1229">
            <v>2112</v>
          </cell>
          <cell r="T1229">
            <v>43524</v>
          </cell>
          <cell r="U1229">
            <v>43585</v>
          </cell>
          <cell r="V1229">
            <v>43585</v>
          </cell>
        </row>
        <row r="1230">
          <cell r="Q1230">
            <v>122925077</v>
          </cell>
          <cell r="S1230">
            <v>1056</v>
          </cell>
          <cell r="T1230">
            <v>43524</v>
          </cell>
          <cell r="U1230">
            <v>43585</v>
          </cell>
          <cell r="V1230">
            <v>43585</v>
          </cell>
        </row>
        <row r="1231">
          <cell r="Q1231">
            <v>122925078</v>
          </cell>
          <cell r="S1231">
            <v>1728</v>
          </cell>
          <cell r="T1231">
            <v>43524</v>
          </cell>
          <cell r="U1231">
            <v>43600</v>
          </cell>
          <cell r="V1231">
            <v>43600</v>
          </cell>
        </row>
        <row r="1232">
          <cell r="Q1232">
            <v>122925079</v>
          </cell>
          <cell r="S1232">
            <v>112</v>
          </cell>
          <cell r="T1232">
            <v>43524</v>
          </cell>
          <cell r="U1232">
            <v>43600</v>
          </cell>
          <cell r="V1232">
            <v>43600</v>
          </cell>
        </row>
        <row r="1233">
          <cell r="Q1233">
            <v>122925080</v>
          </cell>
          <cell r="S1233">
            <v>118</v>
          </cell>
          <cell r="T1233">
            <v>43524</v>
          </cell>
          <cell r="U1233">
            <v>43585</v>
          </cell>
          <cell r="V1233">
            <v>43585</v>
          </cell>
        </row>
        <row r="1234">
          <cell r="Q1234">
            <v>122925086</v>
          </cell>
          <cell r="S1234">
            <v>203</v>
          </cell>
          <cell r="T1234">
            <v>43524</v>
          </cell>
          <cell r="U1234">
            <v>43600</v>
          </cell>
          <cell r="V1234">
            <v>43600</v>
          </cell>
        </row>
        <row r="1235">
          <cell r="Q1235">
            <v>122925087</v>
          </cell>
          <cell r="S1235">
            <v>103</v>
          </cell>
          <cell r="T1235">
            <v>43524</v>
          </cell>
          <cell r="U1235">
            <v>43600</v>
          </cell>
          <cell r="V1235">
            <v>43600</v>
          </cell>
        </row>
        <row r="1236">
          <cell r="Q1236">
            <v>122925088</v>
          </cell>
          <cell r="S1236">
            <v>259</v>
          </cell>
          <cell r="T1236">
            <v>43524</v>
          </cell>
          <cell r="U1236">
            <v>43600</v>
          </cell>
          <cell r="V1236">
            <v>43600</v>
          </cell>
        </row>
        <row r="1237">
          <cell r="Q1237">
            <v>122925089</v>
          </cell>
          <cell r="S1237">
            <v>379</v>
          </cell>
          <cell r="T1237">
            <v>43524</v>
          </cell>
          <cell r="U1237">
            <v>43600</v>
          </cell>
          <cell r="V1237">
            <v>43600</v>
          </cell>
        </row>
        <row r="1238">
          <cell r="Q1238">
            <v>122925090</v>
          </cell>
          <cell r="S1238">
            <v>723</v>
          </cell>
          <cell r="T1238">
            <v>43524</v>
          </cell>
          <cell r="U1238">
            <v>43600</v>
          </cell>
          <cell r="V1238">
            <v>43600</v>
          </cell>
        </row>
        <row r="1239">
          <cell r="Q1239">
            <v>122925091</v>
          </cell>
          <cell r="S1239">
            <v>419</v>
          </cell>
          <cell r="T1239">
            <v>43524</v>
          </cell>
          <cell r="U1239">
            <v>43616</v>
          </cell>
          <cell r="V1239">
            <v>43616</v>
          </cell>
        </row>
        <row r="1240">
          <cell r="Q1240">
            <v>122925092</v>
          </cell>
          <cell r="S1240">
            <v>1800</v>
          </cell>
          <cell r="T1240">
            <v>43524</v>
          </cell>
          <cell r="U1240">
            <v>43600</v>
          </cell>
          <cell r="V1240">
            <v>43600</v>
          </cell>
        </row>
        <row r="1241">
          <cell r="Q1241">
            <v>122925093</v>
          </cell>
          <cell r="S1241">
            <v>1375</v>
          </cell>
          <cell r="T1241">
            <v>43524</v>
          </cell>
          <cell r="U1241">
            <v>43616</v>
          </cell>
          <cell r="V1241">
            <v>43616</v>
          </cell>
        </row>
        <row r="1242">
          <cell r="Q1242">
            <v>122925094</v>
          </cell>
          <cell r="S1242">
            <v>112</v>
          </cell>
          <cell r="T1242">
            <v>43524</v>
          </cell>
          <cell r="U1242">
            <v>43585</v>
          </cell>
          <cell r="V1242">
            <v>43585</v>
          </cell>
        </row>
        <row r="1243">
          <cell r="Q1243">
            <v>122925095</v>
          </cell>
          <cell r="S1243">
            <v>112</v>
          </cell>
          <cell r="T1243">
            <v>43524</v>
          </cell>
          <cell r="U1243">
            <v>43600</v>
          </cell>
          <cell r="V1243">
            <v>43600</v>
          </cell>
        </row>
        <row r="1244">
          <cell r="Q1244">
            <v>122925099</v>
          </cell>
          <cell r="S1244">
            <v>100</v>
          </cell>
          <cell r="T1244">
            <v>43524</v>
          </cell>
          <cell r="U1244">
            <v>43600</v>
          </cell>
          <cell r="V1244">
            <v>43600</v>
          </cell>
        </row>
        <row r="1245">
          <cell r="Q1245">
            <v>122925100</v>
          </cell>
          <cell r="S1245">
            <v>573</v>
          </cell>
          <cell r="T1245">
            <v>43524</v>
          </cell>
          <cell r="U1245">
            <v>43616</v>
          </cell>
          <cell r="V1245">
            <v>43616</v>
          </cell>
        </row>
        <row r="1246">
          <cell r="Q1246">
            <v>122925101</v>
          </cell>
          <cell r="S1246">
            <v>112</v>
          </cell>
          <cell r="T1246">
            <v>43524</v>
          </cell>
          <cell r="U1246">
            <v>43585</v>
          </cell>
          <cell r="V1246">
            <v>43585</v>
          </cell>
        </row>
        <row r="1247">
          <cell r="Q1247">
            <v>122925103</v>
          </cell>
          <cell r="S1247">
            <v>296</v>
          </cell>
          <cell r="T1247">
            <v>43524</v>
          </cell>
          <cell r="U1247">
            <v>43600</v>
          </cell>
          <cell r="V1247">
            <v>43600</v>
          </cell>
        </row>
        <row r="1248">
          <cell r="Q1248">
            <v>122925109</v>
          </cell>
          <cell r="S1248">
            <v>112</v>
          </cell>
          <cell r="T1248">
            <v>43524</v>
          </cell>
          <cell r="U1248">
            <v>43600</v>
          </cell>
          <cell r="V1248">
            <v>43600</v>
          </cell>
        </row>
        <row r="1249">
          <cell r="Q1249">
            <v>122925111</v>
          </cell>
          <cell r="S1249">
            <v>112</v>
          </cell>
          <cell r="T1249">
            <v>43524</v>
          </cell>
          <cell r="U1249">
            <v>43600</v>
          </cell>
          <cell r="V1249">
            <v>43600</v>
          </cell>
        </row>
        <row r="1250">
          <cell r="Q1250">
            <v>122925116</v>
          </cell>
          <cell r="S1250">
            <v>100</v>
          </cell>
          <cell r="T1250">
            <v>43524</v>
          </cell>
          <cell r="U1250">
            <v>43600</v>
          </cell>
          <cell r="V1250">
            <v>43600</v>
          </cell>
        </row>
        <row r="1251">
          <cell r="Q1251">
            <v>122925122</v>
          </cell>
          <cell r="S1251">
            <v>600</v>
          </cell>
          <cell r="T1251">
            <v>43524</v>
          </cell>
          <cell r="U1251">
            <v>43600</v>
          </cell>
          <cell r="V1251">
            <v>43600</v>
          </cell>
        </row>
        <row r="1252">
          <cell r="Q1252">
            <v>122925123</v>
          </cell>
          <cell r="S1252">
            <v>600</v>
          </cell>
          <cell r="T1252">
            <v>43524</v>
          </cell>
          <cell r="U1252">
            <v>43600</v>
          </cell>
          <cell r="V1252">
            <v>43600</v>
          </cell>
        </row>
        <row r="1253">
          <cell r="Q1253">
            <v>122925130</v>
          </cell>
          <cell r="S1253">
            <v>1352</v>
          </cell>
          <cell r="T1253">
            <v>43524</v>
          </cell>
          <cell r="U1253">
            <v>43600</v>
          </cell>
          <cell r="V1253">
            <v>43600</v>
          </cell>
        </row>
        <row r="1254">
          <cell r="Q1254">
            <v>122925131</v>
          </cell>
          <cell r="S1254">
            <v>812</v>
          </cell>
          <cell r="T1254">
            <v>43524</v>
          </cell>
          <cell r="U1254">
            <v>43600</v>
          </cell>
          <cell r="V1254">
            <v>43600</v>
          </cell>
        </row>
        <row r="1255">
          <cell r="Q1255">
            <v>122925132</v>
          </cell>
          <cell r="S1255">
            <v>948</v>
          </cell>
          <cell r="T1255">
            <v>43524</v>
          </cell>
          <cell r="U1255">
            <v>43600</v>
          </cell>
          <cell r="V1255">
            <v>43600</v>
          </cell>
        </row>
        <row r="1256">
          <cell r="Q1256">
            <v>122925133</v>
          </cell>
          <cell r="S1256">
            <v>100</v>
          </cell>
          <cell r="T1256">
            <v>43524</v>
          </cell>
          <cell r="U1256">
            <v>43600</v>
          </cell>
          <cell r="V1256">
            <v>43600</v>
          </cell>
        </row>
        <row r="1257">
          <cell r="Q1257">
            <v>122925134</v>
          </cell>
          <cell r="S1257">
            <v>1160</v>
          </cell>
          <cell r="T1257">
            <v>43524</v>
          </cell>
          <cell r="U1257">
            <v>43585</v>
          </cell>
          <cell r="V1257">
            <v>43585</v>
          </cell>
        </row>
        <row r="1258">
          <cell r="Q1258">
            <v>122925135</v>
          </cell>
          <cell r="S1258">
            <v>100</v>
          </cell>
          <cell r="T1258">
            <v>43524</v>
          </cell>
          <cell r="U1258">
            <v>43600</v>
          </cell>
          <cell r="V1258">
            <v>43600</v>
          </cell>
        </row>
        <row r="1259">
          <cell r="Q1259">
            <v>122925139</v>
          </cell>
          <cell r="S1259">
            <v>100</v>
          </cell>
          <cell r="T1259">
            <v>43524</v>
          </cell>
          <cell r="U1259">
            <v>43600</v>
          </cell>
          <cell r="V1259">
            <v>43600</v>
          </cell>
        </row>
        <row r="1260">
          <cell r="Q1260">
            <v>122925181</v>
          </cell>
          <cell r="S1260">
            <v>3</v>
          </cell>
          <cell r="T1260">
            <v>43524</v>
          </cell>
          <cell r="U1260">
            <v>43600</v>
          </cell>
          <cell r="V1260">
            <v>43600</v>
          </cell>
        </row>
        <row r="1261">
          <cell r="Q1261">
            <v>122925188</v>
          </cell>
          <cell r="S1261">
            <v>168</v>
          </cell>
          <cell r="T1261">
            <v>43524</v>
          </cell>
          <cell r="U1261">
            <v>43600</v>
          </cell>
          <cell r="V1261">
            <v>43600</v>
          </cell>
        </row>
        <row r="1262">
          <cell r="Q1262">
            <v>122925193</v>
          </cell>
          <cell r="S1262">
            <v>57</v>
          </cell>
          <cell r="T1262">
            <v>43524</v>
          </cell>
          <cell r="U1262">
            <v>43600</v>
          </cell>
          <cell r="V1262">
            <v>43600</v>
          </cell>
        </row>
        <row r="1263">
          <cell r="Q1263">
            <v>122925195</v>
          </cell>
          <cell r="S1263">
            <v>37</v>
          </cell>
          <cell r="T1263">
            <v>43524</v>
          </cell>
          <cell r="U1263">
            <v>43600</v>
          </cell>
          <cell r="V1263">
            <v>43600</v>
          </cell>
        </row>
        <row r="1264">
          <cell r="Q1264">
            <v>122925199</v>
          </cell>
          <cell r="S1264">
            <v>31</v>
          </cell>
          <cell r="T1264">
            <v>43524</v>
          </cell>
          <cell r="U1264">
            <v>43555</v>
          </cell>
          <cell r="V1264">
            <v>43555</v>
          </cell>
        </row>
        <row r="1265">
          <cell r="Q1265">
            <v>122925200</v>
          </cell>
          <cell r="S1265">
            <v>259</v>
          </cell>
          <cell r="T1265">
            <v>43524</v>
          </cell>
          <cell r="U1265">
            <v>43555</v>
          </cell>
          <cell r="V1265">
            <v>43555</v>
          </cell>
        </row>
        <row r="1266">
          <cell r="Q1266">
            <v>122925201</v>
          </cell>
          <cell r="S1266">
            <v>1227</v>
          </cell>
          <cell r="T1266">
            <v>43524</v>
          </cell>
          <cell r="U1266">
            <v>43616</v>
          </cell>
          <cell r="V1266">
            <v>43616</v>
          </cell>
        </row>
        <row r="1267">
          <cell r="Q1267">
            <v>122925203</v>
          </cell>
          <cell r="S1267">
            <v>1788</v>
          </cell>
          <cell r="T1267">
            <v>43524</v>
          </cell>
          <cell r="U1267">
            <v>43616</v>
          </cell>
          <cell r="V1267">
            <v>43616</v>
          </cell>
        </row>
        <row r="1268">
          <cell r="Q1268">
            <v>122925204</v>
          </cell>
          <cell r="S1268">
            <v>112</v>
          </cell>
          <cell r="T1268">
            <v>43524</v>
          </cell>
          <cell r="U1268">
            <v>43600</v>
          </cell>
          <cell r="V1268">
            <v>43600</v>
          </cell>
        </row>
        <row r="1269">
          <cell r="Q1269">
            <v>122925206</v>
          </cell>
          <cell r="S1269">
            <v>1340</v>
          </cell>
          <cell r="T1269">
            <v>43524</v>
          </cell>
          <cell r="U1269">
            <v>43600</v>
          </cell>
          <cell r="V1269">
            <v>43600</v>
          </cell>
        </row>
        <row r="1270">
          <cell r="Q1270">
            <v>122925210</v>
          </cell>
          <cell r="S1270">
            <v>1152</v>
          </cell>
          <cell r="T1270">
            <v>43524</v>
          </cell>
          <cell r="U1270">
            <v>43600</v>
          </cell>
          <cell r="V1270">
            <v>43600</v>
          </cell>
        </row>
        <row r="1271">
          <cell r="Q1271">
            <v>122925216</v>
          </cell>
          <cell r="S1271">
            <v>17</v>
          </cell>
          <cell r="T1271">
            <v>43524</v>
          </cell>
          <cell r="U1271">
            <v>43600</v>
          </cell>
          <cell r="V1271">
            <v>43600</v>
          </cell>
        </row>
        <row r="1272">
          <cell r="Q1272">
            <v>122925501</v>
          </cell>
          <cell r="S1272">
            <v>1500</v>
          </cell>
          <cell r="T1272">
            <v>43524</v>
          </cell>
          <cell r="U1272">
            <v>43616</v>
          </cell>
          <cell r="V1272">
            <v>43616</v>
          </cell>
        </row>
        <row r="1273">
          <cell r="Q1273">
            <v>122925566</v>
          </cell>
          <cell r="S1273">
            <v>1200</v>
          </cell>
          <cell r="T1273">
            <v>43524</v>
          </cell>
          <cell r="U1273">
            <v>43600</v>
          </cell>
          <cell r="V1273">
            <v>43600</v>
          </cell>
        </row>
        <row r="1274">
          <cell r="Q1274">
            <v>122925568</v>
          </cell>
          <cell r="S1274">
            <v>1010</v>
          </cell>
          <cell r="T1274">
            <v>43524</v>
          </cell>
          <cell r="U1274">
            <v>43570</v>
          </cell>
          <cell r="V1274">
            <v>43570</v>
          </cell>
        </row>
        <row r="1275">
          <cell r="Q1275">
            <v>122925574</v>
          </cell>
          <cell r="S1275">
            <v>920</v>
          </cell>
          <cell r="T1275">
            <v>43524</v>
          </cell>
          <cell r="U1275">
            <v>43600</v>
          </cell>
          <cell r="V1275">
            <v>43600</v>
          </cell>
        </row>
        <row r="1276">
          <cell r="Q1276">
            <v>122925576</v>
          </cell>
          <cell r="S1276">
            <v>1000</v>
          </cell>
          <cell r="T1276">
            <v>43524</v>
          </cell>
          <cell r="U1276">
            <v>43600</v>
          </cell>
          <cell r="V1276">
            <v>43600</v>
          </cell>
        </row>
        <row r="1277">
          <cell r="Q1277">
            <v>122925577</v>
          </cell>
          <cell r="S1277">
            <v>430</v>
          </cell>
          <cell r="T1277">
            <v>43524</v>
          </cell>
          <cell r="U1277">
            <v>43570</v>
          </cell>
          <cell r="V1277">
            <v>43570</v>
          </cell>
        </row>
        <row r="1278">
          <cell r="Q1278">
            <v>122925580</v>
          </cell>
          <cell r="S1278">
            <v>1200</v>
          </cell>
          <cell r="T1278">
            <v>43524</v>
          </cell>
          <cell r="U1278">
            <v>43600</v>
          </cell>
          <cell r="V1278">
            <v>43600</v>
          </cell>
        </row>
        <row r="1279">
          <cell r="Q1279">
            <v>122925582</v>
          </cell>
          <cell r="S1279">
            <v>300</v>
          </cell>
          <cell r="T1279">
            <v>43524</v>
          </cell>
          <cell r="U1279">
            <v>43600</v>
          </cell>
          <cell r="V1279">
            <v>43600</v>
          </cell>
        </row>
        <row r="1280">
          <cell r="Q1280">
            <v>122925583</v>
          </cell>
          <cell r="S1280">
            <v>500</v>
          </cell>
          <cell r="T1280">
            <v>43524</v>
          </cell>
          <cell r="U1280">
            <v>43616</v>
          </cell>
          <cell r="V1280">
            <v>43616</v>
          </cell>
        </row>
        <row r="1281">
          <cell r="Q1281">
            <v>122925584</v>
          </cell>
          <cell r="S1281">
            <v>660</v>
          </cell>
          <cell r="T1281">
            <v>43524</v>
          </cell>
          <cell r="U1281">
            <v>43600</v>
          </cell>
          <cell r="V1281">
            <v>43600</v>
          </cell>
        </row>
        <row r="1282">
          <cell r="Q1282">
            <v>122925585</v>
          </cell>
          <cell r="S1282">
            <v>2610</v>
          </cell>
          <cell r="T1282">
            <v>43524</v>
          </cell>
          <cell r="U1282">
            <v>43600</v>
          </cell>
          <cell r="V1282">
            <v>43600</v>
          </cell>
        </row>
        <row r="1283">
          <cell r="Q1283">
            <v>122925749</v>
          </cell>
          <cell r="S1283">
            <v>13</v>
          </cell>
          <cell r="T1283">
            <v>43524</v>
          </cell>
          <cell r="U1283">
            <v>43600</v>
          </cell>
          <cell r="V1283">
            <v>43600</v>
          </cell>
        </row>
        <row r="1284">
          <cell r="Q1284">
            <v>122925766</v>
          </cell>
          <cell r="S1284">
            <v>2</v>
          </cell>
          <cell r="T1284">
            <v>43524</v>
          </cell>
          <cell r="U1284">
            <v>43600</v>
          </cell>
          <cell r="V1284">
            <v>43600</v>
          </cell>
        </row>
        <row r="1285">
          <cell r="Q1285">
            <v>122925772</v>
          </cell>
          <cell r="S1285">
            <v>3</v>
          </cell>
          <cell r="T1285">
            <v>43524</v>
          </cell>
          <cell r="U1285">
            <v>43600</v>
          </cell>
          <cell r="V1285">
            <v>43600</v>
          </cell>
        </row>
        <row r="1286">
          <cell r="Q1286">
            <v>122925785</v>
          </cell>
          <cell r="S1286">
            <v>8</v>
          </cell>
          <cell r="T1286">
            <v>43524</v>
          </cell>
          <cell r="U1286">
            <v>43600</v>
          </cell>
          <cell r="V1286">
            <v>43600</v>
          </cell>
        </row>
        <row r="1287">
          <cell r="Q1287">
            <v>122925787</v>
          </cell>
          <cell r="S1287">
            <v>31</v>
          </cell>
          <cell r="T1287">
            <v>43524</v>
          </cell>
          <cell r="U1287">
            <v>43600</v>
          </cell>
          <cell r="V1287">
            <v>43600</v>
          </cell>
        </row>
        <row r="1288">
          <cell r="Q1288">
            <v>122925790</v>
          </cell>
          <cell r="S1288">
            <v>80</v>
          </cell>
          <cell r="T1288">
            <v>43524</v>
          </cell>
          <cell r="U1288">
            <v>43585</v>
          </cell>
          <cell r="V1288">
            <v>43585</v>
          </cell>
        </row>
        <row r="1289">
          <cell r="Q1289">
            <v>122926024</v>
          </cell>
          <cell r="S1289">
            <v>306</v>
          </cell>
          <cell r="T1289">
            <v>43524</v>
          </cell>
          <cell r="U1289">
            <v>43616</v>
          </cell>
          <cell r="V1289">
            <v>43616</v>
          </cell>
        </row>
        <row r="1290">
          <cell r="Q1290">
            <v>122926045</v>
          </cell>
          <cell r="S1290">
            <v>306</v>
          </cell>
          <cell r="T1290">
            <v>43524</v>
          </cell>
          <cell r="U1290">
            <v>43616</v>
          </cell>
          <cell r="V1290">
            <v>43616</v>
          </cell>
        </row>
        <row r="1291">
          <cell r="Q1291">
            <v>122926060</v>
          </cell>
          <cell r="S1291">
            <v>1200</v>
          </cell>
          <cell r="T1291">
            <v>43524</v>
          </cell>
          <cell r="U1291">
            <v>43600</v>
          </cell>
          <cell r="V1291">
            <v>43600</v>
          </cell>
        </row>
        <row r="1292">
          <cell r="Q1292">
            <v>122926142</v>
          </cell>
          <cell r="S1292">
            <v>1120</v>
          </cell>
          <cell r="T1292">
            <v>43524</v>
          </cell>
          <cell r="U1292">
            <v>43600</v>
          </cell>
          <cell r="V1292">
            <v>43600</v>
          </cell>
        </row>
        <row r="1293">
          <cell r="Q1293">
            <v>122926144</v>
          </cell>
          <cell r="S1293">
            <v>1790</v>
          </cell>
          <cell r="T1293">
            <v>43524</v>
          </cell>
          <cell r="U1293">
            <v>43600</v>
          </cell>
          <cell r="V1293">
            <v>43600</v>
          </cell>
        </row>
        <row r="1294">
          <cell r="Q1294">
            <v>122926147</v>
          </cell>
          <cell r="S1294">
            <v>1070</v>
          </cell>
          <cell r="T1294">
            <v>43524</v>
          </cell>
          <cell r="U1294">
            <v>43585</v>
          </cell>
          <cell r="V1294">
            <v>43585</v>
          </cell>
        </row>
        <row r="1295">
          <cell r="Q1295">
            <v>122926148</v>
          </cell>
          <cell r="S1295">
            <v>680</v>
          </cell>
          <cell r="T1295">
            <v>43524</v>
          </cell>
          <cell r="U1295">
            <v>43600</v>
          </cell>
          <cell r="V1295">
            <v>43600</v>
          </cell>
        </row>
        <row r="1296">
          <cell r="Q1296">
            <v>122926149</v>
          </cell>
          <cell r="S1296">
            <v>1218</v>
          </cell>
          <cell r="T1296">
            <v>43524</v>
          </cell>
          <cell r="U1296">
            <v>43585</v>
          </cell>
          <cell r="V1296">
            <v>43585</v>
          </cell>
        </row>
        <row r="1297">
          <cell r="Q1297">
            <v>122926153</v>
          </cell>
          <cell r="S1297">
            <v>1000</v>
          </cell>
          <cell r="T1297">
            <v>43524</v>
          </cell>
          <cell r="U1297">
            <v>43600</v>
          </cell>
          <cell r="V1297">
            <v>43600</v>
          </cell>
        </row>
        <row r="1298">
          <cell r="Q1298">
            <v>122926154</v>
          </cell>
          <cell r="S1298">
            <v>790</v>
          </cell>
          <cell r="T1298">
            <v>43524</v>
          </cell>
          <cell r="U1298">
            <v>43600</v>
          </cell>
          <cell r="V1298">
            <v>43600</v>
          </cell>
        </row>
        <row r="1299">
          <cell r="Q1299">
            <v>122926155</v>
          </cell>
          <cell r="S1299">
            <v>1460</v>
          </cell>
          <cell r="T1299">
            <v>43524</v>
          </cell>
          <cell r="U1299">
            <v>43585</v>
          </cell>
          <cell r="V1299">
            <v>43585</v>
          </cell>
        </row>
        <row r="1300">
          <cell r="Q1300">
            <v>122926156</v>
          </cell>
          <cell r="S1300">
            <v>1300</v>
          </cell>
          <cell r="T1300">
            <v>43524</v>
          </cell>
          <cell r="U1300">
            <v>43585</v>
          </cell>
          <cell r="V1300">
            <v>43585</v>
          </cell>
        </row>
        <row r="1301">
          <cell r="Q1301">
            <v>122926158</v>
          </cell>
          <cell r="S1301">
            <v>300</v>
          </cell>
          <cell r="T1301">
            <v>43524</v>
          </cell>
          <cell r="U1301">
            <v>43600</v>
          </cell>
          <cell r="V1301">
            <v>43600</v>
          </cell>
        </row>
        <row r="1302">
          <cell r="Q1302">
            <v>122926163</v>
          </cell>
          <cell r="S1302">
            <v>1200</v>
          </cell>
          <cell r="T1302">
            <v>43524</v>
          </cell>
          <cell r="U1302">
            <v>43600</v>
          </cell>
          <cell r="V1302">
            <v>43600</v>
          </cell>
        </row>
        <row r="1303">
          <cell r="Q1303">
            <v>122926167</v>
          </cell>
          <cell r="S1303">
            <v>300</v>
          </cell>
          <cell r="T1303">
            <v>43524</v>
          </cell>
          <cell r="U1303">
            <v>43600</v>
          </cell>
          <cell r="V1303">
            <v>43600</v>
          </cell>
        </row>
        <row r="1304">
          <cell r="Q1304">
            <v>122926174</v>
          </cell>
          <cell r="S1304">
            <v>1500</v>
          </cell>
          <cell r="T1304">
            <v>43524</v>
          </cell>
          <cell r="U1304">
            <v>43600</v>
          </cell>
          <cell r="V1304">
            <v>43600</v>
          </cell>
        </row>
        <row r="1305">
          <cell r="Q1305">
            <v>122926176</v>
          </cell>
          <cell r="S1305">
            <v>1200</v>
          </cell>
          <cell r="T1305">
            <v>43524</v>
          </cell>
          <cell r="U1305">
            <v>43600</v>
          </cell>
          <cell r="V1305">
            <v>43600</v>
          </cell>
        </row>
        <row r="1306">
          <cell r="Q1306">
            <v>122926177</v>
          </cell>
          <cell r="S1306">
            <v>516</v>
          </cell>
          <cell r="T1306">
            <v>43524</v>
          </cell>
          <cell r="U1306">
            <v>43600</v>
          </cell>
          <cell r="V1306">
            <v>43600</v>
          </cell>
        </row>
        <row r="1307">
          <cell r="Q1307">
            <v>122926180</v>
          </cell>
          <cell r="S1307">
            <v>300</v>
          </cell>
          <cell r="T1307">
            <v>43524</v>
          </cell>
          <cell r="U1307">
            <v>43600</v>
          </cell>
          <cell r="V1307">
            <v>43600</v>
          </cell>
        </row>
        <row r="1308">
          <cell r="Q1308">
            <v>122926185</v>
          </cell>
          <cell r="S1308">
            <v>480</v>
          </cell>
          <cell r="T1308">
            <v>43524</v>
          </cell>
          <cell r="U1308">
            <v>43600</v>
          </cell>
          <cell r="V1308">
            <v>43600</v>
          </cell>
        </row>
        <row r="1309">
          <cell r="Q1309">
            <v>122926196</v>
          </cell>
          <cell r="S1309">
            <v>384</v>
          </cell>
          <cell r="T1309">
            <v>43524</v>
          </cell>
          <cell r="U1309">
            <v>43600</v>
          </cell>
          <cell r="V1309">
            <v>43600</v>
          </cell>
        </row>
        <row r="1310">
          <cell r="Q1310">
            <v>122926209</v>
          </cell>
          <cell r="S1310">
            <v>396</v>
          </cell>
          <cell r="T1310">
            <v>43524</v>
          </cell>
          <cell r="U1310">
            <v>43600</v>
          </cell>
          <cell r="V1310">
            <v>43600</v>
          </cell>
        </row>
        <row r="1311">
          <cell r="Q1311">
            <v>122926217</v>
          </cell>
          <cell r="S1311">
            <v>300</v>
          </cell>
          <cell r="T1311">
            <v>43524</v>
          </cell>
          <cell r="U1311">
            <v>43600</v>
          </cell>
          <cell r="V1311">
            <v>43600</v>
          </cell>
        </row>
        <row r="1312">
          <cell r="Q1312">
            <v>122926224</v>
          </cell>
          <cell r="S1312">
            <v>1428</v>
          </cell>
          <cell r="T1312">
            <v>43524</v>
          </cell>
          <cell r="U1312">
            <v>43585</v>
          </cell>
          <cell r="V1312">
            <v>43585</v>
          </cell>
        </row>
        <row r="1313">
          <cell r="Q1313">
            <v>122926230</v>
          </cell>
          <cell r="S1313">
            <v>888</v>
          </cell>
          <cell r="T1313">
            <v>43524</v>
          </cell>
          <cell r="U1313">
            <v>43585</v>
          </cell>
          <cell r="V1313">
            <v>43585</v>
          </cell>
        </row>
        <row r="1314">
          <cell r="Q1314">
            <v>122926237</v>
          </cell>
          <cell r="S1314">
            <v>2520</v>
          </cell>
          <cell r="T1314">
            <v>43524</v>
          </cell>
          <cell r="U1314">
            <v>43585</v>
          </cell>
          <cell r="V1314">
            <v>43585</v>
          </cell>
        </row>
        <row r="1315">
          <cell r="Q1315">
            <v>122926238</v>
          </cell>
          <cell r="S1315">
            <v>2052</v>
          </cell>
          <cell r="T1315">
            <v>43524</v>
          </cell>
          <cell r="U1315">
            <v>43585</v>
          </cell>
          <cell r="V1315">
            <v>43585</v>
          </cell>
        </row>
        <row r="1316">
          <cell r="Q1316">
            <v>122926243</v>
          </cell>
          <cell r="S1316">
            <v>3720</v>
          </cell>
          <cell r="T1316">
            <v>43524</v>
          </cell>
          <cell r="U1316">
            <v>43585</v>
          </cell>
          <cell r="V1316">
            <v>43585</v>
          </cell>
        </row>
        <row r="1317">
          <cell r="Q1317">
            <v>122926250</v>
          </cell>
          <cell r="S1317">
            <v>3240</v>
          </cell>
          <cell r="T1317">
            <v>43524</v>
          </cell>
          <cell r="U1317">
            <v>43585</v>
          </cell>
          <cell r="V1317">
            <v>43585</v>
          </cell>
        </row>
        <row r="1318">
          <cell r="Q1318">
            <v>122926253</v>
          </cell>
          <cell r="S1318">
            <v>2520</v>
          </cell>
          <cell r="T1318">
            <v>43524</v>
          </cell>
          <cell r="U1318">
            <v>43585</v>
          </cell>
          <cell r="V1318">
            <v>43585</v>
          </cell>
        </row>
        <row r="1319">
          <cell r="Q1319">
            <v>122926263</v>
          </cell>
          <cell r="S1319">
            <v>3600</v>
          </cell>
          <cell r="T1319">
            <v>43524</v>
          </cell>
          <cell r="U1319">
            <v>43600</v>
          </cell>
          <cell r="V1319">
            <v>43600</v>
          </cell>
        </row>
        <row r="1320">
          <cell r="Q1320">
            <v>122926266</v>
          </cell>
          <cell r="S1320">
            <v>1848</v>
          </cell>
          <cell r="T1320">
            <v>43524</v>
          </cell>
          <cell r="U1320">
            <v>43585</v>
          </cell>
          <cell r="V1320">
            <v>43585</v>
          </cell>
        </row>
        <row r="1321">
          <cell r="Q1321">
            <v>122926271</v>
          </cell>
          <cell r="S1321">
            <v>3672</v>
          </cell>
          <cell r="T1321">
            <v>43524</v>
          </cell>
          <cell r="U1321">
            <v>43585</v>
          </cell>
          <cell r="V1321">
            <v>43585</v>
          </cell>
        </row>
        <row r="1322">
          <cell r="Q1322">
            <v>122926272</v>
          </cell>
          <cell r="S1322">
            <v>10248</v>
          </cell>
          <cell r="T1322">
            <v>43524</v>
          </cell>
          <cell r="U1322">
            <v>43585</v>
          </cell>
          <cell r="V1322">
            <v>43585</v>
          </cell>
        </row>
        <row r="1323">
          <cell r="Q1323">
            <v>122926274</v>
          </cell>
          <cell r="S1323">
            <v>3600</v>
          </cell>
          <cell r="T1323">
            <v>43524</v>
          </cell>
          <cell r="U1323">
            <v>43585</v>
          </cell>
          <cell r="V1323">
            <v>43585</v>
          </cell>
        </row>
        <row r="1324">
          <cell r="Q1324">
            <v>122926280</v>
          </cell>
          <cell r="S1324">
            <v>4800</v>
          </cell>
          <cell r="T1324">
            <v>43524</v>
          </cell>
          <cell r="U1324">
            <v>43600</v>
          </cell>
          <cell r="V1324">
            <v>43600</v>
          </cell>
        </row>
        <row r="1325">
          <cell r="Q1325">
            <v>122926282</v>
          </cell>
          <cell r="S1325">
            <v>2748</v>
          </cell>
          <cell r="T1325">
            <v>43524</v>
          </cell>
          <cell r="U1325">
            <v>43585</v>
          </cell>
          <cell r="V1325">
            <v>43585</v>
          </cell>
        </row>
        <row r="1326">
          <cell r="Q1326">
            <v>122926283</v>
          </cell>
          <cell r="S1326">
            <v>2148</v>
          </cell>
          <cell r="T1326">
            <v>43524</v>
          </cell>
          <cell r="U1326">
            <v>43585</v>
          </cell>
          <cell r="V1326">
            <v>43585</v>
          </cell>
        </row>
        <row r="1327">
          <cell r="Q1327">
            <v>122926286</v>
          </cell>
          <cell r="S1327">
            <v>360</v>
          </cell>
          <cell r="T1327">
            <v>43524</v>
          </cell>
          <cell r="U1327">
            <v>43600</v>
          </cell>
          <cell r="V1327">
            <v>43600</v>
          </cell>
        </row>
        <row r="1328">
          <cell r="Q1328">
            <v>122926288</v>
          </cell>
          <cell r="S1328">
            <v>360</v>
          </cell>
          <cell r="T1328">
            <v>43524</v>
          </cell>
          <cell r="U1328">
            <v>43600</v>
          </cell>
          <cell r="V1328">
            <v>43600</v>
          </cell>
        </row>
        <row r="1329">
          <cell r="Q1329">
            <v>122926293</v>
          </cell>
          <cell r="S1329">
            <v>340</v>
          </cell>
          <cell r="T1329">
            <v>43524</v>
          </cell>
          <cell r="U1329">
            <v>43600</v>
          </cell>
          <cell r="V1329">
            <v>43600</v>
          </cell>
        </row>
        <row r="1330">
          <cell r="Q1330">
            <v>122926299</v>
          </cell>
          <cell r="S1330">
            <v>600</v>
          </cell>
          <cell r="T1330">
            <v>43524</v>
          </cell>
          <cell r="U1330">
            <v>43600</v>
          </cell>
          <cell r="V1330">
            <v>43600</v>
          </cell>
        </row>
        <row r="1331">
          <cell r="Q1331">
            <v>122926301</v>
          </cell>
          <cell r="S1331">
            <v>360</v>
          </cell>
          <cell r="T1331">
            <v>43524</v>
          </cell>
          <cell r="U1331">
            <v>43600</v>
          </cell>
          <cell r="V1331">
            <v>43600</v>
          </cell>
        </row>
        <row r="1332">
          <cell r="Q1332">
            <v>122926302</v>
          </cell>
          <cell r="S1332">
            <v>408</v>
          </cell>
          <cell r="T1332">
            <v>43524</v>
          </cell>
          <cell r="U1332">
            <v>43600</v>
          </cell>
          <cell r="V1332">
            <v>43600</v>
          </cell>
        </row>
        <row r="1333">
          <cell r="Q1333">
            <v>122926303</v>
          </cell>
          <cell r="S1333">
            <v>1540</v>
          </cell>
          <cell r="T1333">
            <v>43524</v>
          </cell>
          <cell r="U1333">
            <v>43600</v>
          </cell>
          <cell r="V1333">
            <v>43600</v>
          </cell>
        </row>
        <row r="1334">
          <cell r="Q1334">
            <v>122926309</v>
          </cell>
          <cell r="S1334">
            <v>2160</v>
          </cell>
          <cell r="T1334">
            <v>43524</v>
          </cell>
          <cell r="U1334">
            <v>43585</v>
          </cell>
          <cell r="V1334">
            <v>43585</v>
          </cell>
        </row>
        <row r="1335">
          <cell r="Q1335">
            <v>122926310</v>
          </cell>
          <cell r="S1335">
            <v>480</v>
          </cell>
          <cell r="T1335">
            <v>43524</v>
          </cell>
          <cell r="U1335">
            <v>43600</v>
          </cell>
          <cell r="V1335">
            <v>43600</v>
          </cell>
        </row>
        <row r="1336">
          <cell r="Q1336">
            <v>122926311</v>
          </cell>
          <cell r="S1336">
            <v>540</v>
          </cell>
          <cell r="T1336">
            <v>43524</v>
          </cell>
          <cell r="U1336">
            <v>43600</v>
          </cell>
          <cell r="V1336">
            <v>43600</v>
          </cell>
        </row>
        <row r="1337">
          <cell r="Q1337">
            <v>122926312</v>
          </cell>
          <cell r="S1337">
            <v>550</v>
          </cell>
          <cell r="T1337">
            <v>43524</v>
          </cell>
          <cell r="U1337">
            <v>43600</v>
          </cell>
          <cell r="V1337">
            <v>43600</v>
          </cell>
        </row>
        <row r="1338">
          <cell r="Q1338">
            <v>122926313</v>
          </cell>
          <cell r="S1338">
            <v>470</v>
          </cell>
          <cell r="T1338">
            <v>43524</v>
          </cell>
          <cell r="U1338">
            <v>43600</v>
          </cell>
          <cell r="V1338">
            <v>43600</v>
          </cell>
        </row>
        <row r="1339">
          <cell r="Q1339">
            <v>122926316</v>
          </cell>
          <cell r="S1339">
            <v>620</v>
          </cell>
          <cell r="T1339">
            <v>43524</v>
          </cell>
          <cell r="U1339">
            <v>43600</v>
          </cell>
          <cell r="V1339">
            <v>43600</v>
          </cell>
        </row>
        <row r="1340">
          <cell r="Q1340">
            <v>122926326</v>
          </cell>
          <cell r="S1340">
            <v>1850</v>
          </cell>
          <cell r="T1340">
            <v>43524</v>
          </cell>
          <cell r="U1340">
            <v>43600</v>
          </cell>
          <cell r="V1340">
            <v>43600</v>
          </cell>
        </row>
        <row r="1341">
          <cell r="Q1341">
            <v>122926328</v>
          </cell>
          <cell r="S1341">
            <v>1146</v>
          </cell>
          <cell r="T1341">
            <v>43524</v>
          </cell>
          <cell r="U1341">
            <v>43585</v>
          </cell>
          <cell r="V1341">
            <v>43585</v>
          </cell>
        </row>
        <row r="1342">
          <cell r="Q1342">
            <v>122926336</v>
          </cell>
          <cell r="S1342">
            <v>500</v>
          </cell>
          <cell r="T1342">
            <v>43524</v>
          </cell>
          <cell r="U1342">
            <v>43585</v>
          </cell>
          <cell r="V1342">
            <v>43585</v>
          </cell>
        </row>
        <row r="1343">
          <cell r="Q1343">
            <v>122926337</v>
          </cell>
          <cell r="S1343">
            <v>500</v>
          </cell>
          <cell r="T1343">
            <v>43524</v>
          </cell>
          <cell r="U1343">
            <v>43585</v>
          </cell>
          <cell r="V1343">
            <v>43585</v>
          </cell>
        </row>
        <row r="1344">
          <cell r="Q1344">
            <v>122926338</v>
          </cell>
          <cell r="S1344">
            <v>1050</v>
          </cell>
          <cell r="T1344">
            <v>43524</v>
          </cell>
          <cell r="U1344">
            <v>43585</v>
          </cell>
          <cell r="V1344">
            <v>43585</v>
          </cell>
        </row>
        <row r="1345">
          <cell r="Q1345">
            <v>122926339</v>
          </cell>
          <cell r="S1345">
            <v>700</v>
          </cell>
          <cell r="T1345">
            <v>43524</v>
          </cell>
          <cell r="U1345">
            <v>43585</v>
          </cell>
          <cell r="V1345">
            <v>43585</v>
          </cell>
        </row>
        <row r="1346">
          <cell r="Q1346">
            <v>122926344</v>
          </cell>
          <cell r="S1346">
            <v>700</v>
          </cell>
          <cell r="T1346">
            <v>43524</v>
          </cell>
          <cell r="U1346">
            <v>43585</v>
          </cell>
          <cell r="V1346">
            <v>43585</v>
          </cell>
        </row>
        <row r="1347">
          <cell r="Q1347">
            <v>122926346</v>
          </cell>
          <cell r="S1347">
            <v>6768</v>
          </cell>
          <cell r="T1347">
            <v>43524</v>
          </cell>
          <cell r="U1347">
            <v>43585</v>
          </cell>
          <cell r="V1347">
            <v>43585</v>
          </cell>
        </row>
        <row r="1348">
          <cell r="Q1348">
            <v>122926366</v>
          </cell>
          <cell r="S1348">
            <v>1950</v>
          </cell>
          <cell r="T1348">
            <v>43524</v>
          </cell>
          <cell r="U1348">
            <v>43600</v>
          </cell>
          <cell r="V1348">
            <v>43600</v>
          </cell>
        </row>
        <row r="1349">
          <cell r="Q1349">
            <v>122926381</v>
          </cell>
          <cell r="S1349">
            <v>1800</v>
          </cell>
          <cell r="T1349">
            <v>43524</v>
          </cell>
          <cell r="U1349">
            <v>43585</v>
          </cell>
          <cell r="V1349">
            <v>43585</v>
          </cell>
        </row>
        <row r="1350">
          <cell r="Q1350">
            <v>122926394</v>
          </cell>
          <cell r="S1350">
            <v>1650</v>
          </cell>
          <cell r="T1350">
            <v>43524</v>
          </cell>
          <cell r="U1350">
            <v>43585</v>
          </cell>
          <cell r="V1350">
            <v>43585</v>
          </cell>
        </row>
        <row r="1351">
          <cell r="Q1351">
            <v>122926407</v>
          </cell>
          <cell r="S1351">
            <v>533</v>
          </cell>
          <cell r="T1351">
            <v>43524</v>
          </cell>
          <cell r="U1351">
            <v>43585</v>
          </cell>
          <cell r="V1351">
            <v>43585</v>
          </cell>
        </row>
        <row r="1352">
          <cell r="Q1352">
            <v>122926411</v>
          </cell>
          <cell r="S1352">
            <v>750</v>
          </cell>
          <cell r="T1352">
            <v>43524</v>
          </cell>
          <cell r="U1352">
            <v>43585</v>
          </cell>
          <cell r="V1352">
            <v>43585</v>
          </cell>
        </row>
        <row r="1353">
          <cell r="Q1353">
            <v>122926472</v>
          </cell>
          <cell r="S1353">
            <v>313</v>
          </cell>
          <cell r="T1353">
            <v>43524</v>
          </cell>
          <cell r="U1353">
            <v>43570</v>
          </cell>
          <cell r="V1353">
            <v>43570</v>
          </cell>
        </row>
        <row r="1354">
          <cell r="Q1354">
            <v>122926497</v>
          </cell>
          <cell r="S1354">
            <v>100</v>
          </cell>
          <cell r="T1354">
            <v>43524</v>
          </cell>
          <cell r="U1354">
            <v>43600</v>
          </cell>
          <cell r="V1354">
            <v>43600</v>
          </cell>
        </row>
        <row r="1355">
          <cell r="Q1355">
            <v>122926499</v>
          </cell>
          <cell r="S1355">
            <v>114</v>
          </cell>
          <cell r="T1355">
            <v>43524</v>
          </cell>
          <cell r="U1355">
            <v>43600</v>
          </cell>
          <cell r="V1355">
            <v>43600</v>
          </cell>
        </row>
        <row r="1356">
          <cell r="Q1356">
            <v>122926536</v>
          </cell>
          <cell r="S1356">
            <v>1800</v>
          </cell>
          <cell r="T1356">
            <v>43524</v>
          </cell>
          <cell r="U1356">
            <v>43585</v>
          </cell>
          <cell r="V1356">
            <v>43585</v>
          </cell>
        </row>
        <row r="1357">
          <cell r="Q1357">
            <v>122926607</v>
          </cell>
          <cell r="S1357">
            <v>4524</v>
          </cell>
          <cell r="T1357">
            <v>43524</v>
          </cell>
          <cell r="U1357">
            <v>43585</v>
          </cell>
          <cell r="V1357">
            <v>43585</v>
          </cell>
        </row>
        <row r="1358">
          <cell r="Q1358">
            <v>122926616</v>
          </cell>
          <cell r="S1358">
            <v>530</v>
          </cell>
          <cell r="T1358">
            <v>43524</v>
          </cell>
          <cell r="U1358">
            <v>43585</v>
          </cell>
          <cell r="V1358">
            <v>43585</v>
          </cell>
        </row>
        <row r="1359">
          <cell r="Q1359">
            <v>122926617</v>
          </cell>
          <cell r="S1359">
            <v>1072</v>
          </cell>
          <cell r="T1359">
            <v>43524</v>
          </cell>
          <cell r="U1359">
            <v>43585</v>
          </cell>
          <cell r="V1359">
            <v>43585</v>
          </cell>
        </row>
        <row r="1360">
          <cell r="Q1360">
            <v>122926621</v>
          </cell>
          <cell r="S1360">
            <v>360</v>
          </cell>
          <cell r="T1360">
            <v>43524</v>
          </cell>
          <cell r="U1360">
            <v>43585</v>
          </cell>
          <cell r="V1360">
            <v>43585</v>
          </cell>
        </row>
        <row r="1361">
          <cell r="Q1361">
            <v>122926625</v>
          </cell>
          <cell r="S1361">
            <v>4315</v>
          </cell>
          <cell r="T1361">
            <v>43524</v>
          </cell>
          <cell r="U1361">
            <v>43585</v>
          </cell>
          <cell r="V1361">
            <v>43585</v>
          </cell>
        </row>
        <row r="1362">
          <cell r="Q1362">
            <v>122926627</v>
          </cell>
          <cell r="S1362">
            <v>539</v>
          </cell>
          <cell r="T1362">
            <v>43524</v>
          </cell>
          <cell r="U1362">
            <v>43600</v>
          </cell>
          <cell r="V1362">
            <v>43600</v>
          </cell>
        </row>
        <row r="1363">
          <cell r="Q1363">
            <v>122926630</v>
          </cell>
          <cell r="S1363">
            <v>300</v>
          </cell>
          <cell r="T1363">
            <v>43524</v>
          </cell>
          <cell r="U1363">
            <v>43585</v>
          </cell>
          <cell r="V1363">
            <v>43585</v>
          </cell>
        </row>
        <row r="1364">
          <cell r="Q1364">
            <v>122926631</v>
          </cell>
          <cell r="S1364">
            <v>698</v>
          </cell>
          <cell r="T1364">
            <v>43524</v>
          </cell>
          <cell r="U1364">
            <v>43600</v>
          </cell>
          <cell r="V1364">
            <v>43600</v>
          </cell>
        </row>
        <row r="1365">
          <cell r="Q1365">
            <v>122926639</v>
          </cell>
          <cell r="S1365">
            <v>375</v>
          </cell>
          <cell r="T1365">
            <v>43524</v>
          </cell>
          <cell r="U1365">
            <v>43585</v>
          </cell>
          <cell r="V1365">
            <v>43585</v>
          </cell>
        </row>
        <row r="1366">
          <cell r="Q1366">
            <v>122926647</v>
          </cell>
          <cell r="S1366">
            <v>3576</v>
          </cell>
          <cell r="T1366">
            <v>43524</v>
          </cell>
          <cell r="U1366">
            <v>43585</v>
          </cell>
          <cell r="V1366">
            <v>43585</v>
          </cell>
        </row>
        <row r="1367">
          <cell r="Q1367">
            <v>122926648</v>
          </cell>
          <cell r="S1367">
            <v>409</v>
          </cell>
          <cell r="T1367">
            <v>43524</v>
          </cell>
          <cell r="U1367">
            <v>43585</v>
          </cell>
          <cell r="V1367">
            <v>43585</v>
          </cell>
        </row>
        <row r="1368">
          <cell r="Q1368">
            <v>122926654</v>
          </cell>
          <cell r="S1368">
            <v>300</v>
          </cell>
          <cell r="T1368">
            <v>43524</v>
          </cell>
          <cell r="U1368">
            <v>43585</v>
          </cell>
          <cell r="V1368">
            <v>43585</v>
          </cell>
        </row>
        <row r="1369">
          <cell r="Q1369">
            <v>122926660</v>
          </cell>
          <cell r="S1369">
            <v>1349</v>
          </cell>
          <cell r="T1369">
            <v>43524</v>
          </cell>
          <cell r="U1369">
            <v>43585</v>
          </cell>
          <cell r="V1369">
            <v>43585</v>
          </cell>
        </row>
        <row r="1370">
          <cell r="Q1370">
            <v>122926662</v>
          </cell>
          <cell r="S1370">
            <v>1796</v>
          </cell>
          <cell r="T1370">
            <v>43524</v>
          </cell>
          <cell r="U1370">
            <v>43585</v>
          </cell>
          <cell r="V1370">
            <v>43585</v>
          </cell>
        </row>
        <row r="1371">
          <cell r="Q1371">
            <v>122926667</v>
          </cell>
          <cell r="S1371">
            <v>746</v>
          </cell>
          <cell r="T1371">
            <v>43524</v>
          </cell>
          <cell r="U1371">
            <v>43600</v>
          </cell>
          <cell r="V1371">
            <v>43600</v>
          </cell>
        </row>
        <row r="1372">
          <cell r="Q1372">
            <v>122926668</v>
          </cell>
          <cell r="S1372">
            <v>805</v>
          </cell>
          <cell r="T1372">
            <v>43524</v>
          </cell>
          <cell r="U1372">
            <v>43616</v>
          </cell>
          <cell r="V1372">
            <v>43616</v>
          </cell>
        </row>
        <row r="1373">
          <cell r="Q1373">
            <v>122926673</v>
          </cell>
          <cell r="S1373">
            <v>1021</v>
          </cell>
          <cell r="T1373">
            <v>43524</v>
          </cell>
          <cell r="U1373">
            <v>43585</v>
          </cell>
          <cell r="V1373">
            <v>43585</v>
          </cell>
        </row>
        <row r="1374">
          <cell r="Q1374">
            <v>122926674</v>
          </cell>
          <cell r="S1374">
            <v>453</v>
          </cell>
          <cell r="T1374">
            <v>43524</v>
          </cell>
          <cell r="U1374">
            <v>43616</v>
          </cell>
          <cell r="V1374">
            <v>43616</v>
          </cell>
        </row>
        <row r="1375">
          <cell r="Q1375">
            <v>122926677</v>
          </cell>
          <cell r="S1375">
            <v>1512</v>
          </cell>
          <cell r="T1375">
            <v>43524</v>
          </cell>
          <cell r="U1375">
            <v>43600</v>
          </cell>
          <cell r="V1375">
            <v>43600</v>
          </cell>
        </row>
        <row r="1376">
          <cell r="Q1376">
            <v>122926678</v>
          </cell>
          <cell r="S1376">
            <v>534</v>
          </cell>
          <cell r="T1376">
            <v>43524</v>
          </cell>
          <cell r="U1376">
            <v>43585</v>
          </cell>
          <cell r="V1376">
            <v>43585</v>
          </cell>
        </row>
        <row r="1377">
          <cell r="Q1377">
            <v>122926680</v>
          </cell>
          <cell r="S1377">
            <v>987</v>
          </cell>
          <cell r="T1377">
            <v>43524</v>
          </cell>
          <cell r="U1377">
            <v>43600</v>
          </cell>
          <cell r="V1377">
            <v>43600</v>
          </cell>
        </row>
        <row r="1378">
          <cell r="Q1378">
            <v>122926681</v>
          </cell>
          <cell r="S1378">
            <v>453</v>
          </cell>
          <cell r="T1378">
            <v>43524</v>
          </cell>
          <cell r="U1378">
            <v>43600</v>
          </cell>
          <cell r="V1378">
            <v>43600</v>
          </cell>
        </row>
        <row r="1379">
          <cell r="Q1379">
            <v>122926693</v>
          </cell>
          <cell r="S1379">
            <v>348</v>
          </cell>
          <cell r="T1379">
            <v>43524</v>
          </cell>
          <cell r="U1379">
            <v>43585</v>
          </cell>
          <cell r="V1379">
            <v>43585</v>
          </cell>
        </row>
        <row r="1380">
          <cell r="Q1380">
            <v>122926698</v>
          </cell>
          <cell r="S1380">
            <v>541</v>
          </cell>
          <cell r="T1380">
            <v>43524</v>
          </cell>
          <cell r="U1380">
            <v>43600</v>
          </cell>
          <cell r="V1380">
            <v>43600</v>
          </cell>
        </row>
        <row r="1381">
          <cell r="Q1381">
            <v>122926703</v>
          </cell>
          <cell r="S1381">
            <v>300</v>
          </cell>
          <cell r="T1381">
            <v>43524</v>
          </cell>
          <cell r="U1381">
            <v>43600</v>
          </cell>
          <cell r="V1381">
            <v>43600</v>
          </cell>
        </row>
        <row r="1382">
          <cell r="Q1382">
            <v>122926704</v>
          </cell>
          <cell r="S1382">
            <v>791</v>
          </cell>
          <cell r="T1382">
            <v>43524</v>
          </cell>
          <cell r="U1382">
            <v>43600</v>
          </cell>
          <cell r="V1382">
            <v>43600</v>
          </cell>
        </row>
        <row r="1383">
          <cell r="Q1383">
            <v>122926705</v>
          </cell>
          <cell r="S1383">
            <v>1505</v>
          </cell>
          <cell r="T1383">
            <v>43524</v>
          </cell>
          <cell r="U1383">
            <v>43585</v>
          </cell>
          <cell r="V1383">
            <v>43585</v>
          </cell>
        </row>
        <row r="1384">
          <cell r="Q1384">
            <v>122926710</v>
          </cell>
          <cell r="S1384">
            <v>569</v>
          </cell>
          <cell r="T1384">
            <v>43524</v>
          </cell>
          <cell r="U1384">
            <v>43600</v>
          </cell>
          <cell r="V1384">
            <v>43600</v>
          </cell>
        </row>
        <row r="1385">
          <cell r="Q1385">
            <v>122926711</v>
          </cell>
          <cell r="S1385">
            <v>471</v>
          </cell>
          <cell r="T1385">
            <v>43524</v>
          </cell>
          <cell r="U1385">
            <v>43600</v>
          </cell>
          <cell r="V1385">
            <v>43600</v>
          </cell>
        </row>
        <row r="1386">
          <cell r="Q1386">
            <v>122926712</v>
          </cell>
          <cell r="S1386">
            <v>314</v>
          </cell>
          <cell r="T1386">
            <v>43524</v>
          </cell>
          <cell r="U1386">
            <v>43585</v>
          </cell>
          <cell r="V1386">
            <v>43585</v>
          </cell>
        </row>
        <row r="1387">
          <cell r="Q1387">
            <v>122926713</v>
          </cell>
          <cell r="S1387">
            <v>963</v>
          </cell>
          <cell r="T1387">
            <v>43524</v>
          </cell>
          <cell r="U1387">
            <v>43585</v>
          </cell>
          <cell r="V1387">
            <v>43585</v>
          </cell>
        </row>
        <row r="1388">
          <cell r="Q1388">
            <v>122926715</v>
          </cell>
          <cell r="S1388">
            <v>1858</v>
          </cell>
          <cell r="T1388">
            <v>43524</v>
          </cell>
          <cell r="U1388">
            <v>43600</v>
          </cell>
          <cell r="V1388">
            <v>43600</v>
          </cell>
        </row>
        <row r="1389">
          <cell r="Q1389">
            <v>122926718</v>
          </cell>
          <cell r="S1389">
            <v>1945</v>
          </cell>
          <cell r="T1389">
            <v>43524</v>
          </cell>
          <cell r="U1389">
            <v>43585</v>
          </cell>
          <cell r="V1389">
            <v>43585</v>
          </cell>
        </row>
        <row r="1390">
          <cell r="Q1390">
            <v>122926761</v>
          </cell>
          <cell r="S1390">
            <v>300</v>
          </cell>
          <cell r="T1390">
            <v>43524</v>
          </cell>
          <cell r="U1390">
            <v>43600</v>
          </cell>
          <cell r="V1390">
            <v>43600</v>
          </cell>
        </row>
        <row r="1391">
          <cell r="Q1391">
            <v>122926796</v>
          </cell>
          <cell r="S1391">
            <v>1789</v>
          </cell>
          <cell r="T1391">
            <v>43524</v>
          </cell>
          <cell r="U1391">
            <v>43585</v>
          </cell>
          <cell r="V1391">
            <v>43585</v>
          </cell>
        </row>
        <row r="1392">
          <cell r="Q1392">
            <v>122926799</v>
          </cell>
          <cell r="S1392">
            <v>2922</v>
          </cell>
          <cell r="T1392">
            <v>43524</v>
          </cell>
          <cell r="U1392">
            <v>43585</v>
          </cell>
          <cell r="V1392">
            <v>43585</v>
          </cell>
        </row>
        <row r="1393">
          <cell r="Q1393">
            <v>122926800</v>
          </cell>
          <cell r="S1393">
            <v>300</v>
          </cell>
          <cell r="T1393">
            <v>43524</v>
          </cell>
          <cell r="U1393">
            <v>43570</v>
          </cell>
          <cell r="V1393">
            <v>43570</v>
          </cell>
        </row>
        <row r="1394">
          <cell r="Q1394">
            <v>122926810</v>
          </cell>
          <cell r="S1394">
            <v>300</v>
          </cell>
          <cell r="T1394">
            <v>43524</v>
          </cell>
          <cell r="U1394">
            <v>43600</v>
          </cell>
          <cell r="V1394">
            <v>43600</v>
          </cell>
        </row>
        <row r="1395">
          <cell r="Q1395">
            <v>122926811</v>
          </cell>
          <cell r="S1395">
            <v>337</v>
          </cell>
          <cell r="T1395">
            <v>43524</v>
          </cell>
          <cell r="U1395">
            <v>43570</v>
          </cell>
          <cell r="V1395">
            <v>43570</v>
          </cell>
        </row>
        <row r="1396">
          <cell r="Q1396">
            <v>122926812</v>
          </cell>
          <cell r="S1396">
            <v>300</v>
          </cell>
          <cell r="T1396">
            <v>43524</v>
          </cell>
          <cell r="U1396">
            <v>43600</v>
          </cell>
          <cell r="V1396">
            <v>43600</v>
          </cell>
        </row>
        <row r="1397">
          <cell r="Q1397">
            <v>122926813</v>
          </cell>
          <cell r="S1397">
            <v>300</v>
          </cell>
          <cell r="T1397">
            <v>43524</v>
          </cell>
          <cell r="U1397">
            <v>43600</v>
          </cell>
          <cell r="V1397">
            <v>43600</v>
          </cell>
        </row>
        <row r="1398">
          <cell r="Q1398">
            <v>122926839</v>
          </cell>
          <cell r="S1398">
            <v>300</v>
          </cell>
          <cell r="T1398">
            <v>43524</v>
          </cell>
          <cell r="U1398">
            <v>43585</v>
          </cell>
          <cell r="V1398">
            <v>43585</v>
          </cell>
        </row>
        <row r="1399">
          <cell r="Q1399">
            <v>122926842</v>
          </cell>
          <cell r="S1399">
            <v>1643</v>
          </cell>
          <cell r="T1399">
            <v>43524</v>
          </cell>
          <cell r="U1399">
            <v>43585</v>
          </cell>
          <cell r="V1399">
            <v>43585</v>
          </cell>
        </row>
        <row r="1400">
          <cell r="Q1400">
            <v>122927023</v>
          </cell>
          <cell r="S1400">
            <v>291</v>
          </cell>
          <cell r="T1400">
            <v>43524</v>
          </cell>
          <cell r="U1400">
            <v>43600</v>
          </cell>
          <cell r="V1400">
            <v>43600</v>
          </cell>
        </row>
        <row r="1401">
          <cell r="Q1401">
            <v>122927046</v>
          </cell>
          <cell r="S1401">
            <v>360</v>
          </cell>
          <cell r="T1401">
            <v>43524</v>
          </cell>
          <cell r="U1401">
            <v>43600</v>
          </cell>
          <cell r="V1401">
            <v>43600</v>
          </cell>
        </row>
        <row r="1402">
          <cell r="Q1402">
            <v>122927148</v>
          </cell>
          <cell r="S1402">
            <v>271</v>
          </cell>
          <cell r="T1402">
            <v>43524</v>
          </cell>
          <cell r="U1402">
            <v>43600</v>
          </cell>
          <cell r="V1402">
            <v>43600</v>
          </cell>
        </row>
        <row r="1403">
          <cell r="Q1403">
            <v>122927217</v>
          </cell>
          <cell r="S1403">
            <v>13</v>
          </cell>
          <cell r="T1403">
            <v>43524</v>
          </cell>
          <cell r="U1403">
            <v>43585</v>
          </cell>
          <cell r="V1403">
            <v>43585</v>
          </cell>
        </row>
        <row r="1404">
          <cell r="Q1404">
            <v>122927223</v>
          </cell>
          <cell r="S1404">
            <v>671</v>
          </cell>
          <cell r="T1404">
            <v>43524</v>
          </cell>
          <cell r="U1404">
            <v>43600</v>
          </cell>
          <cell r="V1404">
            <v>43600</v>
          </cell>
        </row>
        <row r="1405">
          <cell r="Q1405">
            <v>122927225</v>
          </cell>
          <cell r="S1405">
            <v>671</v>
          </cell>
          <cell r="T1405">
            <v>43524</v>
          </cell>
          <cell r="U1405">
            <v>43555</v>
          </cell>
          <cell r="V1405">
            <v>43555</v>
          </cell>
        </row>
        <row r="1406">
          <cell r="Q1406">
            <v>122927232</v>
          </cell>
          <cell r="S1406">
            <v>120</v>
          </cell>
          <cell r="T1406">
            <v>43524</v>
          </cell>
          <cell r="U1406">
            <v>43600</v>
          </cell>
          <cell r="V1406">
            <v>43600</v>
          </cell>
        </row>
        <row r="1407">
          <cell r="Q1407">
            <v>122928443</v>
          </cell>
          <cell r="S1407">
            <v>412</v>
          </cell>
          <cell r="T1407">
            <v>43524</v>
          </cell>
          <cell r="U1407">
            <v>43600</v>
          </cell>
          <cell r="V1407">
            <v>43600</v>
          </cell>
        </row>
        <row r="1408">
          <cell r="Q1408">
            <v>122928445</v>
          </cell>
          <cell r="S1408">
            <v>1255</v>
          </cell>
          <cell r="T1408">
            <v>43524</v>
          </cell>
          <cell r="U1408">
            <v>43600</v>
          </cell>
          <cell r="V1408">
            <v>43600</v>
          </cell>
        </row>
        <row r="1409">
          <cell r="Q1409">
            <v>122928447</v>
          </cell>
          <cell r="S1409">
            <v>120</v>
          </cell>
          <cell r="T1409">
            <v>43524</v>
          </cell>
          <cell r="U1409">
            <v>43600</v>
          </cell>
          <cell r="V1409">
            <v>43600</v>
          </cell>
        </row>
        <row r="1410">
          <cell r="Q1410">
            <v>122928450</v>
          </cell>
          <cell r="S1410">
            <v>162</v>
          </cell>
          <cell r="T1410">
            <v>43524</v>
          </cell>
          <cell r="U1410">
            <v>43600</v>
          </cell>
          <cell r="V1410">
            <v>43600</v>
          </cell>
        </row>
        <row r="1411">
          <cell r="Q1411">
            <v>122928456</v>
          </cell>
          <cell r="S1411">
            <v>120</v>
          </cell>
          <cell r="T1411">
            <v>43524</v>
          </cell>
          <cell r="U1411">
            <v>43600</v>
          </cell>
          <cell r="V1411">
            <v>43600</v>
          </cell>
        </row>
        <row r="1412">
          <cell r="Q1412">
            <v>122928458</v>
          </cell>
          <cell r="S1412">
            <v>1392</v>
          </cell>
          <cell r="T1412">
            <v>43524</v>
          </cell>
          <cell r="U1412">
            <v>43600</v>
          </cell>
          <cell r="V1412">
            <v>43600</v>
          </cell>
        </row>
        <row r="1413">
          <cell r="Q1413">
            <v>122928460</v>
          </cell>
          <cell r="S1413">
            <v>120</v>
          </cell>
          <cell r="T1413">
            <v>43524</v>
          </cell>
          <cell r="U1413">
            <v>43585</v>
          </cell>
          <cell r="V1413">
            <v>43585</v>
          </cell>
        </row>
        <row r="1414">
          <cell r="Q1414">
            <v>122928463</v>
          </cell>
          <cell r="S1414">
            <v>41</v>
          </cell>
          <cell r="T1414">
            <v>43524</v>
          </cell>
          <cell r="U1414">
            <v>43555</v>
          </cell>
          <cell r="V1414">
            <v>43555</v>
          </cell>
        </row>
        <row r="1415">
          <cell r="Q1415">
            <v>122928466</v>
          </cell>
          <cell r="S1415">
            <v>450</v>
          </cell>
          <cell r="T1415">
            <v>43524</v>
          </cell>
          <cell r="U1415">
            <v>43600</v>
          </cell>
          <cell r="V1415">
            <v>43600</v>
          </cell>
        </row>
        <row r="1416">
          <cell r="Q1416">
            <v>122928473</v>
          </cell>
          <cell r="S1416">
            <v>24</v>
          </cell>
          <cell r="T1416">
            <v>43524</v>
          </cell>
          <cell r="U1416">
            <v>43585</v>
          </cell>
          <cell r="V1416">
            <v>43585</v>
          </cell>
        </row>
        <row r="1417">
          <cell r="Q1417">
            <v>122928474</v>
          </cell>
          <cell r="S1417">
            <v>12</v>
          </cell>
          <cell r="T1417">
            <v>43524</v>
          </cell>
          <cell r="U1417">
            <v>43555</v>
          </cell>
          <cell r="V1417">
            <v>43555</v>
          </cell>
        </row>
        <row r="1418">
          <cell r="Q1418">
            <v>122928484</v>
          </cell>
          <cell r="S1418">
            <v>192</v>
          </cell>
          <cell r="T1418">
            <v>43524</v>
          </cell>
          <cell r="U1418">
            <v>43600</v>
          </cell>
          <cell r="V1418">
            <v>43600</v>
          </cell>
        </row>
        <row r="1419">
          <cell r="Q1419">
            <v>122928485</v>
          </cell>
          <cell r="S1419">
            <v>140</v>
          </cell>
          <cell r="T1419">
            <v>43524</v>
          </cell>
          <cell r="U1419">
            <v>43616</v>
          </cell>
          <cell r="V1419">
            <v>43616</v>
          </cell>
        </row>
        <row r="1420">
          <cell r="Q1420">
            <v>122928489</v>
          </cell>
          <cell r="S1420">
            <v>48</v>
          </cell>
          <cell r="T1420">
            <v>43524</v>
          </cell>
          <cell r="U1420">
            <v>43600</v>
          </cell>
          <cell r="V1420">
            <v>43600</v>
          </cell>
        </row>
        <row r="1421">
          <cell r="Q1421">
            <v>122928496</v>
          </cell>
          <cell r="S1421">
            <v>552</v>
          </cell>
          <cell r="T1421">
            <v>43524</v>
          </cell>
          <cell r="U1421">
            <v>43600</v>
          </cell>
          <cell r="V1421">
            <v>43600</v>
          </cell>
        </row>
        <row r="1422">
          <cell r="Q1422">
            <v>122928517</v>
          </cell>
          <cell r="S1422">
            <v>516</v>
          </cell>
          <cell r="T1422">
            <v>43524</v>
          </cell>
          <cell r="U1422">
            <v>43600</v>
          </cell>
          <cell r="V1422">
            <v>43600</v>
          </cell>
        </row>
        <row r="1423">
          <cell r="Q1423">
            <v>122928518</v>
          </cell>
          <cell r="S1423">
            <v>33</v>
          </cell>
          <cell r="T1423">
            <v>43524</v>
          </cell>
          <cell r="U1423">
            <v>43585</v>
          </cell>
          <cell r="V1423">
            <v>43585</v>
          </cell>
        </row>
        <row r="1424">
          <cell r="Q1424">
            <v>122928528</v>
          </cell>
          <cell r="S1424">
            <v>528</v>
          </cell>
          <cell r="T1424">
            <v>43524</v>
          </cell>
          <cell r="U1424">
            <v>43600</v>
          </cell>
          <cell r="V1424">
            <v>43600</v>
          </cell>
        </row>
        <row r="1425">
          <cell r="Q1425">
            <v>122928534</v>
          </cell>
          <cell r="S1425">
            <v>482</v>
          </cell>
          <cell r="T1425">
            <v>43524</v>
          </cell>
          <cell r="U1425">
            <v>43585</v>
          </cell>
          <cell r="V1425">
            <v>43585</v>
          </cell>
        </row>
        <row r="1426">
          <cell r="Q1426">
            <v>122928559</v>
          </cell>
          <cell r="S1426">
            <v>1314</v>
          </cell>
          <cell r="T1426">
            <v>43524</v>
          </cell>
          <cell r="U1426">
            <v>43585</v>
          </cell>
          <cell r="V1426">
            <v>43585</v>
          </cell>
        </row>
        <row r="1427">
          <cell r="Q1427">
            <v>122928565</v>
          </cell>
          <cell r="S1427">
            <v>276</v>
          </cell>
          <cell r="T1427">
            <v>43524</v>
          </cell>
          <cell r="U1427">
            <v>43585</v>
          </cell>
          <cell r="V1427">
            <v>43585</v>
          </cell>
        </row>
        <row r="1428">
          <cell r="Q1428">
            <v>122928566</v>
          </cell>
          <cell r="S1428">
            <v>100</v>
          </cell>
          <cell r="T1428">
            <v>43524</v>
          </cell>
          <cell r="U1428">
            <v>43585</v>
          </cell>
          <cell r="V1428">
            <v>43585</v>
          </cell>
        </row>
        <row r="1429">
          <cell r="Q1429">
            <v>122928567</v>
          </cell>
          <cell r="S1429">
            <v>153</v>
          </cell>
          <cell r="T1429">
            <v>43524</v>
          </cell>
          <cell r="U1429">
            <v>43600</v>
          </cell>
          <cell r="V1429">
            <v>43600</v>
          </cell>
        </row>
        <row r="1430">
          <cell r="Q1430">
            <v>122928568</v>
          </cell>
          <cell r="S1430">
            <v>192</v>
          </cell>
          <cell r="T1430">
            <v>43524</v>
          </cell>
          <cell r="U1430">
            <v>43600</v>
          </cell>
          <cell r="V1430">
            <v>43600</v>
          </cell>
        </row>
        <row r="1431">
          <cell r="Q1431">
            <v>122928575</v>
          </cell>
          <cell r="S1431">
            <v>1992</v>
          </cell>
          <cell r="T1431">
            <v>43524</v>
          </cell>
          <cell r="U1431">
            <v>43585</v>
          </cell>
          <cell r="V1431">
            <v>43585</v>
          </cell>
        </row>
        <row r="1432">
          <cell r="Q1432">
            <v>122928579</v>
          </cell>
          <cell r="S1432">
            <v>636</v>
          </cell>
          <cell r="T1432">
            <v>43524</v>
          </cell>
          <cell r="U1432">
            <v>43585</v>
          </cell>
          <cell r="V1432">
            <v>43585</v>
          </cell>
        </row>
        <row r="1433">
          <cell r="Q1433">
            <v>122928580</v>
          </cell>
          <cell r="S1433">
            <v>119</v>
          </cell>
          <cell r="T1433">
            <v>43524</v>
          </cell>
          <cell r="U1433">
            <v>43600</v>
          </cell>
          <cell r="V1433">
            <v>43600</v>
          </cell>
        </row>
        <row r="1434">
          <cell r="Q1434">
            <v>122928583</v>
          </cell>
          <cell r="S1434">
            <v>958</v>
          </cell>
          <cell r="T1434">
            <v>43524</v>
          </cell>
          <cell r="U1434">
            <v>43600</v>
          </cell>
          <cell r="V1434">
            <v>43600</v>
          </cell>
        </row>
        <row r="1435">
          <cell r="Q1435">
            <v>122928586</v>
          </cell>
          <cell r="S1435">
            <v>2598</v>
          </cell>
          <cell r="T1435">
            <v>43524</v>
          </cell>
          <cell r="U1435">
            <v>43585</v>
          </cell>
          <cell r="V1435">
            <v>43585</v>
          </cell>
        </row>
        <row r="1436">
          <cell r="Q1436">
            <v>122928588</v>
          </cell>
          <cell r="S1436">
            <v>100</v>
          </cell>
          <cell r="T1436">
            <v>43524</v>
          </cell>
          <cell r="U1436">
            <v>43555</v>
          </cell>
          <cell r="V1436">
            <v>43555</v>
          </cell>
        </row>
        <row r="1437">
          <cell r="Q1437">
            <v>122928589</v>
          </cell>
          <cell r="S1437">
            <v>136</v>
          </cell>
          <cell r="T1437">
            <v>43524</v>
          </cell>
          <cell r="U1437">
            <v>43616</v>
          </cell>
          <cell r="V1437">
            <v>43616</v>
          </cell>
        </row>
        <row r="1438">
          <cell r="Q1438">
            <v>122928590</v>
          </cell>
          <cell r="S1438">
            <v>135</v>
          </cell>
          <cell r="T1438">
            <v>43524</v>
          </cell>
          <cell r="U1438">
            <v>43616</v>
          </cell>
          <cell r="V1438">
            <v>43616</v>
          </cell>
        </row>
        <row r="1439">
          <cell r="Q1439">
            <v>122928592</v>
          </cell>
          <cell r="S1439">
            <v>672</v>
          </cell>
          <cell r="T1439">
            <v>43524</v>
          </cell>
          <cell r="U1439">
            <v>43585</v>
          </cell>
          <cell r="V1439">
            <v>43585</v>
          </cell>
        </row>
        <row r="1440">
          <cell r="Q1440">
            <v>122928595</v>
          </cell>
          <cell r="S1440">
            <v>136</v>
          </cell>
          <cell r="T1440">
            <v>43524</v>
          </cell>
          <cell r="U1440">
            <v>43600</v>
          </cell>
          <cell r="V1440">
            <v>43600</v>
          </cell>
        </row>
        <row r="1441">
          <cell r="Q1441">
            <v>122928597</v>
          </cell>
          <cell r="S1441">
            <v>200</v>
          </cell>
          <cell r="T1441">
            <v>43524</v>
          </cell>
          <cell r="U1441">
            <v>43585</v>
          </cell>
          <cell r="V1441">
            <v>43585</v>
          </cell>
        </row>
        <row r="1442">
          <cell r="Q1442">
            <v>122928598</v>
          </cell>
          <cell r="S1442">
            <v>132</v>
          </cell>
          <cell r="T1442">
            <v>43524</v>
          </cell>
          <cell r="U1442">
            <v>43600</v>
          </cell>
          <cell r="V1442">
            <v>43600</v>
          </cell>
        </row>
        <row r="1443">
          <cell r="Q1443">
            <v>122928600</v>
          </cell>
          <cell r="S1443">
            <v>100</v>
          </cell>
          <cell r="T1443">
            <v>43524</v>
          </cell>
          <cell r="U1443">
            <v>43600</v>
          </cell>
          <cell r="V1443">
            <v>43600</v>
          </cell>
        </row>
        <row r="1444">
          <cell r="Q1444">
            <v>122928603</v>
          </cell>
          <cell r="S1444">
            <v>466</v>
          </cell>
          <cell r="T1444">
            <v>43524</v>
          </cell>
          <cell r="U1444">
            <v>43616</v>
          </cell>
          <cell r="V1444">
            <v>43616</v>
          </cell>
        </row>
        <row r="1445">
          <cell r="Q1445">
            <v>122928604</v>
          </cell>
          <cell r="S1445">
            <v>353</v>
          </cell>
          <cell r="T1445">
            <v>43524</v>
          </cell>
          <cell r="U1445">
            <v>43616</v>
          </cell>
          <cell r="V1445">
            <v>43616</v>
          </cell>
        </row>
        <row r="1446">
          <cell r="Q1446">
            <v>122928605</v>
          </cell>
          <cell r="S1446">
            <v>534</v>
          </cell>
          <cell r="T1446">
            <v>43524</v>
          </cell>
          <cell r="U1446">
            <v>43600</v>
          </cell>
          <cell r="V1446">
            <v>43600</v>
          </cell>
        </row>
        <row r="1447">
          <cell r="Q1447">
            <v>122928606</v>
          </cell>
          <cell r="S1447">
            <v>100</v>
          </cell>
          <cell r="T1447">
            <v>43524</v>
          </cell>
          <cell r="U1447">
            <v>43585</v>
          </cell>
          <cell r="V1447">
            <v>43585</v>
          </cell>
        </row>
        <row r="1448">
          <cell r="Q1448">
            <v>122928607</v>
          </cell>
          <cell r="S1448">
            <v>288</v>
          </cell>
          <cell r="T1448">
            <v>43524</v>
          </cell>
          <cell r="U1448">
            <v>43600</v>
          </cell>
          <cell r="V1448">
            <v>43600</v>
          </cell>
        </row>
        <row r="1449">
          <cell r="Q1449">
            <v>122928608</v>
          </cell>
          <cell r="S1449">
            <v>822</v>
          </cell>
          <cell r="T1449">
            <v>43524</v>
          </cell>
          <cell r="U1449">
            <v>43600</v>
          </cell>
          <cell r="V1449">
            <v>43600</v>
          </cell>
        </row>
        <row r="1450">
          <cell r="Q1450">
            <v>122928609</v>
          </cell>
          <cell r="S1450">
            <v>100</v>
          </cell>
          <cell r="T1450">
            <v>43524</v>
          </cell>
          <cell r="U1450">
            <v>43585</v>
          </cell>
          <cell r="V1450">
            <v>43585</v>
          </cell>
        </row>
        <row r="1451">
          <cell r="Q1451">
            <v>122928611</v>
          </cell>
          <cell r="S1451">
            <v>274</v>
          </cell>
          <cell r="T1451">
            <v>43524</v>
          </cell>
          <cell r="U1451">
            <v>43600</v>
          </cell>
          <cell r="V1451">
            <v>43600</v>
          </cell>
        </row>
        <row r="1452">
          <cell r="Q1452">
            <v>122928615</v>
          </cell>
          <cell r="S1452">
            <v>284</v>
          </cell>
          <cell r="T1452">
            <v>43524</v>
          </cell>
          <cell r="U1452">
            <v>43600</v>
          </cell>
          <cell r="V1452">
            <v>43600</v>
          </cell>
        </row>
        <row r="1453">
          <cell r="Q1453">
            <v>122928617</v>
          </cell>
          <cell r="S1453">
            <v>903</v>
          </cell>
          <cell r="T1453">
            <v>43524</v>
          </cell>
          <cell r="U1453">
            <v>43585</v>
          </cell>
          <cell r="V1453">
            <v>43585</v>
          </cell>
        </row>
        <row r="1454">
          <cell r="Q1454">
            <v>122928621</v>
          </cell>
          <cell r="S1454">
            <v>108</v>
          </cell>
          <cell r="T1454">
            <v>43524</v>
          </cell>
          <cell r="U1454">
            <v>43600</v>
          </cell>
          <cell r="V1454">
            <v>43600</v>
          </cell>
        </row>
        <row r="1455">
          <cell r="Q1455">
            <v>122928622</v>
          </cell>
          <cell r="S1455">
            <v>180</v>
          </cell>
          <cell r="T1455">
            <v>43524</v>
          </cell>
          <cell r="U1455">
            <v>43616</v>
          </cell>
          <cell r="V1455">
            <v>43616</v>
          </cell>
        </row>
        <row r="1456">
          <cell r="Q1456">
            <v>122928623</v>
          </cell>
          <cell r="S1456">
            <v>100</v>
          </cell>
          <cell r="T1456">
            <v>43524</v>
          </cell>
          <cell r="U1456">
            <v>43600</v>
          </cell>
          <cell r="V1456">
            <v>43600</v>
          </cell>
        </row>
        <row r="1457">
          <cell r="Q1457">
            <v>122928636</v>
          </cell>
          <cell r="S1457">
            <v>185</v>
          </cell>
          <cell r="T1457">
            <v>43524</v>
          </cell>
          <cell r="U1457">
            <v>43600</v>
          </cell>
          <cell r="V1457">
            <v>43600</v>
          </cell>
        </row>
        <row r="1458">
          <cell r="Q1458">
            <v>122928637</v>
          </cell>
          <cell r="S1458">
            <v>426</v>
          </cell>
          <cell r="T1458">
            <v>43524</v>
          </cell>
          <cell r="U1458">
            <v>43600</v>
          </cell>
          <cell r="V1458">
            <v>43600</v>
          </cell>
        </row>
        <row r="1459">
          <cell r="Q1459">
            <v>122928645</v>
          </cell>
          <cell r="S1459">
            <v>1908</v>
          </cell>
          <cell r="T1459">
            <v>43524</v>
          </cell>
          <cell r="U1459">
            <v>43600</v>
          </cell>
          <cell r="V1459">
            <v>43600</v>
          </cell>
        </row>
        <row r="1460">
          <cell r="Q1460">
            <v>122928648</v>
          </cell>
          <cell r="S1460">
            <v>676</v>
          </cell>
          <cell r="T1460">
            <v>43524</v>
          </cell>
          <cell r="U1460">
            <v>43600</v>
          </cell>
          <cell r="V1460">
            <v>43600</v>
          </cell>
        </row>
        <row r="1461">
          <cell r="Q1461">
            <v>122928657</v>
          </cell>
          <cell r="S1461">
            <v>594</v>
          </cell>
          <cell r="T1461">
            <v>43524</v>
          </cell>
          <cell r="U1461">
            <v>43585</v>
          </cell>
          <cell r="V1461">
            <v>43585</v>
          </cell>
        </row>
        <row r="1462">
          <cell r="Q1462">
            <v>122928660</v>
          </cell>
          <cell r="S1462">
            <v>100</v>
          </cell>
          <cell r="T1462">
            <v>43524</v>
          </cell>
          <cell r="U1462">
            <v>43585</v>
          </cell>
          <cell r="V1462">
            <v>43585</v>
          </cell>
        </row>
        <row r="1463">
          <cell r="Q1463">
            <v>122928665</v>
          </cell>
          <cell r="S1463">
            <v>1019</v>
          </cell>
          <cell r="T1463">
            <v>43524</v>
          </cell>
          <cell r="U1463">
            <v>43600</v>
          </cell>
          <cell r="V1463">
            <v>43600</v>
          </cell>
        </row>
        <row r="1464">
          <cell r="Q1464">
            <v>122928666</v>
          </cell>
          <cell r="S1464">
            <v>212</v>
          </cell>
          <cell r="T1464">
            <v>43524</v>
          </cell>
          <cell r="U1464">
            <v>43600</v>
          </cell>
          <cell r="V1464">
            <v>43600</v>
          </cell>
        </row>
        <row r="1465">
          <cell r="Q1465">
            <v>122928670</v>
          </cell>
          <cell r="S1465">
            <v>300</v>
          </cell>
          <cell r="T1465">
            <v>43524</v>
          </cell>
          <cell r="U1465">
            <v>43600</v>
          </cell>
          <cell r="V1465">
            <v>43600</v>
          </cell>
        </row>
        <row r="1466">
          <cell r="Q1466">
            <v>122928672</v>
          </cell>
          <cell r="S1466">
            <v>156</v>
          </cell>
          <cell r="T1466">
            <v>43524</v>
          </cell>
          <cell r="U1466">
            <v>43600</v>
          </cell>
          <cell r="V1466">
            <v>43600</v>
          </cell>
        </row>
        <row r="1467">
          <cell r="Q1467">
            <v>122928676</v>
          </cell>
          <cell r="S1467">
            <v>636</v>
          </cell>
          <cell r="T1467">
            <v>43524</v>
          </cell>
          <cell r="U1467">
            <v>43585</v>
          </cell>
          <cell r="V1467">
            <v>43585</v>
          </cell>
        </row>
        <row r="1468">
          <cell r="Q1468">
            <v>122928679</v>
          </cell>
          <cell r="S1468">
            <v>182</v>
          </cell>
          <cell r="T1468">
            <v>43524</v>
          </cell>
          <cell r="U1468">
            <v>43600</v>
          </cell>
          <cell r="V1468">
            <v>43600</v>
          </cell>
        </row>
        <row r="1469">
          <cell r="Q1469">
            <v>122928681</v>
          </cell>
          <cell r="S1469">
            <v>100</v>
          </cell>
          <cell r="T1469">
            <v>43524</v>
          </cell>
          <cell r="U1469">
            <v>43600</v>
          </cell>
          <cell r="V1469">
            <v>43600</v>
          </cell>
        </row>
        <row r="1470">
          <cell r="Q1470">
            <v>122928685</v>
          </cell>
          <cell r="S1470">
            <v>1504</v>
          </cell>
          <cell r="T1470">
            <v>43524</v>
          </cell>
          <cell r="U1470">
            <v>43600</v>
          </cell>
          <cell r="V1470">
            <v>43600</v>
          </cell>
        </row>
        <row r="1471">
          <cell r="Q1471">
            <v>122928686</v>
          </cell>
          <cell r="S1471">
            <v>547</v>
          </cell>
          <cell r="T1471">
            <v>43524</v>
          </cell>
          <cell r="U1471">
            <v>43585</v>
          </cell>
          <cell r="V1471">
            <v>43585</v>
          </cell>
        </row>
        <row r="1472">
          <cell r="Q1472">
            <v>122928688</v>
          </cell>
          <cell r="S1472">
            <v>414</v>
          </cell>
          <cell r="T1472">
            <v>43524</v>
          </cell>
          <cell r="U1472">
            <v>43585</v>
          </cell>
          <cell r="V1472">
            <v>43585</v>
          </cell>
        </row>
        <row r="1473">
          <cell r="Q1473">
            <v>122928689</v>
          </cell>
          <cell r="S1473">
            <v>135</v>
          </cell>
          <cell r="T1473">
            <v>43524</v>
          </cell>
          <cell r="U1473">
            <v>43600</v>
          </cell>
          <cell r="V1473">
            <v>43600</v>
          </cell>
        </row>
        <row r="1474">
          <cell r="Q1474">
            <v>122928690</v>
          </cell>
          <cell r="S1474">
            <v>170</v>
          </cell>
          <cell r="T1474">
            <v>43524</v>
          </cell>
          <cell r="U1474">
            <v>43600</v>
          </cell>
          <cell r="V1474">
            <v>43600</v>
          </cell>
        </row>
        <row r="1475">
          <cell r="Q1475">
            <v>122928694</v>
          </cell>
          <cell r="S1475">
            <v>1280</v>
          </cell>
          <cell r="T1475">
            <v>43524</v>
          </cell>
          <cell r="U1475">
            <v>43600</v>
          </cell>
          <cell r="V1475">
            <v>43600</v>
          </cell>
        </row>
        <row r="1476">
          <cell r="Q1476">
            <v>122928698</v>
          </cell>
          <cell r="S1476">
            <v>100</v>
          </cell>
          <cell r="T1476">
            <v>43524</v>
          </cell>
          <cell r="U1476">
            <v>43600</v>
          </cell>
          <cell r="V1476">
            <v>43600</v>
          </cell>
        </row>
        <row r="1477">
          <cell r="Q1477">
            <v>122928709</v>
          </cell>
          <cell r="S1477">
            <v>238</v>
          </cell>
          <cell r="T1477">
            <v>43524</v>
          </cell>
          <cell r="U1477">
            <v>43600</v>
          </cell>
          <cell r="V1477">
            <v>43600</v>
          </cell>
        </row>
        <row r="1478">
          <cell r="Q1478">
            <v>122928710</v>
          </cell>
          <cell r="S1478">
            <v>183</v>
          </cell>
          <cell r="T1478">
            <v>43524</v>
          </cell>
          <cell r="U1478">
            <v>43600</v>
          </cell>
          <cell r="V1478">
            <v>43600</v>
          </cell>
        </row>
        <row r="1479">
          <cell r="Q1479">
            <v>122928711</v>
          </cell>
          <cell r="S1479">
            <v>100</v>
          </cell>
          <cell r="T1479">
            <v>43524</v>
          </cell>
          <cell r="U1479">
            <v>43600</v>
          </cell>
          <cell r="V1479">
            <v>43600</v>
          </cell>
        </row>
        <row r="1480">
          <cell r="Q1480">
            <v>122928716</v>
          </cell>
          <cell r="S1480">
            <v>579</v>
          </cell>
          <cell r="T1480">
            <v>43524</v>
          </cell>
          <cell r="U1480">
            <v>43600</v>
          </cell>
          <cell r="V1480">
            <v>43600</v>
          </cell>
        </row>
        <row r="1481">
          <cell r="Q1481">
            <v>122928737</v>
          </cell>
          <cell r="S1481">
            <v>144</v>
          </cell>
          <cell r="T1481">
            <v>43524</v>
          </cell>
          <cell r="U1481">
            <v>43600</v>
          </cell>
          <cell r="V1481">
            <v>43600</v>
          </cell>
        </row>
        <row r="1482">
          <cell r="Q1482">
            <v>122928750</v>
          </cell>
          <cell r="S1482">
            <v>166</v>
          </cell>
          <cell r="T1482">
            <v>43524</v>
          </cell>
          <cell r="U1482">
            <v>43585</v>
          </cell>
          <cell r="V1482">
            <v>43585</v>
          </cell>
        </row>
        <row r="1483">
          <cell r="Q1483">
            <v>122928751</v>
          </cell>
          <cell r="S1483">
            <v>145</v>
          </cell>
          <cell r="T1483">
            <v>43524</v>
          </cell>
          <cell r="U1483">
            <v>43600</v>
          </cell>
          <cell r="V1483">
            <v>43600</v>
          </cell>
        </row>
        <row r="1484">
          <cell r="Q1484">
            <v>122928759</v>
          </cell>
          <cell r="S1484">
            <v>310</v>
          </cell>
          <cell r="T1484">
            <v>43524</v>
          </cell>
          <cell r="U1484">
            <v>43600</v>
          </cell>
          <cell r="V1484">
            <v>43600</v>
          </cell>
        </row>
        <row r="1485">
          <cell r="Q1485">
            <v>122928780</v>
          </cell>
          <cell r="S1485">
            <v>1080</v>
          </cell>
          <cell r="T1485">
            <v>43524</v>
          </cell>
          <cell r="U1485">
            <v>43555</v>
          </cell>
          <cell r="V1485">
            <v>43555</v>
          </cell>
        </row>
        <row r="1486">
          <cell r="Q1486">
            <v>122928783</v>
          </cell>
          <cell r="S1486">
            <v>132</v>
          </cell>
          <cell r="T1486">
            <v>43524</v>
          </cell>
          <cell r="U1486">
            <v>43616</v>
          </cell>
          <cell r="V1486">
            <v>43616</v>
          </cell>
        </row>
        <row r="1487">
          <cell r="Q1487">
            <v>122928788</v>
          </cell>
          <cell r="S1487">
            <v>1458</v>
          </cell>
          <cell r="T1487">
            <v>43524</v>
          </cell>
          <cell r="U1487">
            <v>43600</v>
          </cell>
          <cell r="V1487">
            <v>43600</v>
          </cell>
        </row>
        <row r="1488">
          <cell r="Q1488">
            <v>122928791</v>
          </cell>
          <cell r="S1488">
            <v>302</v>
          </cell>
          <cell r="T1488">
            <v>43524</v>
          </cell>
          <cell r="U1488">
            <v>43600</v>
          </cell>
          <cell r="V1488">
            <v>43600</v>
          </cell>
        </row>
        <row r="1489">
          <cell r="Q1489">
            <v>122928792</v>
          </cell>
          <cell r="S1489">
            <v>362</v>
          </cell>
          <cell r="T1489">
            <v>43524</v>
          </cell>
          <cell r="U1489">
            <v>43600</v>
          </cell>
          <cell r="V1489">
            <v>43600</v>
          </cell>
        </row>
        <row r="1490">
          <cell r="Q1490">
            <v>122928794</v>
          </cell>
          <cell r="S1490">
            <v>444</v>
          </cell>
          <cell r="T1490">
            <v>43524</v>
          </cell>
          <cell r="U1490">
            <v>43600</v>
          </cell>
          <cell r="V1490">
            <v>43600</v>
          </cell>
        </row>
        <row r="1491">
          <cell r="Q1491">
            <v>122928802</v>
          </cell>
          <cell r="S1491">
            <v>173</v>
          </cell>
          <cell r="T1491">
            <v>43524</v>
          </cell>
          <cell r="U1491">
            <v>43600</v>
          </cell>
          <cell r="V1491">
            <v>43600</v>
          </cell>
        </row>
        <row r="1492">
          <cell r="Q1492">
            <v>122928807</v>
          </cell>
          <cell r="S1492">
            <v>778</v>
          </cell>
          <cell r="T1492">
            <v>43524</v>
          </cell>
          <cell r="U1492">
            <v>43555</v>
          </cell>
          <cell r="V1492">
            <v>43555</v>
          </cell>
        </row>
        <row r="1493">
          <cell r="Q1493">
            <v>122928809</v>
          </cell>
          <cell r="S1493">
            <v>169</v>
          </cell>
          <cell r="T1493">
            <v>43524</v>
          </cell>
          <cell r="U1493">
            <v>43600</v>
          </cell>
          <cell r="V1493">
            <v>43600</v>
          </cell>
        </row>
        <row r="1494">
          <cell r="Q1494">
            <v>122928813</v>
          </cell>
          <cell r="S1494">
            <v>194</v>
          </cell>
          <cell r="T1494">
            <v>43524</v>
          </cell>
          <cell r="U1494">
            <v>43600</v>
          </cell>
          <cell r="V1494">
            <v>43600</v>
          </cell>
        </row>
        <row r="1495">
          <cell r="Q1495">
            <v>122928816</v>
          </cell>
          <cell r="S1495">
            <v>1632</v>
          </cell>
          <cell r="T1495">
            <v>43524</v>
          </cell>
          <cell r="U1495">
            <v>43600</v>
          </cell>
          <cell r="V1495">
            <v>43600</v>
          </cell>
        </row>
        <row r="1496">
          <cell r="Q1496">
            <v>122928837</v>
          </cell>
          <cell r="S1496">
            <v>140</v>
          </cell>
          <cell r="T1496">
            <v>43524</v>
          </cell>
          <cell r="U1496">
            <v>43616</v>
          </cell>
          <cell r="V1496">
            <v>43616</v>
          </cell>
        </row>
        <row r="1497">
          <cell r="Q1497">
            <v>122928844</v>
          </cell>
          <cell r="S1497">
            <v>176</v>
          </cell>
          <cell r="T1497">
            <v>43524</v>
          </cell>
          <cell r="U1497">
            <v>43616</v>
          </cell>
          <cell r="V1497">
            <v>43616</v>
          </cell>
        </row>
        <row r="1498">
          <cell r="Q1498">
            <v>122928855</v>
          </cell>
          <cell r="S1498">
            <v>100</v>
          </cell>
          <cell r="T1498">
            <v>43524</v>
          </cell>
          <cell r="U1498">
            <v>43600</v>
          </cell>
          <cell r="V1498">
            <v>43600</v>
          </cell>
        </row>
        <row r="1499">
          <cell r="Q1499">
            <v>122928877</v>
          </cell>
          <cell r="S1499">
            <v>100</v>
          </cell>
          <cell r="T1499">
            <v>43524</v>
          </cell>
          <cell r="U1499">
            <v>43600</v>
          </cell>
          <cell r="V1499">
            <v>43600</v>
          </cell>
        </row>
        <row r="1500">
          <cell r="Q1500">
            <v>122928879</v>
          </cell>
          <cell r="S1500">
            <v>684</v>
          </cell>
          <cell r="T1500">
            <v>43524</v>
          </cell>
          <cell r="U1500">
            <v>43600</v>
          </cell>
          <cell r="V1500">
            <v>43600</v>
          </cell>
        </row>
        <row r="1501">
          <cell r="Q1501">
            <v>122928890</v>
          </cell>
          <cell r="S1501">
            <v>253</v>
          </cell>
          <cell r="T1501">
            <v>43524</v>
          </cell>
          <cell r="U1501">
            <v>43600</v>
          </cell>
          <cell r="V1501">
            <v>43600</v>
          </cell>
        </row>
        <row r="1502">
          <cell r="Q1502">
            <v>122928891</v>
          </cell>
          <cell r="S1502">
            <v>152</v>
          </cell>
          <cell r="T1502">
            <v>43524</v>
          </cell>
          <cell r="U1502">
            <v>43600</v>
          </cell>
          <cell r="V1502">
            <v>43600</v>
          </cell>
        </row>
        <row r="1503">
          <cell r="Q1503">
            <v>122928896</v>
          </cell>
          <cell r="S1503">
            <v>259</v>
          </cell>
          <cell r="T1503">
            <v>43524</v>
          </cell>
          <cell r="U1503">
            <v>43616</v>
          </cell>
          <cell r="V1503">
            <v>43616</v>
          </cell>
        </row>
        <row r="1504">
          <cell r="Q1504">
            <v>122928903</v>
          </cell>
          <cell r="S1504">
            <v>161</v>
          </cell>
          <cell r="T1504">
            <v>43524</v>
          </cell>
          <cell r="U1504">
            <v>43616</v>
          </cell>
          <cell r="V1504">
            <v>43616</v>
          </cell>
        </row>
        <row r="1505">
          <cell r="Q1505">
            <v>122928923</v>
          </cell>
          <cell r="S1505">
            <v>100</v>
          </cell>
          <cell r="T1505">
            <v>43524</v>
          </cell>
          <cell r="U1505">
            <v>43600</v>
          </cell>
          <cell r="V1505">
            <v>43600</v>
          </cell>
        </row>
        <row r="1506">
          <cell r="Q1506">
            <v>122928933</v>
          </cell>
          <cell r="S1506">
            <v>2116</v>
          </cell>
          <cell r="T1506">
            <v>43524</v>
          </cell>
          <cell r="U1506">
            <v>43600</v>
          </cell>
          <cell r="V1506">
            <v>43600</v>
          </cell>
        </row>
        <row r="1507">
          <cell r="Q1507">
            <v>122928939</v>
          </cell>
          <cell r="S1507">
            <v>711</v>
          </cell>
          <cell r="T1507">
            <v>43524</v>
          </cell>
          <cell r="U1507">
            <v>43616</v>
          </cell>
          <cell r="V1507">
            <v>43616</v>
          </cell>
        </row>
        <row r="1508">
          <cell r="Q1508">
            <v>122928941</v>
          </cell>
          <cell r="S1508">
            <v>1161</v>
          </cell>
          <cell r="T1508">
            <v>43524</v>
          </cell>
          <cell r="U1508">
            <v>43600</v>
          </cell>
          <cell r="V1508">
            <v>43600</v>
          </cell>
        </row>
        <row r="1509">
          <cell r="Q1509">
            <v>122928951</v>
          </cell>
          <cell r="S1509">
            <v>100</v>
          </cell>
          <cell r="T1509">
            <v>43524</v>
          </cell>
          <cell r="U1509">
            <v>43600</v>
          </cell>
          <cell r="V1509">
            <v>43600</v>
          </cell>
        </row>
        <row r="1510">
          <cell r="Q1510">
            <v>122928966</v>
          </cell>
          <cell r="S1510">
            <v>123</v>
          </cell>
          <cell r="T1510">
            <v>43524</v>
          </cell>
          <cell r="U1510">
            <v>43600</v>
          </cell>
          <cell r="V1510">
            <v>43600</v>
          </cell>
        </row>
        <row r="1511">
          <cell r="Q1511">
            <v>122928994</v>
          </cell>
          <cell r="S1511">
            <v>489</v>
          </cell>
          <cell r="T1511">
            <v>43524</v>
          </cell>
          <cell r="U1511">
            <v>43585</v>
          </cell>
          <cell r="V1511">
            <v>43585</v>
          </cell>
        </row>
        <row r="1512">
          <cell r="Q1512">
            <v>122928999</v>
          </cell>
          <cell r="S1512">
            <v>797</v>
          </cell>
          <cell r="T1512">
            <v>43524</v>
          </cell>
          <cell r="U1512">
            <v>43585</v>
          </cell>
          <cell r="V1512">
            <v>43585</v>
          </cell>
        </row>
        <row r="1513">
          <cell r="Q1513">
            <v>122929002</v>
          </cell>
          <cell r="S1513">
            <v>100</v>
          </cell>
          <cell r="T1513">
            <v>43524</v>
          </cell>
          <cell r="U1513">
            <v>43585</v>
          </cell>
          <cell r="V1513">
            <v>43585</v>
          </cell>
        </row>
        <row r="1514">
          <cell r="Q1514">
            <v>122929012</v>
          </cell>
          <cell r="S1514">
            <v>744</v>
          </cell>
          <cell r="T1514">
            <v>43524</v>
          </cell>
          <cell r="U1514">
            <v>43600</v>
          </cell>
          <cell r="V1514">
            <v>43600</v>
          </cell>
        </row>
        <row r="1515">
          <cell r="Q1515">
            <v>122929030</v>
          </cell>
          <cell r="S1515">
            <v>100</v>
          </cell>
          <cell r="T1515">
            <v>43524</v>
          </cell>
          <cell r="U1515">
            <v>43555</v>
          </cell>
          <cell r="V1515">
            <v>43555</v>
          </cell>
        </row>
        <row r="1516">
          <cell r="Q1516">
            <v>122929034</v>
          </cell>
          <cell r="S1516">
            <v>1486</v>
          </cell>
          <cell r="T1516">
            <v>43524</v>
          </cell>
          <cell r="U1516">
            <v>43600</v>
          </cell>
          <cell r="V1516">
            <v>43600</v>
          </cell>
        </row>
        <row r="1517">
          <cell r="Q1517">
            <v>122929041</v>
          </cell>
          <cell r="S1517">
            <v>100</v>
          </cell>
          <cell r="T1517">
            <v>43524</v>
          </cell>
          <cell r="U1517">
            <v>43555</v>
          </cell>
          <cell r="V1517">
            <v>43555</v>
          </cell>
        </row>
        <row r="1518">
          <cell r="Q1518">
            <v>122929043</v>
          </cell>
          <cell r="S1518">
            <v>1210</v>
          </cell>
          <cell r="T1518">
            <v>43524</v>
          </cell>
          <cell r="U1518">
            <v>43555</v>
          </cell>
          <cell r="V1518">
            <v>43555</v>
          </cell>
        </row>
        <row r="1519">
          <cell r="Q1519">
            <v>122929048</v>
          </cell>
          <cell r="S1519">
            <v>792</v>
          </cell>
          <cell r="T1519">
            <v>43524</v>
          </cell>
          <cell r="U1519">
            <v>43585</v>
          </cell>
          <cell r="V1519">
            <v>43585</v>
          </cell>
        </row>
        <row r="1520">
          <cell r="Q1520">
            <v>122929051</v>
          </cell>
          <cell r="S1520">
            <v>100</v>
          </cell>
          <cell r="T1520">
            <v>43524</v>
          </cell>
          <cell r="U1520">
            <v>43600</v>
          </cell>
          <cell r="V1520">
            <v>43600</v>
          </cell>
        </row>
        <row r="1521">
          <cell r="Q1521">
            <v>122929072</v>
          </cell>
          <cell r="S1521">
            <v>583</v>
          </cell>
          <cell r="T1521">
            <v>43524</v>
          </cell>
          <cell r="U1521">
            <v>43600</v>
          </cell>
          <cell r="V1521">
            <v>43600</v>
          </cell>
        </row>
        <row r="1522">
          <cell r="Q1522">
            <v>122929088</v>
          </cell>
          <cell r="S1522">
            <v>108</v>
          </cell>
          <cell r="T1522">
            <v>43524</v>
          </cell>
          <cell r="U1522">
            <v>43600</v>
          </cell>
          <cell r="V1522">
            <v>43600</v>
          </cell>
        </row>
        <row r="1523">
          <cell r="Q1523">
            <v>122929094</v>
          </cell>
          <cell r="S1523">
            <v>471</v>
          </cell>
          <cell r="T1523">
            <v>43524</v>
          </cell>
          <cell r="U1523">
            <v>43600</v>
          </cell>
          <cell r="V1523">
            <v>43600</v>
          </cell>
        </row>
        <row r="1524">
          <cell r="Q1524">
            <v>122929103</v>
          </cell>
          <cell r="S1524">
            <v>104</v>
          </cell>
          <cell r="T1524">
            <v>43524</v>
          </cell>
          <cell r="U1524">
            <v>43616</v>
          </cell>
          <cell r="V1524">
            <v>43616</v>
          </cell>
        </row>
        <row r="1525">
          <cell r="Q1525">
            <v>122929112</v>
          </cell>
          <cell r="S1525">
            <v>55</v>
          </cell>
          <cell r="T1525">
            <v>43524</v>
          </cell>
          <cell r="U1525">
            <v>43600</v>
          </cell>
          <cell r="V1525">
            <v>43600</v>
          </cell>
        </row>
        <row r="1526">
          <cell r="Q1526">
            <v>122929115</v>
          </cell>
          <cell r="S1526">
            <v>49</v>
          </cell>
          <cell r="T1526">
            <v>43524</v>
          </cell>
          <cell r="U1526">
            <v>43600</v>
          </cell>
          <cell r="V1526">
            <v>43600</v>
          </cell>
        </row>
        <row r="1527">
          <cell r="Q1527">
            <v>122929116</v>
          </cell>
          <cell r="S1527">
            <v>205</v>
          </cell>
          <cell r="T1527">
            <v>43524</v>
          </cell>
          <cell r="U1527">
            <v>43600</v>
          </cell>
          <cell r="V1527">
            <v>43600</v>
          </cell>
        </row>
        <row r="1528">
          <cell r="Q1528">
            <v>122929117</v>
          </cell>
          <cell r="S1528">
            <v>240</v>
          </cell>
          <cell r="T1528">
            <v>43524</v>
          </cell>
          <cell r="U1528">
            <v>43600</v>
          </cell>
          <cell r="V1528">
            <v>43600</v>
          </cell>
        </row>
        <row r="1529">
          <cell r="Q1529">
            <v>122929183</v>
          </cell>
          <cell r="S1529">
            <v>198</v>
          </cell>
          <cell r="T1529">
            <v>43524</v>
          </cell>
          <cell r="U1529">
            <v>43600</v>
          </cell>
          <cell r="V1529">
            <v>43600</v>
          </cell>
        </row>
        <row r="1530">
          <cell r="Q1530">
            <v>122929184</v>
          </cell>
          <cell r="S1530">
            <v>540</v>
          </cell>
          <cell r="T1530">
            <v>43524</v>
          </cell>
          <cell r="U1530">
            <v>43616</v>
          </cell>
          <cell r="V1530">
            <v>43616</v>
          </cell>
        </row>
        <row r="1531">
          <cell r="Q1531">
            <v>122929188</v>
          </cell>
          <cell r="S1531">
            <v>290</v>
          </cell>
          <cell r="T1531">
            <v>43524</v>
          </cell>
          <cell r="U1531">
            <v>43600</v>
          </cell>
          <cell r="V1531">
            <v>43600</v>
          </cell>
        </row>
        <row r="1532">
          <cell r="Q1532">
            <v>122929190</v>
          </cell>
          <cell r="S1532">
            <v>100</v>
          </cell>
          <cell r="T1532">
            <v>43524</v>
          </cell>
          <cell r="U1532">
            <v>43600</v>
          </cell>
          <cell r="V1532">
            <v>43600</v>
          </cell>
        </row>
        <row r="1533">
          <cell r="Q1533">
            <v>122929193</v>
          </cell>
          <cell r="S1533">
            <v>100</v>
          </cell>
          <cell r="T1533">
            <v>43524</v>
          </cell>
          <cell r="U1533">
            <v>43600</v>
          </cell>
          <cell r="V1533">
            <v>43600</v>
          </cell>
        </row>
        <row r="1534">
          <cell r="Q1534">
            <v>122929203</v>
          </cell>
          <cell r="S1534">
            <v>288</v>
          </cell>
          <cell r="T1534">
            <v>43524</v>
          </cell>
          <cell r="U1534">
            <v>43616</v>
          </cell>
          <cell r="V1534">
            <v>43616</v>
          </cell>
        </row>
        <row r="1535">
          <cell r="Q1535">
            <v>122929211</v>
          </cell>
          <cell r="S1535">
            <v>1688</v>
          </cell>
          <cell r="T1535">
            <v>43524</v>
          </cell>
          <cell r="U1535">
            <v>43600</v>
          </cell>
          <cell r="V1535">
            <v>43600</v>
          </cell>
        </row>
        <row r="1536">
          <cell r="Q1536">
            <v>122929244</v>
          </cell>
          <cell r="S1536">
            <v>86</v>
          </cell>
          <cell r="T1536">
            <v>43524</v>
          </cell>
          <cell r="U1536">
            <v>43600</v>
          </cell>
          <cell r="V1536">
            <v>43600</v>
          </cell>
        </row>
        <row r="1537">
          <cell r="Q1537">
            <v>122929267</v>
          </cell>
          <cell r="S1537">
            <v>230</v>
          </cell>
          <cell r="T1537">
            <v>43524</v>
          </cell>
          <cell r="U1537">
            <v>43600</v>
          </cell>
          <cell r="V1537">
            <v>43600</v>
          </cell>
        </row>
        <row r="1538">
          <cell r="Q1538">
            <v>122929281</v>
          </cell>
          <cell r="S1538">
            <v>264</v>
          </cell>
          <cell r="T1538">
            <v>43524</v>
          </cell>
          <cell r="U1538">
            <v>43600</v>
          </cell>
          <cell r="V1538">
            <v>43600</v>
          </cell>
        </row>
        <row r="1539">
          <cell r="Q1539">
            <v>122929290</v>
          </cell>
          <cell r="S1539">
            <v>732</v>
          </cell>
          <cell r="T1539">
            <v>43524</v>
          </cell>
          <cell r="U1539">
            <v>43600</v>
          </cell>
          <cell r="V1539">
            <v>43600</v>
          </cell>
        </row>
        <row r="1540">
          <cell r="Q1540">
            <v>122929291</v>
          </cell>
          <cell r="S1540">
            <v>100</v>
          </cell>
          <cell r="T1540">
            <v>43524</v>
          </cell>
          <cell r="U1540">
            <v>43600</v>
          </cell>
          <cell r="V1540">
            <v>43600</v>
          </cell>
        </row>
        <row r="1541">
          <cell r="Q1541">
            <v>122929300</v>
          </cell>
          <cell r="S1541">
            <v>736</v>
          </cell>
          <cell r="T1541">
            <v>43524</v>
          </cell>
          <cell r="U1541">
            <v>43600</v>
          </cell>
          <cell r="V1541">
            <v>43600</v>
          </cell>
        </row>
        <row r="1542">
          <cell r="Q1542">
            <v>122929337</v>
          </cell>
          <cell r="S1542">
            <v>100</v>
          </cell>
          <cell r="T1542">
            <v>43524</v>
          </cell>
          <cell r="U1542">
            <v>43555</v>
          </cell>
          <cell r="V1542">
            <v>43555</v>
          </cell>
        </row>
        <row r="1543">
          <cell r="Q1543">
            <v>122929338</v>
          </cell>
          <cell r="S1543">
            <v>100</v>
          </cell>
          <cell r="T1543">
            <v>43524</v>
          </cell>
          <cell r="U1543">
            <v>43600</v>
          </cell>
          <cell r="V1543">
            <v>43600</v>
          </cell>
        </row>
        <row r="1544">
          <cell r="Q1544">
            <v>122929339</v>
          </cell>
          <cell r="S1544">
            <v>389</v>
          </cell>
          <cell r="T1544">
            <v>43524</v>
          </cell>
          <cell r="U1544">
            <v>43600</v>
          </cell>
          <cell r="V1544">
            <v>43600</v>
          </cell>
        </row>
        <row r="1545">
          <cell r="Q1545">
            <v>122929346</v>
          </cell>
          <cell r="S1545">
            <v>378</v>
          </cell>
          <cell r="T1545">
            <v>43524</v>
          </cell>
          <cell r="U1545">
            <v>43600</v>
          </cell>
          <cell r="V1545">
            <v>43600</v>
          </cell>
        </row>
        <row r="1546">
          <cell r="Q1546">
            <v>122929347</v>
          </cell>
          <cell r="S1546">
            <v>486</v>
          </cell>
          <cell r="T1546">
            <v>43524</v>
          </cell>
          <cell r="U1546">
            <v>43600</v>
          </cell>
          <cell r="V1546">
            <v>43600</v>
          </cell>
        </row>
        <row r="1547">
          <cell r="Q1547">
            <v>122929364</v>
          </cell>
          <cell r="S1547">
            <v>1029</v>
          </cell>
          <cell r="T1547">
            <v>43524</v>
          </cell>
          <cell r="U1547">
            <v>43555</v>
          </cell>
          <cell r="V1547">
            <v>43555</v>
          </cell>
        </row>
        <row r="1548">
          <cell r="Q1548">
            <v>122929365</v>
          </cell>
          <cell r="S1548">
            <v>310</v>
          </cell>
          <cell r="T1548">
            <v>43524</v>
          </cell>
          <cell r="U1548">
            <v>43600</v>
          </cell>
          <cell r="V1548">
            <v>43600</v>
          </cell>
        </row>
        <row r="1549">
          <cell r="Q1549">
            <v>122929368</v>
          </cell>
          <cell r="S1549">
            <v>992</v>
          </cell>
          <cell r="T1549">
            <v>43524</v>
          </cell>
          <cell r="U1549">
            <v>43585</v>
          </cell>
          <cell r="V1549">
            <v>43585</v>
          </cell>
        </row>
        <row r="1550">
          <cell r="Q1550">
            <v>122929369</v>
          </cell>
          <cell r="S1550">
            <v>172</v>
          </cell>
          <cell r="T1550">
            <v>43524</v>
          </cell>
          <cell r="U1550">
            <v>43585</v>
          </cell>
          <cell r="V1550">
            <v>43585</v>
          </cell>
        </row>
        <row r="1551">
          <cell r="Q1551">
            <v>122929390</v>
          </cell>
          <cell r="S1551">
            <v>1181</v>
          </cell>
          <cell r="T1551">
            <v>43524</v>
          </cell>
          <cell r="U1551">
            <v>43555</v>
          </cell>
          <cell r="V1551">
            <v>43555</v>
          </cell>
        </row>
        <row r="1552">
          <cell r="Q1552">
            <v>122929391</v>
          </cell>
          <cell r="S1552">
            <v>420</v>
          </cell>
          <cell r="T1552">
            <v>43524</v>
          </cell>
          <cell r="U1552">
            <v>43585</v>
          </cell>
          <cell r="V1552">
            <v>43585</v>
          </cell>
        </row>
        <row r="1553">
          <cell r="Q1553">
            <v>122929399</v>
          </cell>
          <cell r="S1553">
            <v>190</v>
          </cell>
          <cell r="T1553">
            <v>43524</v>
          </cell>
          <cell r="U1553">
            <v>43600</v>
          </cell>
          <cell r="V1553">
            <v>43600</v>
          </cell>
        </row>
        <row r="1554">
          <cell r="Q1554">
            <v>122929400</v>
          </cell>
          <cell r="S1554">
            <v>546</v>
          </cell>
          <cell r="T1554">
            <v>43524</v>
          </cell>
          <cell r="U1554">
            <v>43600</v>
          </cell>
          <cell r="V1554">
            <v>43600</v>
          </cell>
        </row>
        <row r="1555">
          <cell r="Q1555">
            <v>122929402</v>
          </cell>
          <cell r="S1555">
            <v>112</v>
          </cell>
          <cell r="T1555">
            <v>43524</v>
          </cell>
          <cell r="U1555">
            <v>43600</v>
          </cell>
          <cell r="V1555">
            <v>43600</v>
          </cell>
        </row>
        <row r="1556">
          <cell r="Q1556">
            <v>122929407</v>
          </cell>
          <cell r="S1556">
            <v>468</v>
          </cell>
          <cell r="T1556">
            <v>43524</v>
          </cell>
          <cell r="U1556">
            <v>43600</v>
          </cell>
          <cell r="V1556">
            <v>43600</v>
          </cell>
        </row>
        <row r="1557">
          <cell r="Q1557">
            <v>122929409</v>
          </cell>
          <cell r="S1557">
            <v>264</v>
          </cell>
          <cell r="T1557">
            <v>43524</v>
          </cell>
          <cell r="U1557">
            <v>43585</v>
          </cell>
          <cell r="V1557">
            <v>43585</v>
          </cell>
        </row>
        <row r="1558">
          <cell r="Q1558">
            <v>122929412</v>
          </cell>
          <cell r="S1558">
            <v>280</v>
          </cell>
          <cell r="T1558">
            <v>43524</v>
          </cell>
          <cell r="U1558">
            <v>43585</v>
          </cell>
          <cell r="V1558">
            <v>43585</v>
          </cell>
        </row>
        <row r="1559">
          <cell r="Q1559">
            <v>122929418</v>
          </cell>
          <cell r="S1559">
            <v>100</v>
          </cell>
          <cell r="T1559">
            <v>43524</v>
          </cell>
          <cell r="U1559">
            <v>43600</v>
          </cell>
          <cell r="V1559">
            <v>43600</v>
          </cell>
        </row>
        <row r="1560">
          <cell r="Q1560">
            <v>122929419</v>
          </cell>
          <cell r="S1560">
            <v>586</v>
          </cell>
          <cell r="T1560">
            <v>43524</v>
          </cell>
          <cell r="U1560">
            <v>43585</v>
          </cell>
          <cell r="V1560">
            <v>43585</v>
          </cell>
        </row>
        <row r="1561">
          <cell r="Q1561">
            <v>122929424</v>
          </cell>
          <cell r="S1561">
            <v>800</v>
          </cell>
          <cell r="T1561">
            <v>43524</v>
          </cell>
          <cell r="U1561">
            <v>43600</v>
          </cell>
          <cell r="V1561">
            <v>43600</v>
          </cell>
        </row>
        <row r="1562">
          <cell r="Q1562">
            <v>122929426</v>
          </cell>
          <cell r="S1562">
            <v>570</v>
          </cell>
          <cell r="T1562">
            <v>43524</v>
          </cell>
          <cell r="U1562">
            <v>43600</v>
          </cell>
          <cell r="V1562">
            <v>43600</v>
          </cell>
        </row>
        <row r="1563">
          <cell r="Q1563">
            <v>122929432</v>
          </cell>
          <cell r="S1563">
            <v>300</v>
          </cell>
          <cell r="T1563">
            <v>43524</v>
          </cell>
          <cell r="U1563">
            <v>43600</v>
          </cell>
          <cell r="V1563">
            <v>43600</v>
          </cell>
        </row>
        <row r="1564">
          <cell r="Q1564">
            <v>122929433</v>
          </cell>
          <cell r="S1564">
            <v>144</v>
          </cell>
          <cell r="T1564">
            <v>43524</v>
          </cell>
          <cell r="U1564">
            <v>43600</v>
          </cell>
          <cell r="V1564">
            <v>43600</v>
          </cell>
        </row>
        <row r="1565">
          <cell r="Q1565">
            <v>122929435</v>
          </cell>
          <cell r="S1565">
            <v>603</v>
          </cell>
          <cell r="T1565">
            <v>43524</v>
          </cell>
          <cell r="U1565">
            <v>43555</v>
          </cell>
          <cell r="V1565">
            <v>43555</v>
          </cell>
        </row>
        <row r="1566">
          <cell r="Q1566">
            <v>122929439</v>
          </cell>
          <cell r="S1566">
            <v>672</v>
          </cell>
          <cell r="T1566">
            <v>43524</v>
          </cell>
          <cell r="U1566">
            <v>43600</v>
          </cell>
          <cell r="V1566">
            <v>43600</v>
          </cell>
        </row>
        <row r="1567">
          <cell r="Q1567">
            <v>122929443</v>
          </cell>
          <cell r="S1567">
            <v>148</v>
          </cell>
          <cell r="T1567">
            <v>43524</v>
          </cell>
          <cell r="U1567">
            <v>43600</v>
          </cell>
          <cell r="V1567">
            <v>43600</v>
          </cell>
        </row>
        <row r="1568">
          <cell r="Q1568">
            <v>122929448</v>
          </cell>
          <cell r="S1568">
            <v>324</v>
          </cell>
          <cell r="T1568">
            <v>43524</v>
          </cell>
          <cell r="U1568">
            <v>43585</v>
          </cell>
          <cell r="V1568">
            <v>43585</v>
          </cell>
        </row>
        <row r="1569">
          <cell r="Q1569">
            <v>122929449</v>
          </cell>
          <cell r="S1569">
            <v>178</v>
          </cell>
          <cell r="T1569">
            <v>43524</v>
          </cell>
          <cell r="U1569">
            <v>43585</v>
          </cell>
          <cell r="V1569">
            <v>43585</v>
          </cell>
        </row>
        <row r="1570">
          <cell r="Q1570">
            <v>122929457</v>
          </cell>
          <cell r="S1570">
            <v>120</v>
          </cell>
          <cell r="T1570">
            <v>43524</v>
          </cell>
          <cell r="U1570">
            <v>43600</v>
          </cell>
          <cell r="V1570">
            <v>43600</v>
          </cell>
        </row>
        <row r="1571">
          <cell r="Q1571">
            <v>122929466</v>
          </cell>
          <cell r="S1571">
            <v>156</v>
          </cell>
          <cell r="T1571">
            <v>43524</v>
          </cell>
          <cell r="U1571">
            <v>43585</v>
          </cell>
          <cell r="V1571">
            <v>43585</v>
          </cell>
        </row>
        <row r="1572">
          <cell r="Q1572">
            <v>122929472</v>
          </cell>
          <cell r="S1572">
            <v>660</v>
          </cell>
          <cell r="T1572">
            <v>43524</v>
          </cell>
          <cell r="U1572">
            <v>43600</v>
          </cell>
          <cell r="V1572">
            <v>43600</v>
          </cell>
        </row>
        <row r="1573">
          <cell r="Q1573">
            <v>122929474</v>
          </cell>
          <cell r="S1573">
            <v>336</v>
          </cell>
          <cell r="T1573">
            <v>43524</v>
          </cell>
          <cell r="U1573">
            <v>43585</v>
          </cell>
          <cell r="V1573">
            <v>43585</v>
          </cell>
        </row>
        <row r="1574">
          <cell r="Q1574">
            <v>122929491</v>
          </cell>
          <cell r="S1574">
            <v>484</v>
          </cell>
          <cell r="T1574">
            <v>43524</v>
          </cell>
          <cell r="U1574">
            <v>43555</v>
          </cell>
          <cell r="V1574">
            <v>43555</v>
          </cell>
        </row>
        <row r="1575">
          <cell r="Q1575">
            <v>122929503</v>
          </cell>
          <cell r="S1575">
            <v>100</v>
          </cell>
          <cell r="T1575">
            <v>43524</v>
          </cell>
          <cell r="U1575">
            <v>43616</v>
          </cell>
          <cell r="V1575">
            <v>43616</v>
          </cell>
        </row>
        <row r="1576">
          <cell r="Q1576">
            <v>122929504</v>
          </cell>
          <cell r="S1576">
            <v>100</v>
          </cell>
          <cell r="T1576">
            <v>43524</v>
          </cell>
          <cell r="U1576">
            <v>43600</v>
          </cell>
          <cell r="V1576">
            <v>43600</v>
          </cell>
        </row>
        <row r="1577">
          <cell r="Q1577">
            <v>122929526</v>
          </cell>
          <cell r="S1577">
            <v>24</v>
          </cell>
          <cell r="T1577">
            <v>43524</v>
          </cell>
          <cell r="U1577">
            <v>43555</v>
          </cell>
          <cell r="V1577">
            <v>43555</v>
          </cell>
        </row>
        <row r="1578">
          <cell r="Q1578">
            <v>122929527</v>
          </cell>
          <cell r="S1578">
            <v>37</v>
          </cell>
          <cell r="T1578">
            <v>43524</v>
          </cell>
          <cell r="U1578">
            <v>43600</v>
          </cell>
          <cell r="V1578">
            <v>43600</v>
          </cell>
        </row>
        <row r="1579">
          <cell r="Q1579">
            <v>122929529</v>
          </cell>
          <cell r="S1579">
            <v>112</v>
          </cell>
          <cell r="T1579">
            <v>43524</v>
          </cell>
          <cell r="U1579">
            <v>43616</v>
          </cell>
          <cell r="V1579">
            <v>43616</v>
          </cell>
        </row>
        <row r="1580">
          <cell r="Q1580">
            <v>122929538</v>
          </cell>
          <cell r="S1580">
            <v>100</v>
          </cell>
          <cell r="T1580">
            <v>43524</v>
          </cell>
          <cell r="U1580">
            <v>43600</v>
          </cell>
          <cell r="V1580">
            <v>43600</v>
          </cell>
        </row>
        <row r="1581">
          <cell r="Q1581">
            <v>122929539</v>
          </cell>
          <cell r="S1581">
            <v>100</v>
          </cell>
          <cell r="T1581">
            <v>43524</v>
          </cell>
          <cell r="U1581">
            <v>43600</v>
          </cell>
          <cell r="V1581">
            <v>43600</v>
          </cell>
        </row>
        <row r="1582">
          <cell r="Q1582">
            <v>122929543</v>
          </cell>
          <cell r="S1582">
            <v>16</v>
          </cell>
          <cell r="T1582">
            <v>43524</v>
          </cell>
          <cell r="U1582">
            <v>43555</v>
          </cell>
          <cell r="V1582">
            <v>43555</v>
          </cell>
        </row>
        <row r="1583">
          <cell r="Q1583">
            <v>122929549</v>
          </cell>
          <cell r="S1583">
            <v>235</v>
          </cell>
          <cell r="T1583">
            <v>43524</v>
          </cell>
          <cell r="U1583">
            <v>43616</v>
          </cell>
          <cell r="V1583">
            <v>43616</v>
          </cell>
        </row>
        <row r="1584">
          <cell r="Q1584">
            <v>122929555</v>
          </cell>
          <cell r="S1584">
            <v>132</v>
          </cell>
          <cell r="T1584">
            <v>43524</v>
          </cell>
          <cell r="U1584">
            <v>43616</v>
          </cell>
          <cell r="V1584">
            <v>43616</v>
          </cell>
        </row>
        <row r="1585">
          <cell r="Q1585">
            <v>122929557</v>
          </cell>
          <cell r="S1585">
            <v>100</v>
          </cell>
          <cell r="T1585">
            <v>43524</v>
          </cell>
          <cell r="U1585">
            <v>43555</v>
          </cell>
          <cell r="V1585">
            <v>43555</v>
          </cell>
        </row>
        <row r="1586">
          <cell r="Q1586">
            <v>122929562</v>
          </cell>
          <cell r="S1586">
            <v>100</v>
          </cell>
          <cell r="T1586">
            <v>43524</v>
          </cell>
          <cell r="U1586">
            <v>43600</v>
          </cell>
          <cell r="V1586">
            <v>43600</v>
          </cell>
        </row>
        <row r="1587">
          <cell r="Q1587">
            <v>122929565</v>
          </cell>
          <cell r="S1587">
            <v>143</v>
          </cell>
          <cell r="T1587">
            <v>43524</v>
          </cell>
          <cell r="U1587">
            <v>43616</v>
          </cell>
          <cell r="V1587">
            <v>43616</v>
          </cell>
        </row>
        <row r="1588">
          <cell r="Q1588">
            <v>122929568</v>
          </cell>
          <cell r="S1588">
            <v>500</v>
          </cell>
          <cell r="T1588">
            <v>43524</v>
          </cell>
          <cell r="U1588">
            <v>43600</v>
          </cell>
          <cell r="V1588">
            <v>43600</v>
          </cell>
        </row>
        <row r="1589">
          <cell r="Q1589">
            <v>122929570</v>
          </cell>
          <cell r="S1589">
            <v>134</v>
          </cell>
          <cell r="T1589">
            <v>43524</v>
          </cell>
          <cell r="U1589">
            <v>43600</v>
          </cell>
          <cell r="V1589">
            <v>43600</v>
          </cell>
        </row>
        <row r="1590">
          <cell r="Q1590">
            <v>122929597</v>
          </cell>
          <cell r="S1590">
            <v>100</v>
          </cell>
          <cell r="T1590">
            <v>43524</v>
          </cell>
          <cell r="U1590">
            <v>43600</v>
          </cell>
          <cell r="V1590">
            <v>43600</v>
          </cell>
        </row>
        <row r="1591">
          <cell r="Q1591">
            <v>122929598</v>
          </cell>
          <cell r="S1591">
            <v>500</v>
          </cell>
          <cell r="T1591">
            <v>43524</v>
          </cell>
          <cell r="U1591">
            <v>43600</v>
          </cell>
          <cell r="V1591">
            <v>43600</v>
          </cell>
        </row>
        <row r="1592">
          <cell r="Q1592">
            <v>122929607</v>
          </cell>
          <cell r="S1592">
            <v>192</v>
          </cell>
          <cell r="T1592">
            <v>43524</v>
          </cell>
          <cell r="U1592">
            <v>43600</v>
          </cell>
          <cell r="V1592">
            <v>43600</v>
          </cell>
        </row>
        <row r="1593">
          <cell r="Q1593">
            <v>122929760</v>
          </cell>
          <cell r="S1593">
            <v>100</v>
          </cell>
          <cell r="T1593">
            <v>43524</v>
          </cell>
          <cell r="U1593">
            <v>43600</v>
          </cell>
          <cell r="V1593">
            <v>43600</v>
          </cell>
        </row>
        <row r="1594">
          <cell r="Q1594">
            <v>122930128</v>
          </cell>
          <cell r="S1594">
            <v>416</v>
          </cell>
          <cell r="T1594">
            <v>43524</v>
          </cell>
          <cell r="U1594">
            <v>43616</v>
          </cell>
          <cell r="V1594">
            <v>43616</v>
          </cell>
        </row>
        <row r="1595">
          <cell r="Q1595">
            <v>122930137</v>
          </cell>
          <cell r="S1595">
            <v>122</v>
          </cell>
          <cell r="T1595">
            <v>43524</v>
          </cell>
          <cell r="U1595">
            <v>43616</v>
          </cell>
          <cell r="V1595">
            <v>43616</v>
          </cell>
        </row>
        <row r="1596">
          <cell r="Q1596">
            <v>122930735</v>
          </cell>
          <cell r="S1596">
            <v>1600</v>
          </cell>
          <cell r="T1596">
            <v>43524</v>
          </cell>
          <cell r="U1596">
            <v>43600</v>
          </cell>
          <cell r="V1596">
            <v>43600</v>
          </cell>
        </row>
        <row r="1597">
          <cell r="Q1597">
            <v>122930791</v>
          </cell>
          <cell r="S1597">
            <v>998</v>
          </cell>
          <cell r="T1597">
            <v>43524</v>
          </cell>
          <cell r="U1597">
            <v>43600</v>
          </cell>
          <cell r="V1597">
            <v>43600</v>
          </cell>
        </row>
        <row r="1598">
          <cell r="Q1598">
            <v>122930886</v>
          </cell>
          <cell r="S1598">
            <v>1405</v>
          </cell>
          <cell r="T1598">
            <v>43524</v>
          </cell>
          <cell r="U1598">
            <v>43585</v>
          </cell>
          <cell r="V1598">
            <v>43585</v>
          </cell>
        </row>
        <row r="1599">
          <cell r="Q1599">
            <v>122930891</v>
          </cell>
          <cell r="S1599">
            <v>369</v>
          </cell>
          <cell r="T1599">
            <v>43524</v>
          </cell>
          <cell r="U1599">
            <v>43585</v>
          </cell>
          <cell r="V1599">
            <v>43585</v>
          </cell>
        </row>
        <row r="1600">
          <cell r="Q1600">
            <v>122930894</v>
          </cell>
          <cell r="S1600">
            <v>197</v>
          </cell>
          <cell r="T1600">
            <v>43524</v>
          </cell>
          <cell r="U1600">
            <v>43616</v>
          </cell>
          <cell r="V1600">
            <v>43616</v>
          </cell>
        </row>
        <row r="1601">
          <cell r="Q1601">
            <v>122930895</v>
          </cell>
          <cell r="S1601">
            <v>1838</v>
          </cell>
          <cell r="T1601">
            <v>43524</v>
          </cell>
          <cell r="U1601">
            <v>43600</v>
          </cell>
          <cell r="V1601">
            <v>43600</v>
          </cell>
        </row>
        <row r="1602">
          <cell r="Q1602">
            <v>122930896</v>
          </cell>
          <cell r="S1602">
            <v>1457</v>
          </cell>
          <cell r="T1602">
            <v>43524</v>
          </cell>
          <cell r="U1602">
            <v>43600</v>
          </cell>
          <cell r="V1602">
            <v>43600</v>
          </cell>
        </row>
        <row r="1603">
          <cell r="Q1603">
            <v>122930905</v>
          </cell>
          <cell r="S1603">
            <v>988</v>
          </cell>
          <cell r="T1603">
            <v>43524</v>
          </cell>
          <cell r="U1603">
            <v>43600</v>
          </cell>
          <cell r="V1603">
            <v>43600</v>
          </cell>
        </row>
        <row r="1604">
          <cell r="Q1604">
            <v>122930930</v>
          </cell>
          <cell r="S1604">
            <v>176</v>
          </cell>
          <cell r="T1604">
            <v>43524</v>
          </cell>
          <cell r="U1604">
            <v>43600</v>
          </cell>
          <cell r="V1604">
            <v>43600</v>
          </cell>
        </row>
        <row r="1605">
          <cell r="Q1605">
            <v>122931053</v>
          </cell>
          <cell r="S1605">
            <v>100</v>
          </cell>
          <cell r="T1605">
            <v>43524</v>
          </cell>
          <cell r="U1605">
            <v>43600</v>
          </cell>
          <cell r="V1605">
            <v>43600</v>
          </cell>
        </row>
        <row r="1606">
          <cell r="Q1606">
            <v>122931068</v>
          </cell>
          <cell r="S1606">
            <v>293</v>
          </cell>
          <cell r="T1606">
            <v>43524</v>
          </cell>
          <cell r="U1606">
            <v>43600</v>
          </cell>
          <cell r="V1606">
            <v>43600</v>
          </cell>
        </row>
        <row r="1607">
          <cell r="Q1607">
            <v>122931072</v>
          </cell>
          <cell r="S1607">
            <v>339</v>
          </cell>
          <cell r="T1607">
            <v>43524</v>
          </cell>
          <cell r="U1607">
            <v>43585</v>
          </cell>
          <cell r="V1607">
            <v>43585</v>
          </cell>
        </row>
        <row r="1608">
          <cell r="Q1608">
            <v>122931123</v>
          </cell>
          <cell r="S1608">
            <v>1145</v>
          </cell>
          <cell r="T1608">
            <v>43524</v>
          </cell>
          <cell r="U1608">
            <v>43616</v>
          </cell>
          <cell r="V1608">
            <v>43616</v>
          </cell>
        </row>
        <row r="1609">
          <cell r="Q1609">
            <v>122931317</v>
          </cell>
          <cell r="S1609">
            <v>302</v>
          </cell>
          <cell r="T1609">
            <v>43524</v>
          </cell>
          <cell r="U1609">
            <v>43585</v>
          </cell>
          <cell r="V1609">
            <v>43585</v>
          </cell>
        </row>
        <row r="1610">
          <cell r="Q1610">
            <v>122931393</v>
          </cell>
          <cell r="S1610">
            <v>100</v>
          </cell>
          <cell r="T1610">
            <v>43524</v>
          </cell>
          <cell r="U1610">
            <v>43585</v>
          </cell>
          <cell r="V1610">
            <v>43585</v>
          </cell>
        </row>
        <row r="1611">
          <cell r="Q1611">
            <v>122931427</v>
          </cell>
          <cell r="S1611">
            <v>144</v>
          </cell>
          <cell r="T1611">
            <v>43524</v>
          </cell>
          <cell r="U1611">
            <v>43616</v>
          </cell>
          <cell r="V1611">
            <v>43616</v>
          </cell>
        </row>
        <row r="1612">
          <cell r="Q1612">
            <v>122931440</v>
          </cell>
          <cell r="S1612">
            <v>152</v>
          </cell>
          <cell r="T1612">
            <v>43524</v>
          </cell>
          <cell r="U1612">
            <v>43600</v>
          </cell>
          <cell r="V1612">
            <v>43600</v>
          </cell>
        </row>
        <row r="1613">
          <cell r="Q1613">
            <v>122931449</v>
          </cell>
          <cell r="S1613">
            <v>182</v>
          </cell>
          <cell r="T1613">
            <v>43524</v>
          </cell>
          <cell r="U1613">
            <v>43616</v>
          </cell>
          <cell r="V1613">
            <v>43616</v>
          </cell>
        </row>
        <row r="1614">
          <cell r="Q1614">
            <v>122931456</v>
          </cell>
          <cell r="S1614">
            <v>1549</v>
          </cell>
          <cell r="T1614">
            <v>43524</v>
          </cell>
          <cell r="U1614">
            <v>43600</v>
          </cell>
          <cell r="V1614">
            <v>43600</v>
          </cell>
        </row>
        <row r="1615">
          <cell r="Q1615">
            <v>122931477</v>
          </cell>
          <cell r="S1615">
            <v>518</v>
          </cell>
          <cell r="T1615">
            <v>43524</v>
          </cell>
          <cell r="U1615">
            <v>43600</v>
          </cell>
          <cell r="V1615">
            <v>43600</v>
          </cell>
        </row>
        <row r="1616">
          <cell r="Q1616">
            <v>122931482</v>
          </cell>
          <cell r="S1616">
            <v>1388</v>
          </cell>
          <cell r="T1616">
            <v>43524</v>
          </cell>
          <cell r="U1616">
            <v>43600</v>
          </cell>
          <cell r="V1616">
            <v>43600</v>
          </cell>
        </row>
        <row r="1617">
          <cell r="Q1617">
            <v>122931490</v>
          </cell>
          <cell r="S1617">
            <v>505</v>
          </cell>
          <cell r="T1617">
            <v>43524</v>
          </cell>
          <cell r="U1617">
            <v>43600</v>
          </cell>
          <cell r="V1617">
            <v>43600</v>
          </cell>
        </row>
        <row r="1618">
          <cell r="Q1618">
            <v>122931511</v>
          </cell>
          <cell r="S1618">
            <v>444</v>
          </cell>
          <cell r="T1618">
            <v>43524</v>
          </cell>
          <cell r="U1618">
            <v>43585</v>
          </cell>
          <cell r="V1618">
            <v>43585</v>
          </cell>
        </row>
        <row r="1619">
          <cell r="Q1619">
            <v>122931552</v>
          </cell>
          <cell r="S1619">
            <v>1930</v>
          </cell>
          <cell r="T1619">
            <v>43524</v>
          </cell>
          <cell r="U1619">
            <v>43600</v>
          </cell>
          <cell r="V1619">
            <v>43600</v>
          </cell>
        </row>
        <row r="1620">
          <cell r="Q1620">
            <v>122931756</v>
          </cell>
          <cell r="S1620">
            <v>350</v>
          </cell>
          <cell r="T1620">
            <v>43524</v>
          </cell>
          <cell r="U1620">
            <v>43600</v>
          </cell>
          <cell r="V1620">
            <v>43600</v>
          </cell>
        </row>
        <row r="1621">
          <cell r="Q1621">
            <v>122931943</v>
          </cell>
          <cell r="S1621">
            <v>129</v>
          </cell>
          <cell r="T1621">
            <v>43524</v>
          </cell>
          <cell r="U1621">
            <v>43600</v>
          </cell>
          <cell r="V1621">
            <v>43600</v>
          </cell>
        </row>
        <row r="1622">
          <cell r="Q1622">
            <v>122932143</v>
          </cell>
          <cell r="S1622">
            <v>772</v>
          </cell>
          <cell r="T1622">
            <v>43524</v>
          </cell>
          <cell r="U1622">
            <v>43600</v>
          </cell>
          <cell r="V1622">
            <v>43600</v>
          </cell>
        </row>
        <row r="1623">
          <cell r="Q1623">
            <v>122932161</v>
          </cell>
          <cell r="S1623">
            <v>100</v>
          </cell>
          <cell r="T1623">
            <v>43524</v>
          </cell>
          <cell r="U1623">
            <v>43600</v>
          </cell>
          <cell r="V1623">
            <v>43600</v>
          </cell>
        </row>
        <row r="1624">
          <cell r="Q1624">
            <v>122932192</v>
          </cell>
          <cell r="S1624">
            <v>485</v>
          </cell>
          <cell r="T1624">
            <v>43524</v>
          </cell>
          <cell r="U1624">
            <v>43555</v>
          </cell>
          <cell r="V1624">
            <v>43555</v>
          </cell>
        </row>
        <row r="1625">
          <cell r="Q1625">
            <v>122932193</v>
          </cell>
          <cell r="S1625">
            <v>100</v>
          </cell>
          <cell r="T1625">
            <v>43524</v>
          </cell>
          <cell r="U1625">
            <v>43600</v>
          </cell>
          <cell r="V1625">
            <v>43600</v>
          </cell>
        </row>
        <row r="1626">
          <cell r="Q1626">
            <v>122932204</v>
          </cell>
          <cell r="S1626">
            <v>2533</v>
          </cell>
          <cell r="T1626">
            <v>43524</v>
          </cell>
          <cell r="U1626">
            <v>43585</v>
          </cell>
          <cell r="V1626">
            <v>43585</v>
          </cell>
        </row>
        <row r="1627">
          <cell r="Q1627">
            <v>122932678</v>
          </cell>
          <cell r="S1627">
            <v>619</v>
          </cell>
          <cell r="T1627">
            <v>43524</v>
          </cell>
          <cell r="U1627">
            <v>43600</v>
          </cell>
          <cell r="V1627">
            <v>43600</v>
          </cell>
        </row>
        <row r="1628">
          <cell r="Q1628">
            <v>122932692</v>
          </cell>
          <cell r="S1628">
            <v>144</v>
          </cell>
          <cell r="T1628">
            <v>43524</v>
          </cell>
          <cell r="U1628">
            <v>43616</v>
          </cell>
          <cell r="V1628">
            <v>43616</v>
          </cell>
        </row>
        <row r="1629">
          <cell r="Q1629">
            <v>122932843</v>
          </cell>
          <cell r="S1629">
            <v>341</v>
          </cell>
          <cell r="T1629">
            <v>43524</v>
          </cell>
          <cell r="U1629">
            <v>43616</v>
          </cell>
          <cell r="V1629">
            <v>43616</v>
          </cell>
        </row>
        <row r="1630">
          <cell r="Q1630">
            <v>122933087</v>
          </cell>
          <cell r="S1630">
            <v>554</v>
          </cell>
          <cell r="T1630">
            <v>43524</v>
          </cell>
          <cell r="U1630">
            <v>43585</v>
          </cell>
          <cell r="V1630">
            <v>43585</v>
          </cell>
        </row>
        <row r="1631">
          <cell r="Q1631">
            <v>122933091</v>
          </cell>
          <cell r="S1631">
            <v>294</v>
          </cell>
          <cell r="T1631">
            <v>43524</v>
          </cell>
          <cell r="U1631">
            <v>43600</v>
          </cell>
          <cell r="V1631">
            <v>43600</v>
          </cell>
        </row>
        <row r="1632">
          <cell r="Q1632">
            <v>122933169</v>
          </cell>
          <cell r="S1632">
            <v>202</v>
          </cell>
          <cell r="T1632">
            <v>43524</v>
          </cell>
          <cell r="U1632">
            <v>43585</v>
          </cell>
          <cell r="V1632">
            <v>43585</v>
          </cell>
        </row>
        <row r="1633">
          <cell r="Q1633">
            <v>122933175</v>
          </cell>
          <cell r="S1633">
            <v>163</v>
          </cell>
          <cell r="T1633">
            <v>43524</v>
          </cell>
          <cell r="U1633">
            <v>43616</v>
          </cell>
          <cell r="V1633">
            <v>43616</v>
          </cell>
        </row>
        <row r="1634">
          <cell r="Q1634">
            <v>122933184</v>
          </cell>
          <cell r="S1634">
            <v>202</v>
          </cell>
          <cell r="T1634">
            <v>43524</v>
          </cell>
          <cell r="U1634">
            <v>43616</v>
          </cell>
          <cell r="V1634">
            <v>43616</v>
          </cell>
        </row>
        <row r="1635">
          <cell r="Q1635">
            <v>122933233</v>
          </cell>
          <cell r="S1635">
            <v>538</v>
          </cell>
          <cell r="T1635">
            <v>43524</v>
          </cell>
          <cell r="U1635">
            <v>43616</v>
          </cell>
          <cell r="V1635">
            <v>43616</v>
          </cell>
        </row>
        <row r="1636">
          <cell r="Q1636">
            <v>122933240</v>
          </cell>
          <cell r="S1636">
            <v>164</v>
          </cell>
          <cell r="T1636">
            <v>43524</v>
          </cell>
          <cell r="U1636">
            <v>43585</v>
          </cell>
          <cell r="V1636">
            <v>43585</v>
          </cell>
        </row>
        <row r="1637">
          <cell r="Q1637">
            <v>122933655</v>
          </cell>
          <cell r="S1637">
            <v>346</v>
          </cell>
          <cell r="T1637">
            <v>43524</v>
          </cell>
          <cell r="U1637">
            <v>43600</v>
          </cell>
          <cell r="V1637">
            <v>43600</v>
          </cell>
        </row>
        <row r="1638">
          <cell r="Q1638">
            <v>122933656</v>
          </cell>
          <cell r="S1638">
            <v>256</v>
          </cell>
          <cell r="T1638">
            <v>43524</v>
          </cell>
          <cell r="U1638">
            <v>43616</v>
          </cell>
          <cell r="V1638">
            <v>43616</v>
          </cell>
        </row>
        <row r="1639">
          <cell r="Q1639">
            <v>122933657</v>
          </cell>
          <cell r="S1639">
            <v>1157</v>
          </cell>
          <cell r="T1639">
            <v>43524</v>
          </cell>
          <cell r="U1639">
            <v>43600</v>
          </cell>
          <cell r="V1639">
            <v>43600</v>
          </cell>
        </row>
        <row r="1640">
          <cell r="Q1640">
            <v>122933678</v>
          </cell>
          <cell r="S1640">
            <v>329</v>
          </cell>
          <cell r="T1640">
            <v>43524</v>
          </cell>
          <cell r="U1640">
            <v>43600</v>
          </cell>
          <cell r="V1640">
            <v>43600</v>
          </cell>
        </row>
        <row r="1641">
          <cell r="Q1641">
            <v>122933691</v>
          </cell>
          <cell r="S1641">
            <v>226</v>
          </cell>
          <cell r="T1641">
            <v>43524</v>
          </cell>
          <cell r="U1641">
            <v>43616</v>
          </cell>
          <cell r="V1641">
            <v>43616</v>
          </cell>
        </row>
        <row r="1642">
          <cell r="Q1642">
            <v>122933736</v>
          </cell>
          <cell r="S1642">
            <v>221</v>
          </cell>
          <cell r="T1642">
            <v>43524</v>
          </cell>
          <cell r="U1642">
            <v>43585</v>
          </cell>
          <cell r="V1642">
            <v>43585</v>
          </cell>
        </row>
        <row r="1643">
          <cell r="Q1643">
            <v>122933746</v>
          </cell>
          <cell r="S1643">
            <v>100</v>
          </cell>
          <cell r="T1643">
            <v>43524</v>
          </cell>
          <cell r="U1643">
            <v>43585</v>
          </cell>
          <cell r="V1643">
            <v>43585</v>
          </cell>
        </row>
        <row r="1644">
          <cell r="Q1644">
            <v>122933750</v>
          </cell>
          <cell r="S1644">
            <v>234</v>
          </cell>
          <cell r="T1644">
            <v>43524</v>
          </cell>
          <cell r="U1644">
            <v>43600</v>
          </cell>
          <cell r="V1644">
            <v>43600</v>
          </cell>
        </row>
        <row r="1645">
          <cell r="Q1645">
            <v>122933751</v>
          </cell>
          <cell r="S1645">
            <v>341</v>
          </cell>
          <cell r="T1645">
            <v>43524</v>
          </cell>
          <cell r="U1645">
            <v>43600</v>
          </cell>
          <cell r="V1645">
            <v>43600</v>
          </cell>
        </row>
        <row r="1646">
          <cell r="Q1646">
            <v>122933755</v>
          </cell>
          <cell r="S1646">
            <v>354</v>
          </cell>
          <cell r="T1646">
            <v>43524</v>
          </cell>
          <cell r="U1646">
            <v>43585</v>
          </cell>
          <cell r="V1646">
            <v>43585</v>
          </cell>
        </row>
        <row r="1647">
          <cell r="Q1647">
            <v>122933756</v>
          </cell>
          <cell r="S1647">
            <v>176</v>
          </cell>
          <cell r="T1647">
            <v>43524</v>
          </cell>
          <cell r="U1647">
            <v>43600</v>
          </cell>
          <cell r="V1647">
            <v>43600</v>
          </cell>
        </row>
        <row r="1648">
          <cell r="Q1648">
            <v>122933759</v>
          </cell>
          <cell r="S1648">
            <v>164</v>
          </cell>
          <cell r="T1648">
            <v>43524</v>
          </cell>
          <cell r="U1648">
            <v>43585</v>
          </cell>
          <cell r="V1648">
            <v>43585</v>
          </cell>
        </row>
        <row r="1649">
          <cell r="Q1649">
            <v>122933826</v>
          </cell>
          <cell r="S1649">
            <v>568</v>
          </cell>
          <cell r="T1649">
            <v>43524</v>
          </cell>
          <cell r="U1649">
            <v>43600</v>
          </cell>
          <cell r="V1649">
            <v>43600</v>
          </cell>
        </row>
        <row r="1650">
          <cell r="Q1650">
            <v>122933964</v>
          </cell>
          <cell r="S1650">
            <v>182</v>
          </cell>
          <cell r="T1650">
            <v>43524</v>
          </cell>
          <cell r="U1650">
            <v>43616</v>
          </cell>
          <cell r="V1650">
            <v>43616</v>
          </cell>
        </row>
        <row r="1651">
          <cell r="Q1651">
            <v>122934027</v>
          </cell>
          <cell r="S1651">
            <v>320</v>
          </cell>
          <cell r="T1651">
            <v>43524</v>
          </cell>
          <cell r="U1651">
            <v>43616</v>
          </cell>
          <cell r="V1651">
            <v>43616</v>
          </cell>
        </row>
        <row r="1652">
          <cell r="Q1652">
            <v>122934048</v>
          </cell>
          <cell r="S1652">
            <v>85</v>
          </cell>
          <cell r="T1652">
            <v>43524</v>
          </cell>
          <cell r="U1652">
            <v>43616</v>
          </cell>
          <cell r="V1652">
            <v>43616</v>
          </cell>
        </row>
        <row r="1653">
          <cell r="Q1653">
            <v>122934059</v>
          </cell>
          <cell r="S1653">
            <v>321</v>
          </cell>
          <cell r="T1653">
            <v>43524</v>
          </cell>
          <cell r="U1653">
            <v>43600</v>
          </cell>
          <cell r="V1653">
            <v>43600</v>
          </cell>
        </row>
        <row r="1654">
          <cell r="Q1654">
            <v>122934152</v>
          </cell>
          <cell r="S1654">
            <v>320</v>
          </cell>
          <cell r="T1654">
            <v>43524</v>
          </cell>
          <cell r="U1654">
            <v>43616</v>
          </cell>
          <cell r="V1654">
            <v>43616</v>
          </cell>
        </row>
        <row r="1655">
          <cell r="Q1655">
            <v>122934311</v>
          </cell>
          <cell r="S1655">
            <v>570</v>
          </cell>
          <cell r="T1655">
            <v>43524</v>
          </cell>
          <cell r="U1655">
            <v>43585</v>
          </cell>
          <cell r="V1655">
            <v>43585</v>
          </cell>
        </row>
        <row r="1656">
          <cell r="Q1656">
            <v>122934428</v>
          </cell>
          <cell r="S1656">
            <v>230</v>
          </cell>
          <cell r="T1656">
            <v>43524</v>
          </cell>
          <cell r="U1656">
            <v>43600</v>
          </cell>
          <cell r="V1656">
            <v>43600</v>
          </cell>
        </row>
        <row r="1657">
          <cell r="Q1657">
            <v>122934682</v>
          </cell>
          <cell r="S1657">
            <v>164</v>
          </cell>
          <cell r="T1657">
            <v>43524</v>
          </cell>
          <cell r="U1657">
            <v>43600</v>
          </cell>
          <cell r="V1657">
            <v>43600</v>
          </cell>
        </row>
        <row r="1658">
          <cell r="Q1658">
            <v>122934684</v>
          </cell>
          <cell r="S1658">
            <v>1014</v>
          </cell>
          <cell r="T1658">
            <v>43524</v>
          </cell>
          <cell r="U1658">
            <v>43600</v>
          </cell>
          <cell r="V1658">
            <v>43600</v>
          </cell>
        </row>
        <row r="1659">
          <cell r="Q1659">
            <v>122934686</v>
          </cell>
          <cell r="S1659">
            <v>168</v>
          </cell>
          <cell r="T1659">
            <v>43524</v>
          </cell>
          <cell r="U1659">
            <v>43600</v>
          </cell>
          <cell r="V1659">
            <v>43600</v>
          </cell>
        </row>
        <row r="1660">
          <cell r="Q1660">
            <v>122934697</v>
          </cell>
          <cell r="S1660">
            <v>186</v>
          </cell>
          <cell r="T1660">
            <v>43524</v>
          </cell>
          <cell r="U1660">
            <v>43616</v>
          </cell>
          <cell r="V1660">
            <v>43616</v>
          </cell>
        </row>
        <row r="1661">
          <cell r="Q1661">
            <v>122934698</v>
          </cell>
          <cell r="S1661">
            <v>186</v>
          </cell>
          <cell r="T1661">
            <v>43524</v>
          </cell>
          <cell r="U1661">
            <v>43616</v>
          </cell>
          <cell r="V1661">
            <v>43616</v>
          </cell>
        </row>
        <row r="1662">
          <cell r="Q1662">
            <v>122934726</v>
          </cell>
          <cell r="S1662">
            <v>120</v>
          </cell>
          <cell r="T1662">
            <v>43524</v>
          </cell>
          <cell r="U1662">
            <v>43616</v>
          </cell>
          <cell r="V1662">
            <v>43616</v>
          </cell>
        </row>
        <row r="1663">
          <cell r="Q1663">
            <v>122934727</v>
          </cell>
          <cell r="S1663">
            <v>323</v>
          </cell>
          <cell r="T1663">
            <v>43524</v>
          </cell>
          <cell r="U1663">
            <v>43600</v>
          </cell>
          <cell r="V1663">
            <v>43600</v>
          </cell>
        </row>
        <row r="1664">
          <cell r="Q1664">
            <v>122934729</v>
          </cell>
          <cell r="S1664">
            <v>100</v>
          </cell>
          <cell r="T1664">
            <v>43524</v>
          </cell>
          <cell r="U1664">
            <v>43616</v>
          </cell>
          <cell r="V1664">
            <v>43616</v>
          </cell>
        </row>
        <row r="1665">
          <cell r="Q1665">
            <v>122934733</v>
          </cell>
          <cell r="S1665">
            <v>124</v>
          </cell>
          <cell r="T1665">
            <v>43524</v>
          </cell>
          <cell r="U1665">
            <v>43616</v>
          </cell>
          <cell r="V1665">
            <v>43616</v>
          </cell>
        </row>
        <row r="1666">
          <cell r="Q1666">
            <v>122934828</v>
          </cell>
          <cell r="S1666">
            <v>172</v>
          </cell>
          <cell r="T1666">
            <v>43524</v>
          </cell>
          <cell r="U1666">
            <v>43600</v>
          </cell>
          <cell r="V1666">
            <v>43600</v>
          </cell>
        </row>
        <row r="1667">
          <cell r="Q1667">
            <v>122934840</v>
          </cell>
          <cell r="S1667">
            <v>228</v>
          </cell>
          <cell r="T1667">
            <v>43524</v>
          </cell>
          <cell r="U1667">
            <v>43600</v>
          </cell>
          <cell r="V1667">
            <v>43600</v>
          </cell>
        </row>
        <row r="1668">
          <cell r="Q1668">
            <v>122934875</v>
          </cell>
          <cell r="S1668">
            <v>100</v>
          </cell>
          <cell r="T1668">
            <v>43524</v>
          </cell>
          <cell r="U1668">
            <v>43570</v>
          </cell>
          <cell r="V1668">
            <v>43570</v>
          </cell>
        </row>
        <row r="1669">
          <cell r="Q1669">
            <v>122934887</v>
          </cell>
          <cell r="S1669">
            <v>120</v>
          </cell>
          <cell r="T1669">
            <v>43524</v>
          </cell>
          <cell r="U1669">
            <v>43616</v>
          </cell>
          <cell r="V1669">
            <v>43616</v>
          </cell>
        </row>
        <row r="1670">
          <cell r="Q1670">
            <v>122934898</v>
          </cell>
          <cell r="S1670">
            <v>150</v>
          </cell>
          <cell r="T1670">
            <v>43524</v>
          </cell>
          <cell r="U1670">
            <v>43585</v>
          </cell>
          <cell r="V1670">
            <v>43585</v>
          </cell>
        </row>
        <row r="1671">
          <cell r="Q1671">
            <v>122934941</v>
          </cell>
          <cell r="S1671">
            <v>143</v>
          </cell>
          <cell r="T1671">
            <v>43524</v>
          </cell>
          <cell r="U1671">
            <v>43600</v>
          </cell>
          <cell r="V1671">
            <v>43600</v>
          </cell>
        </row>
        <row r="1672">
          <cell r="Q1672">
            <v>122934947</v>
          </cell>
          <cell r="S1672">
            <v>348</v>
          </cell>
          <cell r="T1672">
            <v>43524</v>
          </cell>
          <cell r="U1672">
            <v>43600</v>
          </cell>
          <cell r="V1672">
            <v>43600</v>
          </cell>
        </row>
        <row r="1673">
          <cell r="Q1673">
            <v>122934950</v>
          </cell>
          <cell r="S1673">
            <v>100</v>
          </cell>
          <cell r="T1673">
            <v>43524</v>
          </cell>
          <cell r="U1673">
            <v>43555</v>
          </cell>
          <cell r="V1673">
            <v>43555</v>
          </cell>
        </row>
        <row r="1674">
          <cell r="Q1674">
            <v>122934952</v>
          </cell>
          <cell r="S1674">
            <v>184</v>
          </cell>
          <cell r="T1674">
            <v>43524</v>
          </cell>
          <cell r="U1674">
            <v>43600</v>
          </cell>
          <cell r="V1674">
            <v>43600</v>
          </cell>
        </row>
        <row r="1675">
          <cell r="Q1675">
            <v>122934955</v>
          </cell>
          <cell r="S1675">
            <v>704</v>
          </cell>
          <cell r="T1675">
            <v>43524</v>
          </cell>
          <cell r="U1675">
            <v>43600</v>
          </cell>
          <cell r="V1675">
            <v>43600</v>
          </cell>
        </row>
        <row r="1676">
          <cell r="Q1676">
            <v>122934956</v>
          </cell>
          <cell r="S1676">
            <v>151</v>
          </cell>
          <cell r="T1676">
            <v>43524</v>
          </cell>
          <cell r="U1676">
            <v>43555</v>
          </cell>
          <cell r="V1676">
            <v>43555</v>
          </cell>
        </row>
        <row r="1677">
          <cell r="Q1677">
            <v>122934957</v>
          </cell>
          <cell r="S1677">
            <v>492</v>
          </cell>
          <cell r="T1677">
            <v>43524</v>
          </cell>
          <cell r="U1677">
            <v>43585</v>
          </cell>
          <cell r="V1677">
            <v>43585</v>
          </cell>
        </row>
        <row r="1678">
          <cell r="Q1678">
            <v>122934958</v>
          </cell>
          <cell r="S1678">
            <v>785</v>
          </cell>
          <cell r="T1678">
            <v>43524</v>
          </cell>
          <cell r="U1678">
            <v>43600</v>
          </cell>
          <cell r="V1678">
            <v>43600</v>
          </cell>
        </row>
        <row r="1679">
          <cell r="Q1679">
            <v>122934960</v>
          </cell>
          <cell r="S1679">
            <v>880</v>
          </cell>
          <cell r="T1679">
            <v>43524</v>
          </cell>
          <cell r="U1679">
            <v>43585</v>
          </cell>
          <cell r="V1679">
            <v>43585</v>
          </cell>
        </row>
        <row r="1680">
          <cell r="Q1680">
            <v>122934962</v>
          </cell>
          <cell r="S1680">
            <v>128</v>
          </cell>
          <cell r="T1680">
            <v>43524</v>
          </cell>
          <cell r="U1680">
            <v>43616</v>
          </cell>
          <cell r="V1680">
            <v>43616</v>
          </cell>
        </row>
        <row r="1681">
          <cell r="Q1681">
            <v>122934966</v>
          </cell>
          <cell r="S1681">
            <v>324</v>
          </cell>
          <cell r="T1681">
            <v>43524</v>
          </cell>
          <cell r="U1681">
            <v>43600</v>
          </cell>
          <cell r="V1681">
            <v>43600</v>
          </cell>
        </row>
        <row r="1682">
          <cell r="Q1682">
            <v>122934967</v>
          </cell>
          <cell r="S1682">
            <v>100</v>
          </cell>
          <cell r="T1682">
            <v>43524</v>
          </cell>
          <cell r="U1682">
            <v>43600</v>
          </cell>
          <cell r="V1682">
            <v>43600</v>
          </cell>
        </row>
        <row r="1683">
          <cell r="Q1683">
            <v>122934968</v>
          </cell>
          <cell r="S1683">
            <v>794</v>
          </cell>
          <cell r="T1683">
            <v>43524</v>
          </cell>
          <cell r="U1683">
            <v>43600</v>
          </cell>
          <cell r="V1683">
            <v>43600</v>
          </cell>
        </row>
        <row r="1684">
          <cell r="Q1684">
            <v>122934973</v>
          </cell>
          <cell r="S1684">
            <v>250</v>
          </cell>
          <cell r="T1684">
            <v>43524</v>
          </cell>
          <cell r="U1684">
            <v>43600</v>
          </cell>
          <cell r="V1684">
            <v>43600</v>
          </cell>
        </row>
        <row r="1685">
          <cell r="Q1685">
            <v>122934977</v>
          </cell>
          <cell r="S1685">
            <v>543</v>
          </cell>
          <cell r="T1685">
            <v>43524</v>
          </cell>
          <cell r="U1685">
            <v>43600</v>
          </cell>
          <cell r="V1685">
            <v>43600</v>
          </cell>
        </row>
        <row r="1686">
          <cell r="Q1686">
            <v>122934980</v>
          </cell>
          <cell r="S1686">
            <v>420</v>
          </cell>
          <cell r="T1686">
            <v>43524</v>
          </cell>
          <cell r="U1686">
            <v>43600</v>
          </cell>
          <cell r="V1686">
            <v>43600</v>
          </cell>
        </row>
        <row r="1687">
          <cell r="Q1687">
            <v>122934981</v>
          </cell>
          <cell r="S1687">
            <v>240</v>
          </cell>
          <cell r="T1687">
            <v>43524</v>
          </cell>
          <cell r="U1687">
            <v>43600</v>
          </cell>
          <cell r="V1687">
            <v>43600</v>
          </cell>
        </row>
        <row r="1688">
          <cell r="Q1688">
            <v>122934984</v>
          </cell>
          <cell r="S1688">
            <v>724</v>
          </cell>
          <cell r="T1688">
            <v>43524</v>
          </cell>
          <cell r="U1688">
            <v>43600</v>
          </cell>
          <cell r="V1688">
            <v>43600</v>
          </cell>
        </row>
        <row r="1689">
          <cell r="Q1689">
            <v>122934991</v>
          </cell>
          <cell r="S1689">
            <v>132</v>
          </cell>
          <cell r="T1689">
            <v>43524</v>
          </cell>
          <cell r="U1689">
            <v>43600</v>
          </cell>
          <cell r="V1689">
            <v>43600</v>
          </cell>
        </row>
        <row r="1690">
          <cell r="Q1690">
            <v>122934996</v>
          </cell>
          <cell r="S1690">
            <v>332</v>
          </cell>
          <cell r="T1690">
            <v>43524</v>
          </cell>
          <cell r="U1690">
            <v>43600</v>
          </cell>
          <cell r="V1690">
            <v>43600</v>
          </cell>
        </row>
        <row r="1691">
          <cell r="Q1691">
            <v>122935000</v>
          </cell>
          <cell r="S1691">
            <v>120</v>
          </cell>
          <cell r="T1691">
            <v>43524</v>
          </cell>
          <cell r="U1691">
            <v>43555</v>
          </cell>
          <cell r="V1691">
            <v>43555</v>
          </cell>
        </row>
        <row r="1692">
          <cell r="Q1692">
            <v>122935002</v>
          </cell>
          <cell r="S1692">
            <v>544</v>
          </cell>
          <cell r="T1692">
            <v>43524</v>
          </cell>
          <cell r="U1692">
            <v>43585</v>
          </cell>
          <cell r="V1692">
            <v>43585</v>
          </cell>
        </row>
        <row r="1693">
          <cell r="Q1693">
            <v>122935004</v>
          </cell>
          <cell r="S1693">
            <v>790</v>
          </cell>
          <cell r="T1693">
            <v>43524</v>
          </cell>
          <cell r="U1693">
            <v>43555</v>
          </cell>
          <cell r="V1693">
            <v>43555</v>
          </cell>
        </row>
        <row r="1694">
          <cell r="Q1694">
            <v>122935013</v>
          </cell>
          <cell r="S1694">
            <v>362</v>
          </cell>
          <cell r="T1694">
            <v>43524</v>
          </cell>
          <cell r="U1694">
            <v>43600</v>
          </cell>
          <cell r="V1694">
            <v>43600</v>
          </cell>
        </row>
        <row r="1695">
          <cell r="Q1695">
            <v>122935031</v>
          </cell>
          <cell r="S1695">
            <v>316</v>
          </cell>
          <cell r="T1695">
            <v>43524</v>
          </cell>
          <cell r="U1695">
            <v>43600</v>
          </cell>
          <cell r="V1695">
            <v>43600</v>
          </cell>
        </row>
        <row r="1696">
          <cell r="Q1696">
            <v>122935032</v>
          </cell>
          <cell r="S1696">
            <v>915</v>
          </cell>
          <cell r="T1696">
            <v>43524</v>
          </cell>
          <cell r="U1696">
            <v>43600</v>
          </cell>
          <cell r="V1696">
            <v>43600</v>
          </cell>
        </row>
        <row r="1697">
          <cell r="Q1697">
            <v>122935033</v>
          </cell>
          <cell r="S1697">
            <v>203</v>
          </cell>
          <cell r="T1697">
            <v>43524</v>
          </cell>
          <cell r="U1697">
            <v>43555</v>
          </cell>
          <cell r="V1697">
            <v>43555</v>
          </cell>
        </row>
        <row r="1698">
          <cell r="Q1698">
            <v>122935037</v>
          </cell>
          <cell r="S1698">
            <v>65</v>
          </cell>
          <cell r="T1698">
            <v>43524</v>
          </cell>
          <cell r="U1698">
            <v>43600</v>
          </cell>
          <cell r="V1698">
            <v>43600</v>
          </cell>
        </row>
        <row r="1699">
          <cell r="Q1699">
            <v>122935039</v>
          </cell>
          <cell r="S1699">
            <v>26</v>
          </cell>
          <cell r="T1699">
            <v>43524</v>
          </cell>
          <cell r="U1699">
            <v>43600</v>
          </cell>
          <cell r="V1699">
            <v>43600</v>
          </cell>
        </row>
        <row r="1700">
          <cell r="Q1700">
            <v>122935045</v>
          </cell>
          <cell r="S1700">
            <v>457</v>
          </cell>
          <cell r="T1700">
            <v>43524</v>
          </cell>
          <cell r="U1700">
            <v>43555</v>
          </cell>
          <cell r="V1700">
            <v>43555</v>
          </cell>
        </row>
        <row r="1701">
          <cell r="Q1701">
            <v>122935050</v>
          </cell>
          <cell r="S1701">
            <v>456</v>
          </cell>
          <cell r="T1701">
            <v>43524</v>
          </cell>
          <cell r="U1701">
            <v>43585</v>
          </cell>
          <cell r="V1701">
            <v>43585</v>
          </cell>
        </row>
        <row r="1702">
          <cell r="Q1702">
            <v>122935051</v>
          </cell>
          <cell r="S1702">
            <v>26</v>
          </cell>
          <cell r="T1702">
            <v>43524</v>
          </cell>
          <cell r="U1702">
            <v>43600</v>
          </cell>
          <cell r="V1702">
            <v>43600</v>
          </cell>
        </row>
        <row r="1703">
          <cell r="Q1703">
            <v>122935059</v>
          </cell>
          <cell r="S1703">
            <v>144</v>
          </cell>
          <cell r="T1703">
            <v>43524</v>
          </cell>
          <cell r="U1703">
            <v>43600</v>
          </cell>
          <cell r="V1703">
            <v>43600</v>
          </cell>
        </row>
        <row r="1704">
          <cell r="Q1704">
            <v>122935061</v>
          </cell>
          <cell r="S1704">
            <v>31</v>
          </cell>
          <cell r="T1704">
            <v>43524</v>
          </cell>
          <cell r="U1704">
            <v>43600</v>
          </cell>
          <cell r="V1704">
            <v>43600</v>
          </cell>
        </row>
        <row r="1705">
          <cell r="Q1705">
            <v>122935062</v>
          </cell>
          <cell r="S1705">
            <v>22</v>
          </cell>
          <cell r="T1705">
            <v>43524</v>
          </cell>
          <cell r="U1705">
            <v>43600</v>
          </cell>
          <cell r="V1705">
            <v>43600</v>
          </cell>
        </row>
        <row r="1706">
          <cell r="Q1706">
            <v>122935073</v>
          </cell>
          <cell r="S1706">
            <v>359</v>
          </cell>
          <cell r="T1706">
            <v>43524</v>
          </cell>
          <cell r="U1706">
            <v>43555</v>
          </cell>
          <cell r="V1706">
            <v>43555</v>
          </cell>
        </row>
        <row r="1707">
          <cell r="Q1707">
            <v>122935109</v>
          </cell>
          <cell r="S1707">
            <v>626</v>
          </cell>
          <cell r="T1707">
            <v>43524</v>
          </cell>
          <cell r="U1707">
            <v>43600</v>
          </cell>
          <cell r="V1707">
            <v>43600</v>
          </cell>
        </row>
        <row r="1708">
          <cell r="Q1708">
            <v>122935138</v>
          </cell>
          <cell r="S1708">
            <v>230</v>
          </cell>
          <cell r="T1708">
            <v>43524</v>
          </cell>
          <cell r="U1708">
            <v>43600</v>
          </cell>
          <cell r="V1708">
            <v>43600</v>
          </cell>
        </row>
        <row r="1709">
          <cell r="Q1709">
            <v>122935151</v>
          </cell>
          <cell r="S1709">
            <v>996</v>
          </cell>
          <cell r="T1709">
            <v>43524</v>
          </cell>
          <cell r="U1709">
            <v>43600</v>
          </cell>
          <cell r="V1709">
            <v>43600</v>
          </cell>
        </row>
        <row r="1710">
          <cell r="Q1710">
            <v>122935154</v>
          </cell>
          <cell r="S1710">
            <v>825</v>
          </cell>
          <cell r="T1710">
            <v>43524</v>
          </cell>
          <cell r="U1710">
            <v>43585</v>
          </cell>
          <cell r="V1710">
            <v>43585</v>
          </cell>
        </row>
        <row r="1711">
          <cell r="Q1711">
            <v>122935156</v>
          </cell>
          <cell r="S1711">
            <v>137</v>
          </cell>
          <cell r="T1711">
            <v>43524</v>
          </cell>
          <cell r="U1711">
            <v>43585</v>
          </cell>
          <cell r="V1711">
            <v>43585</v>
          </cell>
        </row>
        <row r="1712">
          <cell r="Q1712">
            <v>122935161</v>
          </cell>
          <cell r="S1712">
            <v>643</v>
          </cell>
          <cell r="T1712">
            <v>43524</v>
          </cell>
          <cell r="U1712">
            <v>43600</v>
          </cell>
          <cell r="V1712">
            <v>43600</v>
          </cell>
        </row>
        <row r="1713">
          <cell r="Q1713">
            <v>122935165</v>
          </cell>
          <cell r="S1713">
            <v>251</v>
          </cell>
          <cell r="T1713">
            <v>43524</v>
          </cell>
          <cell r="U1713">
            <v>43600</v>
          </cell>
          <cell r="V1713">
            <v>43600</v>
          </cell>
        </row>
        <row r="1714">
          <cell r="Q1714">
            <v>122935173</v>
          </cell>
          <cell r="S1714">
            <v>19</v>
          </cell>
          <cell r="T1714">
            <v>43524</v>
          </cell>
          <cell r="U1714">
            <v>43600</v>
          </cell>
          <cell r="V1714">
            <v>43600</v>
          </cell>
        </row>
        <row r="1715">
          <cell r="Q1715">
            <v>122935262</v>
          </cell>
          <cell r="S1715">
            <v>152</v>
          </cell>
          <cell r="T1715">
            <v>43524</v>
          </cell>
          <cell r="U1715">
            <v>43600</v>
          </cell>
          <cell r="V1715">
            <v>43600</v>
          </cell>
        </row>
        <row r="1716">
          <cell r="Q1716">
            <v>122936194</v>
          </cell>
          <cell r="S1716">
            <v>414</v>
          </cell>
          <cell r="T1716">
            <v>43524</v>
          </cell>
          <cell r="U1716">
            <v>43600</v>
          </cell>
          <cell r="V1716">
            <v>43600</v>
          </cell>
        </row>
        <row r="1717">
          <cell r="Q1717">
            <v>122936213</v>
          </cell>
          <cell r="S1717">
            <v>149</v>
          </cell>
          <cell r="T1717">
            <v>43524</v>
          </cell>
          <cell r="U1717">
            <v>43600</v>
          </cell>
          <cell r="V1717">
            <v>43600</v>
          </cell>
        </row>
        <row r="1718">
          <cell r="Q1718">
            <v>122936239</v>
          </cell>
          <cell r="S1718">
            <v>300</v>
          </cell>
          <cell r="T1718">
            <v>43524</v>
          </cell>
          <cell r="U1718">
            <v>43555</v>
          </cell>
          <cell r="V1718">
            <v>43555</v>
          </cell>
        </row>
        <row r="1719">
          <cell r="Q1719">
            <v>122936259</v>
          </cell>
          <cell r="S1719">
            <v>16</v>
          </cell>
          <cell r="T1719">
            <v>43524</v>
          </cell>
          <cell r="U1719">
            <v>43600</v>
          </cell>
          <cell r="V1719">
            <v>43600</v>
          </cell>
        </row>
        <row r="1720">
          <cell r="Q1720">
            <v>122936270</v>
          </cell>
          <cell r="S1720">
            <v>785</v>
          </cell>
          <cell r="T1720">
            <v>43524</v>
          </cell>
          <cell r="U1720">
            <v>43585</v>
          </cell>
          <cell r="V1720">
            <v>43585</v>
          </cell>
        </row>
        <row r="1721">
          <cell r="Q1721">
            <v>122936272</v>
          </cell>
          <cell r="S1721">
            <v>7</v>
          </cell>
          <cell r="T1721">
            <v>43524</v>
          </cell>
          <cell r="U1721">
            <v>43600</v>
          </cell>
          <cell r="V1721">
            <v>43600</v>
          </cell>
        </row>
        <row r="1722">
          <cell r="Q1722">
            <v>122936278</v>
          </cell>
          <cell r="S1722">
            <v>300</v>
          </cell>
          <cell r="T1722">
            <v>43524</v>
          </cell>
          <cell r="U1722">
            <v>43555</v>
          </cell>
          <cell r="V1722">
            <v>43555</v>
          </cell>
        </row>
        <row r="1723">
          <cell r="Q1723">
            <v>122936287</v>
          </cell>
          <cell r="S1723">
            <v>349</v>
          </cell>
          <cell r="T1723">
            <v>43524</v>
          </cell>
          <cell r="U1723">
            <v>43600</v>
          </cell>
          <cell r="V1723">
            <v>43600</v>
          </cell>
        </row>
        <row r="1724">
          <cell r="Q1724">
            <v>122936288</v>
          </cell>
          <cell r="S1724">
            <v>300</v>
          </cell>
          <cell r="T1724">
            <v>43524</v>
          </cell>
          <cell r="U1724">
            <v>43600</v>
          </cell>
          <cell r="V1724">
            <v>43600</v>
          </cell>
        </row>
        <row r="1725">
          <cell r="Q1725">
            <v>122936289</v>
          </cell>
          <cell r="S1725">
            <v>300</v>
          </cell>
          <cell r="T1725">
            <v>43524</v>
          </cell>
          <cell r="U1725">
            <v>43585</v>
          </cell>
          <cell r="V1725">
            <v>43585</v>
          </cell>
        </row>
        <row r="1726">
          <cell r="Q1726">
            <v>122936293</v>
          </cell>
          <cell r="S1726">
            <v>436</v>
          </cell>
          <cell r="T1726">
            <v>43524</v>
          </cell>
          <cell r="U1726">
            <v>43600</v>
          </cell>
          <cell r="V1726">
            <v>43600</v>
          </cell>
        </row>
        <row r="1727">
          <cell r="Q1727">
            <v>122936296</v>
          </cell>
          <cell r="S1727">
            <v>531</v>
          </cell>
          <cell r="T1727">
            <v>43524</v>
          </cell>
          <cell r="U1727">
            <v>43616</v>
          </cell>
          <cell r="V1727">
            <v>43616</v>
          </cell>
        </row>
        <row r="1728">
          <cell r="Q1728">
            <v>122936299</v>
          </cell>
          <cell r="S1728">
            <v>100</v>
          </cell>
          <cell r="T1728">
            <v>43524</v>
          </cell>
          <cell r="U1728">
            <v>43600</v>
          </cell>
          <cell r="V1728">
            <v>43600</v>
          </cell>
        </row>
        <row r="1729">
          <cell r="Q1729">
            <v>122936308</v>
          </cell>
          <cell r="S1729">
            <v>955</v>
          </cell>
          <cell r="T1729">
            <v>43524</v>
          </cell>
          <cell r="U1729">
            <v>43585</v>
          </cell>
          <cell r="V1729">
            <v>43585</v>
          </cell>
        </row>
        <row r="1730">
          <cell r="Q1730">
            <v>122936311</v>
          </cell>
          <cell r="S1730">
            <v>352</v>
          </cell>
          <cell r="T1730">
            <v>43524</v>
          </cell>
          <cell r="U1730">
            <v>43616</v>
          </cell>
          <cell r="V1730">
            <v>43616</v>
          </cell>
        </row>
        <row r="1731">
          <cell r="Q1731">
            <v>122936334</v>
          </cell>
          <cell r="S1731">
            <v>365</v>
          </cell>
          <cell r="T1731">
            <v>43524</v>
          </cell>
          <cell r="U1731">
            <v>43600</v>
          </cell>
          <cell r="V1731">
            <v>43600</v>
          </cell>
        </row>
        <row r="1732">
          <cell r="Q1732">
            <v>122936345</v>
          </cell>
          <cell r="S1732">
            <v>535</v>
          </cell>
          <cell r="T1732">
            <v>43524</v>
          </cell>
          <cell r="U1732">
            <v>43600</v>
          </cell>
          <cell r="V1732">
            <v>43600</v>
          </cell>
        </row>
        <row r="1733">
          <cell r="Q1733">
            <v>122936373</v>
          </cell>
          <cell r="S1733">
            <v>935</v>
          </cell>
          <cell r="T1733">
            <v>43524</v>
          </cell>
          <cell r="U1733">
            <v>43600</v>
          </cell>
          <cell r="V1733">
            <v>43600</v>
          </cell>
        </row>
        <row r="1734">
          <cell r="Q1734">
            <v>122936411</v>
          </cell>
          <cell r="S1734">
            <v>12</v>
          </cell>
          <cell r="T1734">
            <v>43524</v>
          </cell>
          <cell r="U1734">
            <v>43555</v>
          </cell>
          <cell r="V1734">
            <v>43555</v>
          </cell>
        </row>
        <row r="1735">
          <cell r="Q1735">
            <v>122936429</v>
          </cell>
          <cell r="S1735">
            <v>331</v>
          </cell>
          <cell r="T1735">
            <v>43524</v>
          </cell>
          <cell r="U1735">
            <v>43600</v>
          </cell>
          <cell r="V1735">
            <v>43600</v>
          </cell>
        </row>
        <row r="1736">
          <cell r="Q1736">
            <v>122936454</v>
          </cell>
          <cell r="S1736">
            <v>1</v>
          </cell>
          <cell r="T1736">
            <v>43524</v>
          </cell>
          <cell r="U1736">
            <v>43600</v>
          </cell>
          <cell r="V1736">
            <v>43600</v>
          </cell>
        </row>
        <row r="1737">
          <cell r="Q1737">
            <v>122936457</v>
          </cell>
          <cell r="S1737">
            <v>937</v>
          </cell>
          <cell r="T1737">
            <v>43524</v>
          </cell>
          <cell r="U1737">
            <v>43585</v>
          </cell>
          <cell r="V1737">
            <v>43585</v>
          </cell>
        </row>
        <row r="1738">
          <cell r="Q1738">
            <v>122936459</v>
          </cell>
          <cell r="S1738">
            <v>1222</v>
          </cell>
          <cell r="T1738">
            <v>43524</v>
          </cell>
          <cell r="U1738">
            <v>43585</v>
          </cell>
          <cell r="V1738">
            <v>43585</v>
          </cell>
        </row>
        <row r="1739">
          <cell r="Q1739">
            <v>122936462</v>
          </cell>
          <cell r="S1739">
            <v>1332</v>
          </cell>
          <cell r="T1739">
            <v>43524</v>
          </cell>
          <cell r="U1739">
            <v>43600</v>
          </cell>
          <cell r="V1739">
            <v>43600</v>
          </cell>
        </row>
        <row r="1740">
          <cell r="Q1740">
            <v>122936464</v>
          </cell>
          <cell r="S1740">
            <v>517</v>
          </cell>
          <cell r="T1740">
            <v>43524</v>
          </cell>
          <cell r="U1740">
            <v>43585</v>
          </cell>
          <cell r="V1740">
            <v>43585</v>
          </cell>
        </row>
        <row r="1741">
          <cell r="Q1741">
            <v>122936465</v>
          </cell>
          <cell r="S1741">
            <v>300</v>
          </cell>
          <cell r="T1741">
            <v>43524</v>
          </cell>
          <cell r="U1741">
            <v>43600</v>
          </cell>
          <cell r="V1741">
            <v>43600</v>
          </cell>
        </row>
        <row r="1742">
          <cell r="Q1742">
            <v>122936466</v>
          </cell>
          <cell r="S1742">
            <v>300</v>
          </cell>
          <cell r="T1742">
            <v>43524</v>
          </cell>
          <cell r="U1742">
            <v>43585</v>
          </cell>
          <cell r="V1742">
            <v>43585</v>
          </cell>
        </row>
        <row r="1743">
          <cell r="Q1743">
            <v>122936468</v>
          </cell>
          <cell r="S1743">
            <v>507</v>
          </cell>
          <cell r="T1743">
            <v>43524</v>
          </cell>
          <cell r="U1743">
            <v>43600</v>
          </cell>
          <cell r="V1743">
            <v>43600</v>
          </cell>
        </row>
        <row r="1744">
          <cell r="Q1744">
            <v>122936470</v>
          </cell>
          <cell r="S1744">
            <v>842</v>
          </cell>
          <cell r="T1744">
            <v>43524</v>
          </cell>
          <cell r="U1744">
            <v>43600</v>
          </cell>
          <cell r="V1744">
            <v>43600</v>
          </cell>
        </row>
        <row r="1745">
          <cell r="Q1745">
            <v>122936473</v>
          </cell>
          <cell r="S1745">
            <v>1311</v>
          </cell>
          <cell r="T1745">
            <v>43524</v>
          </cell>
          <cell r="U1745">
            <v>43600</v>
          </cell>
          <cell r="V1745">
            <v>43600</v>
          </cell>
        </row>
        <row r="1746">
          <cell r="Q1746">
            <v>122936478</v>
          </cell>
          <cell r="S1746">
            <v>896</v>
          </cell>
          <cell r="T1746">
            <v>43524</v>
          </cell>
          <cell r="U1746">
            <v>43585</v>
          </cell>
          <cell r="V1746">
            <v>43585</v>
          </cell>
        </row>
        <row r="1747">
          <cell r="Q1747">
            <v>122936479</v>
          </cell>
          <cell r="S1747">
            <v>627</v>
          </cell>
          <cell r="T1747">
            <v>43524</v>
          </cell>
          <cell r="U1747">
            <v>43585</v>
          </cell>
          <cell r="V1747">
            <v>43585</v>
          </cell>
        </row>
        <row r="1748">
          <cell r="Q1748">
            <v>122936480</v>
          </cell>
          <cell r="S1748">
            <v>733</v>
          </cell>
          <cell r="T1748">
            <v>43524</v>
          </cell>
          <cell r="U1748">
            <v>43600</v>
          </cell>
          <cell r="V1748">
            <v>43600</v>
          </cell>
        </row>
        <row r="1749">
          <cell r="Q1749">
            <v>122936481</v>
          </cell>
          <cell r="S1749">
            <v>383</v>
          </cell>
          <cell r="T1749">
            <v>43524</v>
          </cell>
          <cell r="U1749">
            <v>43585</v>
          </cell>
          <cell r="V1749">
            <v>43585</v>
          </cell>
        </row>
        <row r="1750">
          <cell r="Q1750">
            <v>122936483</v>
          </cell>
          <cell r="S1750">
            <v>617</v>
          </cell>
          <cell r="T1750">
            <v>43524</v>
          </cell>
          <cell r="U1750">
            <v>43585</v>
          </cell>
          <cell r="V1750">
            <v>43585</v>
          </cell>
        </row>
        <row r="1751">
          <cell r="Q1751">
            <v>122936484</v>
          </cell>
          <cell r="S1751">
            <v>586</v>
          </cell>
          <cell r="T1751">
            <v>43524</v>
          </cell>
          <cell r="U1751">
            <v>43600</v>
          </cell>
          <cell r="V1751">
            <v>43600</v>
          </cell>
        </row>
        <row r="1752">
          <cell r="Q1752">
            <v>122936486</v>
          </cell>
          <cell r="S1752">
            <v>538</v>
          </cell>
          <cell r="T1752">
            <v>43524</v>
          </cell>
          <cell r="U1752">
            <v>43585</v>
          </cell>
          <cell r="V1752">
            <v>43585</v>
          </cell>
        </row>
        <row r="1753">
          <cell r="Q1753">
            <v>122936488</v>
          </cell>
          <cell r="S1753">
            <v>1141</v>
          </cell>
          <cell r="T1753">
            <v>43524</v>
          </cell>
          <cell r="U1753">
            <v>43600</v>
          </cell>
          <cell r="V1753">
            <v>43600</v>
          </cell>
        </row>
        <row r="1754">
          <cell r="Q1754">
            <v>122936489</v>
          </cell>
          <cell r="S1754">
            <v>885</v>
          </cell>
          <cell r="T1754">
            <v>43524</v>
          </cell>
          <cell r="U1754">
            <v>43600</v>
          </cell>
          <cell r="V1754">
            <v>43600</v>
          </cell>
        </row>
        <row r="1755">
          <cell r="Q1755">
            <v>122936492</v>
          </cell>
          <cell r="S1755">
            <v>355</v>
          </cell>
          <cell r="T1755">
            <v>43524</v>
          </cell>
          <cell r="U1755">
            <v>43585</v>
          </cell>
          <cell r="V1755">
            <v>43585</v>
          </cell>
        </row>
        <row r="1756">
          <cell r="Q1756">
            <v>122936497</v>
          </cell>
          <cell r="S1756">
            <v>322</v>
          </cell>
          <cell r="T1756">
            <v>43524</v>
          </cell>
          <cell r="U1756">
            <v>43616</v>
          </cell>
          <cell r="V1756">
            <v>43616</v>
          </cell>
        </row>
        <row r="1757">
          <cell r="Q1757">
            <v>122936525</v>
          </cell>
          <cell r="S1757">
            <v>100</v>
          </cell>
          <cell r="T1757">
            <v>43524</v>
          </cell>
          <cell r="U1757">
            <v>43600</v>
          </cell>
          <cell r="V1757">
            <v>43600</v>
          </cell>
        </row>
        <row r="1758">
          <cell r="Q1758">
            <v>122936531</v>
          </cell>
          <cell r="S1758">
            <v>1385</v>
          </cell>
          <cell r="T1758">
            <v>43524</v>
          </cell>
          <cell r="U1758">
            <v>43600</v>
          </cell>
          <cell r="V1758">
            <v>43600</v>
          </cell>
        </row>
        <row r="1759">
          <cell r="Q1759">
            <v>122936538</v>
          </cell>
          <cell r="S1759">
            <v>208</v>
          </cell>
          <cell r="T1759">
            <v>43524</v>
          </cell>
          <cell r="U1759">
            <v>43600</v>
          </cell>
          <cell r="V1759">
            <v>43600</v>
          </cell>
        </row>
        <row r="1760">
          <cell r="Q1760">
            <v>122936541</v>
          </cell>
          <cell r="S1760">
            <v>153</v>
          </cell>
          <cell r="T1760">
            <v>43524</v>
          </cell>
          <cell r="U1760">
            <v>43600</v>
          </cell>
          <cell r="V1760">
            <v>43600</v>
          </cell>
        </row>
        <row r="1761">
          <cell r="Q1761">
            <v>122936546</v>
          </cell>
          <cell r="S1761">
            <v>12</v>
          </cell>
          <cell r="T1761">
            <v>43524</v>
          </cell>
          <cell r="U1761">
            <v>43600</v>
          </cell>
          <cell r="V1761">
            <v>43600</v>
          </cell>
        </row>
        <row r="1762">
          <cell r="Q1762">
            <v>122936548</v>
          </cell>
          <cell r="S1762">
            <v>3701</v>
          </cell>
          <cell r="T1762">
            <v>43524</v>
          </cell>
          <cell r="U1762">
            <v>43600</v>
          </cell>
          <cell r="V1762">
            <v>43600</v>
          </cell>
        </row>
        <row r="1763">
          <cell r="Q1763">
            <v>122936550</v>
          </cell>
          <cell r="S1763">
            <v>580</v>
          </cell>
          <cell r="T1763">
            <v>43524</v>
          </cell>
          <cell r="U1763">
            <v>43600</v>
          </cell>
          <cell r="V1763">
            <v>43600</v>
          </cell>
        </row>
        <row r="1764">
          <cell r="Q1764">
            <v>122936555</v>
          </cell>
          <cell r="S1764">
            <v>14</v>
          </cell>
          <cell r="T1764">
            <v>43524</v>
          </cell>
          <cell r="U1764">
            <v>43555</v>
          </cell>
          <cell r="V1764">
            <v>43555</v>
          </cell>
        </row>
        <row r="1765">
          <cell r="Q1765">
            <v>122936562</v>
          </cell>
          <cell r="S1765">
            <v>416</v>
          </cell>
          <cell r="T1765">
            <v>43524</v>
          </cell>
          <cell r="U1765">
            <v>43600</v>
          </cell>
          <cell r="V1765">
            <v>43600</v>
          </cell>
        </row>
        <row r="1766">
          <cell r="Q1766">
            <v>122936563</v>
          </cell>
          <cell r="S1766">
            <v>3913</v>
          </cell>
          <cell r="T1766">
            <v>43524</v>
          </cell>
          <cell r="U1766">
            <v>43600</v>
          </cell>
          <cell r="V1766">
            <v>43600</v>
          </cell>
        </row>
        <row r="1767">
          <cell r="Q1767">
            <v>122936596</v>
          </cell>
          <cell r="S1767">
            <v>348</v>
          </cell>
          <cell r="T1767">
            <v>43524</v>
          </cell>
          <cell r="U1767">
            <v>43600</v>
          </cell>
          <cell r="V1767">
            <v>43600</v>
          </cell>
        </row>
        <row r="1768">
          <cell r="Q1768">
            <v>122936597</v>
          </cell>
          <cell r="S1768">
            <v>455</v>
          </cell>
          <cell r="T1768">
            <v>43524</v>
          </cell>
          <cell r="U1768">
            <v>43585</v>
          </cell>
          <cell r="V1768">
            <v>43585</v>
          </cell>
        </row>
        <row r="1769">
          <cell r="Q1769">
            <v>122936598</v>
          </cell>
          <cell r="S1769">
            <v>694</v>
          </cell>
          <cell r="T1769">
            <v>43524</v>
          </cell>
          <cell r="U1769">
            <v>43600</v>
          </cell>
          <cell r="V1769">
            <v>43600</v>
          </cell>
        </row>
        <row r="1770">
          <cell r="Q1770">
            <v>122936599</v>
          </cell>
          <cell r="S1770">
            <v>1122</v>
          </cell>
          <cell r="T1770">
            <v>43524</v>
          </cell>
          <cell r="U1770">
            <v>43585</v>
          </cell>
          <cell r="V1770">
            <v>43585</v>
          </cell>
        </row>
        <row r="1771">
          <cell r="Q1771">
            <v>122936612</v>
          </cell>
          <cell r="S1771">
            <v>300</v>
          </cell>
          <cell r="T1771">
            <v>43524</v>
          </cell>
          <cell r="U1771">
            <v>43600</v>
          </cell>
          <cell r="V1771">
            <v>43600</v>
          </cell>
        </row>
        <row r="1772">
          <cell r="Q1772">
            <v>122936613</v>
          </cell>
          <cell r="S1772">
            <v>525</v>
          </cell>
          <cell r="T1772">
            <v>43524</v>
          </cell>
          <cell r="U1772">
            <v>43600</v>
          </cell>
          <cell r="V1772">
            <v>43600</v>
          </cell>
        </row>
        <row r="1773">
          <cell r="Q1773">
            <v>122936615</v>
          </cell>
          <cell r="S1773">
            <v>294</v>
          </cell>
          <cell r="T1773">
            <v>43524</v>
          </cell>
          <cell r="U1773">
            <v>43616</v>
          </cell>
          <cell r="V1773">
            <v>43616</v>
          </cell>
        </row>
        <row r="1774">
          <cell r="Q1774">
            <v>122936616</v>
          </cell>
          <cell r="S1774">
            <v>428</v>
          </cell>
          <cell r="T1774">
            <v>43524</v>
          </cell>
          <cell r="U1774">
            <v>43600</v>
          </cell>
          <cell r="V1774">
            <v>43600</v>
          </cell>
        </row>
        <row r="1775">
          <cell r="Q1775">
            <v>122936617</v>
          </cell>
          <cell r="S1775">
            <v>623</v>
          </cell>
          <cell r="T1775">
            <v>43524</v>
          </cell>
          <cell r="U1775">
            <v>43600</v>
          </cell>
          <cell r="V1775">
            <v>43600</v>
          </cell>
        </row>
        <row r="1776">
          <cell r="Q1776">
            <v>122937031</v>
          </cell>
          <cell r="S1776">
            <v>630</v>
          </cell>
          <cell r="T1776">
            <v>43524</v>
          </cell>
          <cell r="U1776">
            <v>43600</v>
          </cell>
          <cell r="V1776">
            <v>43600</v>
          </cell>
        </row>
        <row r="1777">
          <cell r="Q1777">
            <v>122937035</v>
          </cell>
          <cell r="S1777">
            <v>919</v>
          </cell>
          <cell r="T1777">
            <v>43524</v>
          </cell>
          <cell r="U1777">
            <v>43600</v>
          </cell>
          <cell r="V1777">
            <v>43600</v>
          </cell>
        </row>
        <row r="1778">
          <cell r="Q1778">
            <v>122937040</v>
          </cell>
          <cell r="S1778">
            <v>612</v>
          </cell>
          <cell r="T1778">
            <v>43524</v>
          </cell>
          <cell r="U1778">
            <v>43600</v>
          </cell>
          <cell r="V1778">
            <v>43600</v>
          </cell>
        </row>
        <row r="1779">
          <cell r="Q1779">
            <v>122937066</v>
          </cell>
          <cell r="S1779">
            <v>300</v>
          </cell>
          <cell r="T1779">
            <v>43524</v>
          </cell>
          <cell r="U1779">
            <v>43585</v>
          </cell>
          <cell r="V1779">
            <v>43585</v>
          </cell>
        </row>
        <row r="1780">
          <cell r="Q1780">
            <v>122937072</v>
          </cell>
          <cell r="S1780">
            <v>720</v>
          </cell>
          <cell r="T1780">
            <v>43524</v>
          </cell>
          <cell r="U1780">
            <v>43600</v>
          </cell>
          <cell r="V1780">
            <v>43600</v>
          </cell>
        </row>
        <row r="1781">
          <cell r="Q1781">
            <v>122937074</v>
          </cell>
          <cell r="S1781">
            <v>150</v>
          </cell>
          <cell r="T1781">
            <v>43524</v>
          </cell>
          <cell r="U1781">
            <v>43585</v>
          </cell>
          <cell r="V1781">
            <v>43585</v>
          </cell>
        </row>
        <row r="1782">
          <cell r="Q1782">
            <v>122937107</v>
          </cell>
          <cell r="S1782">
            <v>300</v>
          </cell>
          <cell r="T1782">
            <v>43524</v>
          </cell>
          <cell r="U1782">
            <v>43600</v>
          </cell>
          <cell r="V1782">
            <v>43600</v>
          </cell>
        </row>
        <row r="1783">
          <cell r="Q1783">
            <v>122937154</v>
          </cell>
          <cell r="S1783">
            <v>1177</v>
          </cell>
          <cell r="T1783">
            <v>43524</v>
          </cell>
          <cell r="U1783">
            <v>43600</v>
          </cell>
          <cell r="V1783">
            <v>43600</v>
          </cell>
        </row>
        <row r="1784">
          <cell r="Q1784">
            <v>122937180</v>
          </cell>
          <cell r="S1784">
            <v>139</v>
          </cell>
          <cell r="T1784">
            <v>43524</v>
          </cell>
          <cell r="U1784">
            <v>43616</v>
          </cell>
          <cell r="V1784">
            <v>43616</v>
          </cell>
        </row>
        <row r="1785">
          <cell r="Q1785">
            <v>122937588</v>
          </cell>
          <cell r="S1785">
            <v>504</v>
          </cell>
          <cell r="T1785">
            <v>43524</v>
          </cell>
          <cell r="U1785">
            <v>43600</v>
          </cell>
          <cell r="V1785">
            <v>43600</v>
          </cell>
        </row>
        <row r="1786">
          <cell r="Q1786">
            <v>122937592</v>
          </cell>
          <cell r="S1786">
            <v>573</v>
          </cell>
          <cell r="T1786">
            <v>43524</v>
          </cell>
          <cell r="U1786">
            <v>43600</v>
          </cell>
          <cell r="V1786">
            <v>43600</v>
          </cell>
        </row>
        <row r="1787">
          <cell r="Q1787">
            <v>122937597</v>
          </cell>
          <cell r="S1787">
            <v>172</v>
          </cell>
          <cell r="T1787">
            <v>43524</v>
          </cell>
          <cell r="U1787">
            <v>43600</v>
          </cell>
          <cell r="V1787">
            <v>43600</v>
          </cell>
        </row>
        <row r="1788">
          <cell r="Q1788">
            <v>122937887</v>
          </cell>
          <cell r="S1788">
            <v>7440</v>
          </cell>
          <cell r="T1788">
            <v>43524</v>
          </cell>
          <cell r="U1788">
            <v>43600</v>
          </cell>
          <cell r="V1788">
            <v>43600</v>
          </cell>
        </row>
        <row r="1789">
          <cell r="Q1789">
            <v>122937909</v>
          </cell>
          <cell r="S1789">
            <v>8113</v>
          </cell>
          <cell r="T1789">
            <v>43524</v>
          </cell>
          <cell r="U1789">
            <v>43600</v>
          </cell>
          <cell r="V1789">
            <v>43600</v>
          </cell>
        </row>
        <row r="1790">
          <cell r="Q1790">
            <v>122937917</v>
          </cell>
          <cell r="S1790">
            <v>5450</v>
          </cell>
          <cell r="T1790">
            <v>43524</v>
          </cell>
          <cell r="U1790">
            <v>43616</v>
          </cell>
          <cell r="V1790">
            <v>43616</v>
          </cell>
        </row>
        <row r="1791">
          <cell r="Q1791">
            <v>122938227</v>
          </cell>
          <cell r="S1791">
            <v>104</v>
          </cell>
          <cell r="T1791">
            <v>43524</v>
          </cell>
          <cell r="U1791">
            <v>43585</v>
          </cell>
          <cell r="V1791">
            <v>43585</v>
          </cell>
        </row>
        <row r="1792">
          <cell r="Q1792">
            <v>122938233</v>
          </cell>
          <cell r="S1792">
            <v>100</v>
          </cell>
          <cell r="T1792">
            <v>43524</v>
          </cell>
          <cell r="U1792">
            <v>43600</v>
          </cell>
          <cell r="V1792">
            <v>43600</v>
          </cell>
        </row>
        <row r="1793">
          <cell r="Q1793">
            <v>122938324</v>
          </cell>
          <cell r="S1793">
            <v>368</v>
          </cell>
          <cell r="T1793">
            <v>43524</v>
          </cell>
          <cell r="U1793">
            <v>43600</v>
          </cell>
          <cell r="V1793">
            <v>43600</v>
          </cell>
        </row>
        <row r="1794">
          <cell r="Q1794">
            <v>122938325</v>
          </cell>
          <cell r="S1794">
            <v>2178</v>
          </cell>
          <cell r="T1794">
            <v>43524</v>
          </cell>
          <cell r="U1794">
            <v>43600</v>
          </cell>
          <cell r="V1794">
            <v>43600</v>
          </cell>
        </row>
        <row r="1795">
          <cell r="Q1795">
            <v>122938334</v>
          </cell>
          <cell r="S1795">
            <v>191</v>
          </cell>
          <cell r="T1795">
            <v>43524</v>
          </cell>
          <cell r="U1795">
            <v>43600</v>
          </cell>
          <cell r="V1795">
            <v>43600</v>
          </cell>
        </row>
        <row r="1796">
          <cell r="Q1796">
            <v>122938336</v>
          </cell>
          <cell r="S1796">
            <v>4338</v>
          </cell>
          <cell r="T1796">
            <v>43524</v>
          </cell>
          <cell r="U1796">
            <v>43585</v>
          </cell>
          <cell r="V1796">
            <v>43585</v>
          </cell>
        </row>
        <row r="1797">
          <cell r="Q1797">
            <v>122938347</v>
          </cell>
          <cell r="S1797">
            <v>107</v>
          </cell>
          <cell r="T1797">
            <v>43524</v>
          </cell>
          <cell r="U1797">
            <v>43600</v>
          </cell>
          <cell r="V1797">
            <v>43600</v>
          </cell>
        </row>
        <row r="1798">
          <cell r="Q1798">
            <v>122938348</v>
          </cell>
          <cell r="S1798">
            <v>113</v>
          </cell>
          <cell r="T1798">
            <v>43524</v>
          </cell>
          <cell r="U1798">
            <v>43585</v>
          </cell>
          <cell r="V1798">
            <v>43585</v>
          </cell>
        </row>
        <row r="1799">
          <cell r="Q1799">
            <v>122938349</v>
          </cell>
          <cell r="S1799">
            <v>100</v>
          </cell>
          <cell r="T1799">
            <v>43524</v>
          </cell>
          <cell r="U1799">
            <v>43600</v>
          </cell>
          <cell r="V1799">
            <v>43600</v>
          </cell>
        </row>
        <row r="1800">
          <cell r="Q1800">
            <v>122938361</v>
          </cell>
          <cell r="S1800">
            <v>100</v>
          </cell>
          <cell r="T1800">
            <v>43524</v>
          </cell>
          <cell r="U1800">
            <v>43585</v>
          </cell>
          <cell r="V1800">
            <v>43585</v>
          </cell>
        </row>
        <row r="1801">
          <cell r="Q1801">
            <v>122938371</v>
          </cell>
          <cell r="S1801">
            <v>52</v>
          </cell>
          <cell r="T1801">
            <v>43524</v>
          </cell>
          <cell r="U1801">
            <v>43600</v>
          </cell>
          <cell r="V1801">
            <v>43600</v>
          </cell>
        </row>
        <row r="1802">
          <cell r="Q1802">
            <v>122938382</v>
          </cell>
          <cell r="S1802">
            <v>3806</v>
          </cell>
          <cell r="T1802">
            <v>43524</v>
          </cell>
          <cell r="U1802">
            <v>43585</v>
          </cell>
          <cell r="V1802">
            <v>43585</v>
          </cell>
        </row>
        <row r="1803">
          <cell r="Q1803">
            <v>122938383</v>
          </cell>
          <cell r="S1803">
            <v>5402</v>
          </cell>
          <cell r="T1803">
            <v>43524</v>
          </cell>
          <cell r="U1803">
            <v>43600</v>
          </cell>
          <cell r="V1803">
            <v>43600</v>
          </cell>
        </row>
        <row r="1804">
          <cell r="Q1804">
            <v>122938459</v>
          </cell>
          <cell r="S1804">
            <v>760</v>
          </cell>
          <cell r="T1804">
            <v>43524</v>
          </cell>
          <cell r="U1804">
            <v>43600</v>
          </cell>
          <cell r="V1804">
            <v>43600</v>
          </cell>
        </row>
        <row r="1805">
          <cell r="Q1805">
            <v>122938465</v>
          </cell>
          <cell r="S1805">
            <v>916</v>
          </cell>
          <cell r="T1805">
            <v>43524</v>
          </cell>
          <cell r="U1805">
            <v>43600</v>
          </cell>
          <cell r="V1805">
            <v>43600</v>
          </cell>
        </row>
        <row r="1806">
          <cell r="Q1806">
            <v>122938534</v>
          </cell>
          <cell r="S1806">
            <v>450</v>
          </cell>
          <cell r="T1806">
            <v>43524</v>
          </cell>
          <cell r="U1806">
            <v>43600</v>
          </cell>
          <cell r="V1806">
            <v>43600</v>
          </cell>
        </row>
        <row r="1807">
          <cell r="Q1807">
            <v>122938541</v>
          </cell>
          <cell r="S1807">
            <v>1800</v>
          </cell>
          <cell r="T1807">
            <v>43524</v>
          </cell>
          <cell r="U1807">
            <v>43585</v>
          </cell>
          <cell r="V1807">
            <v>43585</v>
          </cell>
        </row>
        <row r="1808">
          <cell r="Q1808">
            <v>122938543</v>
          </cell>
          <cell r="S1808">
            <v>536</v>
          </cell>
          <cell r="T1808">
            <v>43524</v>
          </cell>
          <cell r="U1808">
            <v>43600</v>
          </cell>
          <cell r="V1808">
            <v>43600</v>
          </cell>
        </row>
        <row r="1809">
          <cell r="Q1809">
            <v>122938547</v>
          </cell>
          <cell r="S1809">
            <v>300</v>
          </cell>
          <cell r="T1809">
            <v>43524</v>
          </cell>
          <cell r="U1809">
            <v>43600</v>
          </cell>
          <cell r="V1809">
            <v>43600</v>
          </cell>
        </row>
        <row r="1810">
          <cell r="Q1810">
            <v>122938549</v>
          </cell>
          <cell r="S1810">
            <v>511</v>
          </cell>
          <cell r="T1810">
            <v>43524</v>
          </cell>
          <cell r="U1810">
            <v>43616</v>
          </cell>
          <cell r="V1810">
            <v>43616</v>
          </cell>
        </row>
        <row r="1811">
          <cell r="Q1811">
            <v>122938550</v>
          </cell>
          <cell r="S1811">
            <v>1249</v>
          </cell>
          <cell r="T1811">
            <v>43524</v>
          </cell>
          <cell r="U1811">
            <v>43600</v>
          </cell>
          <cell r="V1811">
            <v>43600</v>
          </cell>
        </row>
        <row r="1812">
          <cell r="Q1812">
            <v>122938552</v>
          </cell>
          <cell r="S1812">
            <v>13</v>
          </cell>
          <cell r="T1812">
            <v>43524</v>
          </cell>
          <cell r="U1812">
            <v>43600</v>
          </cell>
          <cell r="V1812">
            <v>43600</v>
          </cell>
        </row>
        <row r="1813">
          <cell r="Q1813">
            <v>122938554</v>
          </cell>
          <cell r="S1813">
            <v>525</v>
          </cell>
          <cell r="T1813">
            <v>43524</v>
          </cell>
          <cell r="U1813">
            <v>43600</v>
          </cell>
          <cell r="V1813">
            <v>43600</v>
          </cell>
        </row>
        <row r="1814">
          <cell r="Q1814">
            <v>122938555</v>
          </cell>
          <cell r="S1814">
            <v>864</v>
          </cell>
          <cell r="T1814">
            <v>43524</v>
          </cell>
          <cell r="U1814">
            <v>43600</v>
          </cell>
          <cell r="V1814">
            <v>43600</v>
          </cell>
        </row>
        <row r="1815">
          <cell r="Q1815">
            <v>122938556</v>
          </cell>
          <cell r="S1815">
            <v>370</v>
          </cell>
          <cell r="T1815">
            <v>43524</v>
          </cell>
          <cell r="U1815">
            <v>43600</v>
          </cell>
          <cell r="V1815">
            <v>43600</v>
          </cell>
        </row>
        <row r="1816">
          <cell r="Q1816">
            <v>122938559</v>
          </cell>
          <cell r="S1816">
            <v>494</v>
          </cell>
          <cell r="T1816">
            <v>43524</v>
          </cell>
          <cell r="U1816">
            <v>43616</v>
          </cell>
          <cell r="V1816">
            <v>43616</v>
          </cell>
        </row>
        <row r="1817">
          <cell r="Q1817">
            <v>122938562</v>
          </cell>
          <cell r="S1817">
            <v>436</v>
          </cell>
          <cell r="T1817">
            <v>43524</v>
          </cell>
          <cell r="U1817">
            <v>43600</v>
          </cell>
          <cell r="V1817">
            <v>43600</v>
          </cell>
        </row>
        <row r="1818">
          <cell r="Q1818">
            <v>122938563</v>
          </cell>
          <cell r="S1818">
            <v>375</v>
          </cell>
          <cell r="T1818">
            <v>43524</v>
          </cell>
          <cell r="U1818">
            <v>43600</v>
          </cell>
          <cell r="V1818">
            <v>43600</v>
          </cell>
        </row>
        <row r="1819">
          <cell r="Q1819">
            <v>122938564</v>
          </cell>
          <cell r="S1819">
            <v>300</v>
          </cell>
          <cell r="T1819">
            <v>43524</v>
          </cell>
          <cell r="U1819">
            <v>43600</v>
          </cell>
          <cell r="V1819">
            <v>43600</v>
          </cell>
        </row>
        <row r="1820">
          <cell r="Q1820">
            <v>122938565</v>
          </cell>
          <cell r="S1820">
            <v>730</v>
          </cell>
          <cell r="T1820">
            <v>43524</v>
          </cell>
          <cell r="U1820">
            <v>43600</v>
          </cell>
          <cell r="V1820">
            <v>43600</v>
          </cell>
        </row>
        <row r="1821">
          <cell r="Q1821">
            <v>122938566</v>
          </cell>
          <cell r="S1821">
            <v>646</v>
          </cell>
          <cell r="T1821">
            <v>43524</v>
          </cell>
          <cell r="U1821">
            <v>43600</v>
          </cell>
          <cell r="V1821">
            <v>43600</v>
          </cell>
        </row>
        <row r="1822">
          <cell r="Q1822">
            <v>122938570</v>
          </cell>
          <cell r="S1822">
            <v>390</v>
          </cell>
          <cell r="T1822">
            <v>43524</v>
          </cell>
          <cell r="U1822">
            <v>43616</v>
          </cell>
          <cell r="V1822">
            <v>43616</v>
          </cell>
        </row>
        <row r="1823">
          <cell r="Q1823">
            <v>122938571</v>
          </cell>
          <cell r="S1823">
            <v>300</v>
          </cell>
          <cell r="T1823">
            <v>43524</v>
          </cell>
          <cell r="U1823">
            <v>43600</v>
          </cell>
          <cell r="V1823">
            <v>43600</v>
          </cell>
        </row>
        <row r="1824">
          <cell r="Q1824">
            <v>122938844</v>
          </cell>
          <cell r="S1824">
            <v>6262</v>
          </cell>
          <cell r="T1824">
            <v>43524</v>
          </cell>
          <cell r="U1824">
            <v>43600</v>
          </cell>
          <cell r="V1824">
            <v>43600</v>
          </cell>
        </row>
        <row r="1825">
          <cell r="Q1825">
            <v>122938845</v>
          </cell>
          <cell r="S1825">
            <v>3260</v>
          </cell>
          <cell r="T1825">
            <v>43524</v>
          </cell>
          <cell r="U1825">
            <v>43616</v>
          </cell>
          <cell r="V1825">
            <v>43616</v>
          </cell>
        </row>
        <row r="1826">
          <cell r="Q1826">
            <v>122939297</v>
          </cell>
          <cell r="S1826">
            <v>431</v>
          </cell>
          <cell r="T1826">
            <v>43524</v>
          </cell>
          <cell r="U1826">
            <v>43585</v>
          </cell>
          <cell r="V1826">
            <v>43585</v>
          </cell>
        </row>
        <row r="1827">
          <cell r="Q1827">
            <v>122939322</v>
          </cell>
          <cell r="S1827">
            <v>259</v>
          </cell>
          <cell r="T1827">
            <v>43524</v>
          </cell>
          <cell r="U1827">
            <v>43585</v>
          </cell>
          <cell r="V1827">
            <v>43585</v>
          </cell>
        </row>
        <row r="1828">
          <cell r="Q1828">
            <v>122939328</v>
          </cell>
          <cell r="S1828">
            <v>533</v>
          </cell>
          <cell r="T1828">
            <v>43524</v>
          </cell>
          <cell r="U1828">
            <v>43585</v>
          </cell>
          <cell r="V1828">
            <v>43585</v>
          </cell>
        </row>
        <row r="1829">
          <cell r="Q1829">
            <v>122939429</v>
          </cell>
          <cell r="S1829">
            <v>894</v>
          </cell>
          <cell r="T1829">
            <v>43524</v>
          </cell>
          <cell r="U1829">
            <v>43600</v>
          </cell>
          <cell r="V1829">
            <v>43600</v>
          </cell>
        </row>
        <row r="1830">
          <cell r="Q1830">
            <v>122939436</v>
          </cell>
          <cell r="S1830">
            <v>300</v>
          </cell>
          <cell r="T1830">
            <v>43524</v>
          </cell>
          <cell r="U1830">
            <v>43600</v>
          </cell>
          <cell r="V1830">
            <v>43600</v>
          </cell>
        </row>
        <row r="1831">
          <cell r="Q1831">
            <v>122939438</v>
          </cell>
          <cell r="S1831">
            <v>390</v>
          </cell>
          <cell r="T1831">
            <v>43524</v>
          </cell>
          <cell r="U1831">
            <v>43616</v>
          </cell>
          <cell r="V1831">
            <v>43616</v>
          </cell>
        </row>
        <row r="1832">
          <cell r="Q1832">
            <v>122939449</v>
          </cell>
          <cell r="S1832">
            <v>1051</v>
          </cell>
          <cell r="T1832">
            <v>43524</v>
          </cell>
          <cell r="U1832">
            <v>43600</v>
          </cell>
          <cell r="V1832">
            <v>43600</v>
          </cell>
        </row>
        <row r="1833">
          <cell r="Q1833">
            <v>122939450</v>
          </cell>
          <cell r="S1833">
            <v>516</v>
          </cell>
          <cell r="T1833">
            <v>43524</v>
          </cell>
          <cell r="U1833">
            <v>43616</v>
          </cell>
          <cell r="V1833">
            <v>43616</v>
          </cell>
        </row>
        <row r="1834">
          <cell r="Q1834">
            <v>122939470</v>
          </cell>
          <cell r="S1834">
            <v>30</v>
          </cell>
          <cell r="T1834">
            <v>43524</v>
          </cell>
          <cell r="U1834">
            <v>43600</v>
          </cell>
          <cell r="V1834">
            <v>43600</v>
          </cell>
        </row>
        <row r="1835">
          <cell r="Q1835">
            <v>122939471</v>
          </cell>
          <cell r="S1835">
            <v>1605</v>
          </cell>
          <cell r="T1835">
            <v>43524</v>
          </cell>
          <cell r="U1835">
            <v>43585</v>
          </cell>
          <cell r="V1835">
            <v>43585</v>
          </cell>
        </row>
        <row r="1836">
          <cell r="Q1836">
            <v>122939472</v>
          </cell>
          <cell r="S1836">
            <v>1980</v>
          </cell>
          <cell r="T1836">
            <v>43524</v>
          </cell>
          <cell r="U1836">
            <v>43600</v>
          </cell>
          <cell r="V1836">
            <v>43600</v>
          </cell>
        </row>
        <row r="1837">
          <cell r="Q1837">
            <v>122939547</v>
          </cell>
          <cell r="S1837">
            <v>554</v>
          </cell>
          <cell r="T1837">
            <v>43524</v>
          </cell>
          <cell r="U1837">
            <v>43600</v>
          </cell>
          <cell r="V1837">
            <v>43600</v>
          </cell>
        </row>
        <row r="1838">
          <cell r="Q1838">
            <v>122939549</v>
          </cell>
          <cell r="S1838">
            <v>496</v>
          </cell>
          <cell r="T1838">
            <v>43524</v>
          </cell>
          <cell r="U1838">
            <v>43616</v>
          </cell>
          <cell r="V1838">
            <v>43616</v>
          </cell>
        </row>
        <row r="1839">
          <cell r="Q1839">
            <v>122939559</v>
          </cell>
          <cell r="S1839">
            <v>372</v>
          </cell>
          <cell r="T1839">
            <v>43524</v>
          </cell>
          <cell r="U1839">
            <v>43616</v>
          </cell>
          <cell r="V1839">
            <v>43616</v>
          </cell>
        </row>
        <row r="1840">
          <cell r="Q1840">
            <v>122939565</v>
          </cell>
          <cell r="S1840">
            <v>835</v>
          </cell>
          <cell r="T1840">
            <v>43524</v>
          </cell>
          <cell r="U1840">
            <v>43600</v>
          </cell>
          <cell r="V1840">
            <v>43600</v>
          </cell>
        </row>
        <row r="1841">
          <cell r="Q1841">
            <v>122939571</v>
          </cell>
          <cell r="S1841">
            <v>877</v>
          </cell>
          <cell r="T1841">
            <v>43524</v>
          </cell>
          <cell r="U1841">
            <v>43600</v>
          </cell>
          <cell r="V1841">
            <v>43600</v>
          </cell>
        </row>
        <row r="1842">
          <cell r="Q1842">
            <v>122939582</v>
          </cell>
          <cell r="S1842">
            <v>797</v>
          </cell>
          <cell r="T1842">
            <v>43524</v>
          </cell>
          <cell r="U1842">
            <v>43600</v>
          </cell>
          <cell r="V1842">
            <v>43600</v>
          </cell>
        </row>
        <row r="1843">
          <cell r="Q1843">
            <v>122939590</v>
          </cell>
          <cell r="S1843">
            <v>300</v>
          </cell>
          <cell r="T1843">
            <v>43524</v>
          </cell>
          <cell r="U1843">
            <v>43600</v>
          </cell>
          <cell r="V1843">
            <v>43600</v>
          </cell>
        </row>
        <row r="1844">
          <cell r="Q1844">
            <v>122939591</v>
          </cell>
          <cell r="S1844">
            <v>1476</v>
          </cell>
          <cell r="T1844">
            <v>43524</v>
          </cell>
          <cell r="U1844">
            <v>43616</v>
          </cell>
          <cell r="V1844">
            <v>43616</v>
          </cell>
        </row>
        <row r="1845">
          <cell r="Q1845">
            <v>122939615</v>
          </cell>
          <cell r="S1845">
            <v>300</v>
          </cell>
          <cell r="T1845">
            <v>43524</v>
          </cell>
          <cell r="U1845">
            <v>43600</v>
          </cell>
          <cell r="V1845">
            <v>43600</v>
          </cell>
        </row>
        <row r="1846">
          <cell r="Q1846">
            <v>122939618</v>
          </cell>
          <cell r="S1846">
            <v>676</v>
          </cell>
          <cell r="T1846">
            <v>43524</v>
          </cell>
          <cell r="U1846">
            <v>43585</v>
          </cell>
          <cell r="V1846">
            <v>43585</v>
          </cell>
        </row>
        <row r="1847">
          <cell r="Q1847">
            <v>122939619</v>
          </cell>
          <cell r="S1847">
            <v>634</v>
          </cell>
          <cell r="T1847">
            <v>43524</v>
          </cell>
          <cell r="U1847">
            <v>43585</v>
          </cell>
          <cell r="V1847">
            <v>43585</v>
          </cell>
        </row>
        <row r="1848">
          <cell r="Q1848">
            <v>122939630</v>
          </cell>
          <cell r="S1848">
            <v>569</v>
          </cell>
          <cell r="T1848">
            <v>43524</v>
          </cell>
          <cell r="U1848">
            <v>43600</v>
          </cell>
          <cell r="V1848">
            <v>43600</v>
          </cell>
        </row>
        <row r="1849">
          <cell r="Q1849">
            <v>122939631</v>
          </cell>
          <cell r="S1849">
            <v>1608</v>
          </cell>
          <cell r="T1849">
            <v>43524</v>
          </cell>
          <cell r="U1849">
            <v>43585</v>
          </cell>
          <cell r="V1849">
            <v>43585</v>
          </cell>
        </row>
        <row r="1850">
          <cell r="Q1850">
            <v>122939659</v>
          </cell>
          <cell r="S1850">
            <v>1888</v>
          </cell>
          <cell r="T1850">
            <v>43524</v>
          </cell>
          <cell r="U1850">
            <v>43616</v>
          </cell>
          <cell r="V1850">
            <v>43616</v>
          </cell>
        </row>
        <row r="1851">
          <cell r="Q1851">
            <v>122939705</v>
          </cell>
          <cell r="S1851">
            <v>5700</v>
          </cell>
          <cell r="T1851">
            <v>43524</v>
          </cell>
          <cell r="U1851">
            <v>43600</v>
          </cell>
          <cell r="V1851">
            <v>43600</v>
          </cell>
        </row>
        <row r="1852">
          <cell r="Q1852">
            <v>122939945</v>
          </cell>
          <cell r="S1852">
            <v>2400</v>
          </cell>
          <cell r="T1852">
            <v>43524</v>
          </cell>
          <cell r="U1852">
            <v>43570</v>
          </cell>
          <cell r="V1852">
            <v>43570</v>
          </cell>
        </row>
        <row r="1853">
          <cell r="Q1853">
            <v>122939973</v>
          </cell>
          <cell r="S1853">
            <v>4082</v>
          </cell>
          <cell r="T1853">
            <v>43524</v>
          </cell>
          <cell r="U1853">
            <v>43585</v>
          </cell>
          <cell r="V1853">
            <v>43585</v>
          </cell>
        </row>
        <row r="1854">
          <cell r="Q1854">
            <v>122940013</v>
          </cell>
          <cell r="S1854">
            <v>3216</v>
          </cell>
          <cell r="T1854">
            <v>43524</v>
          </cell>
          <cell r="U1854">
            <v>43585</v>
          </cell>
          <cell r="V1854">
            <v>43585</v>
          </cell>
        </row>
        <row r="1855">
          <cell r="Q1855">
            <v>122940045</v>
          </cell>
          <cell r="S1855">
            <v>651</v>
          </cell>
          <cell r="T1855">
            <v>43524</v>
          </cell>
          <cell r="U1855">
            <v>43585</v>
          </cell>
          <cell r="V1855">
            <v>43585</v>
          </cell>
        </row>
        <row r="1856">
          <cell r="Q1856">
            <v>122940047</v>
          </cell>
          <cell r="S1856">
            <v>400</v>
          </cell>
          <cell r="T1856">
            <v>43524</v>
          </cell>
          <cell r="U1856">
            <v>43585</v>
          </cell>
          <cell r="V1856">
            <v>43585</v>
          </cell>
        </row>
        <row r="1857">
          <cell r="Q1857">
            <v>122940060</v>
          </cell>
          <cell r="S1857">
            <v>1003</v>
          </cell>
          <cell r="T1857">
            <v>43524</v>
          </cell>
          <cell r="U1857">
            <v>43600</v>
          </cell>
          <cell r="V1857">
            <v>43600</v>
          </cell>
        </row>
        <row r="1858">
          <cell r="Q1858">
            <v>122940062</v>
          </cell>
          <cell r="S1858">
            <v>375</v>
          </cell>
          <cell r="T1858">
            <v>43524</v>
          </cell>
          <cell r="U1858">
            <v>43600</v>
          </cell>
          <cell r="V1858">
            <v>43600</v>
          </cell>
        </row>
        <row r="1859">
          <cell r="Q1859">
            <v>122940069</v>
          </cell>
          <cell r="S1859">
            <v>301</v>
          </cell>
          <cell r="T1859">
            <v>43524</v>
          </cell>
          <cell r="U1859">
            <v>43600</v>
          </cell>
          <cell r="V1859">
            <v>43600</v>
          </cell>
        </row>
        <row r="1860">
          <cell r="Q1860">
            <v>122940082</v>
          </cell>
          <cell r="S1860">
            <v>301</v>
          </cell>
          <cell r="T1860">
            <v>43524</v>
          </cell>
          <cell r="U1860">
            <v>43600</v>
          </cell>
          <cell r="V1860">
            <v>43600</v>
          </cell>
        </row>
        <row r="1861">
          <cell r="Q1861">
            <v>122940083</v>
          </cell>
          <cell r="S1861">
            <v>301</v>
          </cell>
          <cell r="T1861">
            <v>43524</v>
          </cell>
          <cell r="U1861">
            <v>43585</v>
          </cell>
          <cell r="V1861">
            <v>43585</v>
          </cell>
        </row>
        <row r="1862">
          <cell r="Q1862">
            <v>122940087</v>
          </cell>
          <cell r="S1862">
            <v>300</v>
          </cell>
          <cell r="T1862">
            <v>43524</v>
          </cell>
          <cell r="U1862">
            <v>43555</v>
          </cell>
          <cell r="V1862">
            <v>43555</v>
          </cell>
        </row>
        <row r="1863">
          <cell r="Q1863">
            <v>122940088</v>
          </cell>
          <cell r="S1863">
            <v>300</v>
          </cell>
          <cell r="T1863">
            <v>43524</v>
          </cell>
          <cell r="U1863">
            <v>43585</v>
          </cell>
          <cell r="V1863">
            <v>43585</v>
          </cell>
        </row>
        <row r="1864">
          <cell r="Q1864">
            <v>122940090</v>
          </cell>
          <cell r="S1864">
            <v>301</v>
          </cell>
          <cell r="T1864">
            <v>43524</v>
          </cell>
          <cell r="U1864">
            <v>43600</v>
          </cell>
          <cell r="V1864">
            <v>43600</v>
          </cell>
        </row>
        <row r="1865">
          <cell r="Q1865">
            <v>122940096</v>
          </cell>
          <cell r="S1865">
            <v>1504</v>
          </cell>
          <cell r="T1865">
            <v>43524</v>
          </cell>
          <cell r="U1865">
            <v>43600</v>
          </cell>
          <cell r="V1865">
            <v>43600</v>
          </cell>
        </row>
        <row r="1866">
          <cell r="Q1866">
            <v>122940099</v>
          </cell>
          <cell r="S1866">
            <v>4625</v>
          </cell>
          <cell r="T1866">
            <v>43524</v>
          </cell>
          <cell r="U1866">
            <v>43600</v>
          </cell>
          <cell r="V1866">
            <v>43600</v>
          </cell>
        </row>
        <row r="1867">
          <cell r="Q1867">
            <v>122940103</v>
          </cell>
          <cell r="S1867">
            <v>400</v>
          </cell>
          <cell r="T1867">
            <v>43524</v>
          </cell>
          <cell r="U1867">
            <v>43600</v>
          </cell>
          <cell r="V1867">
            <v>43600</v>
          </cell>
        </row>
        <row r="1868">
          <cell r="Q1868">
            <v>122940106</v>
          </cell>
          <cell r="S1868">
            <v>1527</v>
          </cell>
          <cell r="T1868">
            <v>43524</v>
          </cell>
          <cell r="U1868">
            <v>43600</v>
          </cell>
          <cell r="V1868">
            <v>43600</v>
          </cell>
        </row>
        <row r="1869">
          <cell r="Q1869">
            <v>122940107</v>
          </cell>
          <cell r="S1869">
            <v>1741</v>
          </cell>
          <cell r="T1869">
            <v>43524</v>
          </cell>
          <cell r="U1869">
            <v>43600</v>
          </cell>
          <cell r="V1869">
            <v>43600</v>
          </cell>
        </row>
        <row r="1870">
          <cell r="Q1870">
            <v>122940108</v>
          </cell>
          <cell r="S1870">
            <v>1540</v>
          </cell>
          <cell r="T1870">
            <v>43524</v>
          </cell>
          <cell r="U1870">
            <v>43600</v>
          </cell>
          <cell r="V1870">
            <v>43600</v>
          </cell>
        </row>
        <row r="1871">
          <cell r="Q1871">
            <v>122940109</v>
          </cell>
          <cell r="S1871">
            <v>1852</v>
          </cell>
          <cell r="T1871">
            <v>43524</v>
          </cell>
          <cell r="U1871">
            <v>43600</v>
          </cell>
          <cell r="V1871">
            <v>43600</v>
          </cell>
        </row>
        <row r="1872">
          <cell r="Q1872">
            <v>122940110</v>
          </cell>
          <cell r="S1872">
            <v>1819</v>
          </cell>
          <cell r="T1872">
            <v>43524</v>
          </cell>
          <cell r="U1872">
            <v>43600</v>
          </cell>
          <cell r="V1872">
            <v>43600</v>
          </cell>
        </row>
        <row r="1873">
          <cell r="Q1873">
            <v>122940170</v>
          </cell>
          <cell r="S1873">
            <v>370</v>
          </cell>
          <cell r="T1873">
            <v>43524</v>
          </cell>
          <cell r="U1873">
            <v>43600</v>
          </cell>
          <cell r="V1873">
            <v>43600</v>
          </cell>
        </row>
        <row r="1874">
          <cell r="Q1874">
            <v>122940171</v>
          </cell>
          <cell r="S1874">
            <v>300</v>
          </cell>
          <cell r="T1874">
            <v>43524</v>
          </cell>
          <cell r="U1874">
            <v>43600</v>
          </cell>
          <cell r="V1874">
            <v>43600</v>
          </cell>
        </row>
        <row r="1875">
          <cell r="Q1875">
            <v>122940180</v>
          </cell>
          <cell r="S1875">
            <v>489</v>
          </cell>
          <cell r="T1875">
            <v>43524</v>
          </cell>
          <cell r="U1875">
            <v>43555</v>
          </cell>
          <cell r="V1875">
            <v>43555</v>
          </cell>
        </row>
        <row r="1876">
          <cell r="Q1876">
            <v>122940181</v>
          </cell>
          <cell r="S1876">
            <v>301</v>
          </cell>
          <cell r="T1876">
            <v>43524</v>
          </cell>
          <cell r="U1876">
            <v>43600</v>
          </cell>
          <cell r="V1876">
            <v>43600</v>
          </cell>
        </row>
        <row r="1877">
          <cell r="Q1877">
            <v>122940182</v>
          </cell>
          <cell r="S1877">
            <v>1392</v>
          </cell>
          <cell r="T1877">
            <v>43524</v>
          </cell>
          <cell r="U1877">
            <v>43585</v>
          </cell>
          <cell r="V1877">
            <v>43585</v>
          </cell>
        </row>
        <row r="1878">
          <cell r="Q1878">
            <v>122940184</v>
          </cell>
          <cell r="S1878">
            <v>50</v>
          </cell>
          <cell r="T1878">
            <v>43524</v>
          </cell>
          <cell r="U1878">
            <v>43600</v>
          </cell>
          <cell r="V1878">
            <v>43600</v>
          </cell>
        </row>
        <row r="1879">
          <cell r="Q1879">
            <v>122940186</v>
          </cell>
          <cell r="S1879">
            <v>1003</v>
          </cell>
          <cell r="T1879">
            <v>43524</v>
          </cell>
          <cell r="U1879">
            <v>43600</v>
          </cell>
          <cell r="V1879">
            <v>43600</v>
          </cell>
        </row>
        <row r="1880">
          <cell r="Q1880">
            <v>122940187</v>
          </cell>
          <cell r="S1880">
            <v>932</v>
          </cell>
          <cell r="T1880">
            <v>43524</v>
          </cell>
          <cell r="U1880">
            <v>43600</v>
          </cell>
          <cell r="V1880">
            <v>43600</v>
          </cell>
        </row>
        <row r="1881">
          <cell r="Q1881">
            <v>122940188</v>
          </cell>
          <cell r="S1881">
            <v>1500</v>
          </cell>
          <cell r="T1881">
            <v>43524</v>
          </cell>
          <cell r="U1881">
            <v>43600</v>
          </cell>
          <cell r="V1881">
            <v>43600</v>
          </cell>
        </row>
        <row r="1882">
          <cell r="Q1882">
            <v>122940213</v>
          </cell>
          <cell r="S1882">
            <v>81</v>
          </cell>
          <cell r="T1882">
            <v>43524</v>
          </cell>
          <cell r="U1882">
            <v>43600</v>
          </cell>
          <cell r="V1882">
            <v>43600</v>
          </cell>
        </row>
        <row r="1883">
          <cell r="Q1883">
            <v>122940214</v>
          </cell>
          <cell r="S1883">
            <v>5</v>
          </cell>
          <cell r="T1883">
            <v>43524</v>
          </cell>
          <cell r="U1883">
            <v>43600</v>
          </cell>
          <cell r="V1883">
            <v>43600</v>
          </cell>
        </row>
        <row r="1884">
          <cell r="Q1884">
            <v>122940245</v>
          </cell>
          <cell r="S1884">
            <v>901</v>
          </cell>
          <cell r="T1884">
            <v>43524</v>
          </cell>
          <cell r="U1884">
            <v>43585</v>
          </cell>
          <cell r="V1884">
            <v>43585</v>
          </cell>
        </row>
        <row r="1885">
          <cell r="Q1885">
            <v>122940248</v>
          </cell>
          <cell r="S1885">
            <v>1548</v>
          </cell>
          <cell r="T1885">
            <v>43524</v>
          </cell>
          <cell r="U1885">
            <v>43600</v>
          </cell>
          <cell r="V1885">
            <v>43600</v>
          </cell>
        </row>
        <row r="1886">
          <cell r="Q1886">
            <v>122940249</v>
          </cell>
          <cell r="S1886">
            <v>1503</v>
          </cell>
          <cell r="T1886">
            <v>43524</v>
          </cell>
          <cell r="U1886">
            <v>43600</v>
          </cell>
          <cell r="V1886">
            <v>43600</v>
          </cell>
        </row>
        <row r="1887">
          <cell r="Q1887">
            <v>122940281</v>
          </cell>
          <cell r="S1887">
            <v>4217</v>
          </cell>
          <cell r="T1887">
            <v>43524</v>
          </cell>
          <cell r="U1887">
            <v>43616</v>
          </cell>
          <cell r="V1887">
            <v>43616</v>
          </cell>
        </row>
        <row r="1888">
          <cell r="Q1888">
            <v>122940325</v>
          </cell>
          <cell r="S1888">
            <v>2400</v>
          </cell>
          <cell r="T1888">
            <v>43524</v>
          </cell>
          <cell r="U1888">
            <v>43555</v>
          </cell>
          <cell r="V1888">
            <v>43555</v>
          </cell>
        </row>
        <row r="1889">
          <cell r="Q1889">
            <v>122940389</v>
          </cell>
          <cell r="S1889">
            <v>998</v>
          </cell>
          <cell r="T1889">
            <v>43524</v>
          </cell>
          <cell r="U1889">
            <v>43600</v>
          </cell>
          <cell r="V1889">
            <v>43600</v>
          </cell>
        </row>
        <row r="1890">
          <cell r="Q1890">
            <v>122940495</v>
          </cell>
          <cell r="S1890">
            <v>768</v>
          </cell>
          <cell r="T1890">
            <v>43524</v>
          </cell>
          <cell r="U1890">
            <v>43585</v>
          </cell>
          <cell r="V1890">
            <v>43585</v>
          </cell>
        </row>
        <row r="1891">
          <cell r="Q1891">
            <v>122940526</v>
          </cell>
          <cell r="S1891">
            <v>50</v>
          </cell>
          <cell r="T1891">
            <v>43524</v>
          </cell>
          <cell r="U1891">
            <v>43600</v>
          </cell>
          <cell r="V1891">
            <v>43600</v>
          </cell>
        </row>
        <row r="1892">
          <cell r="Q1892">
            <v>122940548</v>
          </cell>
          <cell r="S1892">
            <v>1487</v>
          </cell>
          <cell r="T1892">
            <v>43524</v>
          </cell>
          <cell r="U1892">
            <v>43600</v>
          </cell>
          <cell r="V1892">
            <v>43600</v>
          </cell>
        </row>
        <row r="1893">
          <cell r="Q1893">
            <v>122940558</v>
          </cell>
          <cell r="S1893">
            <v>801</v>
          </cell>
          <cell r="T1893">
            <v>43524</v>
          </cell>
          <cell r="U1893">
            <v>43600</v>
          </cell>
          <cell r="V1893">
            <v>43600</v>
          </cell>
        </row>
        <row r="1894">
          <cell r="Q1894">
            <v>122940565</v>
          </cell>
          <cell r="S1894">
            <v>573</v>
          </cell>
          <cell r="T1894">
            <v>43524</v>
          </cell>
          <cell r="U1894">
            <v>43600</v>
          </cell>
          <cell r="V1894">
            <v>43600</v>
          </cell>
        </row>
        <row r="1895">
          <cell r="Q1895">
            <v>122940567</v>
          </cell>
          <cell r="S1895">
            <v>1613</v>
          </cell>
          <cell r="T1895">
            <v>43524</v>
          </cell>
          <cell r="U1895">
            <v>43600</v>
          </cell>
          <cell r="V1895">
            <v>43600</v>
          </cell>
        </row>
        <row r="1896">
          <cell r="Q1896">
            <v>122940568</v>
          </cell>
          <cell r="S1896">
            <v>737</v>
          </cell>
          <cell r="T1896">
            <v>43524</v>
          </cell>
          <cell r="U1896">
            <v>43600</v>
          </cell>
          <cell r="V1896">
            <v>43600</v>
          </cell>
        </row>
        <row r="1897">
          <cell r="Q1897">
            <v>122940569</v>
          </cell>
          <cell r="S1897">
            <v>1269</v>
          </cell>
          <cell r="T1897">
            <v>43524</v>
          </cell>
          <cell r="U1897">
            <v>43600</v>
          </cell>
          <cell r="V1897">
            <v>43600</v>
          </cell>
        </row>
        <row r="1898">
          <cell r="Q1898">
            <v>122940590</v>
          </cell>
          <cell r="S1898">
            <v>50</v>
          </cell>
          <cell r="T1898">
            <v>43524</v>
          </cell>
          <cell r="U1898">
            <v>43600</v>
          </cell>
          <cell r="V1898">
            <v>43600</v>
          </cell>
        </row>
        <row r="1899">
          <cell r="Q1899">
            <v>122940666</v>
          </cell>
          <cell r="S1899">
            <v>781</v>
          </cell>
          <cell r="T1899">
            <v>43524</v>
          </cell>
          <cell r="U1899">
            <v>43585</v>
          </cell>
          <cell r="V1899">
            <v>43585</v>
          </cell>
        </row>
        <row r="1900">
          <cell r="Q1900">
            <v>122940674</v>
          </cell>
          <cell r="S1900">
            <v>300</v>
          </cell>
          <cell r="T1900">
            <v>43524</v>
          </cell>
          <cell r="U1900">
            <v>43600</v>
          </cell>
          <cell r="V1900">
            <v>43600</v>
          </cell>
        </row>
        <row r="1901">
          <cell r="Q1901">
            <v>122940779</v>
          </cell>
          <cell r="S1901">
            <v>1995</v>
          </cell>
          <cell r="T1901">
            <v>43524</v>
          </cell>
          <cell r="U1901">
            <v>43616</v>
          </cell>
          <cell r="V1901">
            <v>43616</v>
          </cell>
        </row>
        <row r="1902">
          <cell r="Q1902">
            <v>122940851</v>
          </cell>
          <cell r="S1902">
            <v>191</v>
          </cell>
          <cell r="T1902">
            <v>43524</v>
          </cell>
          <cell r="U1902">
            <v>43600</v>
          </cell>
          <cell r="V1902">
            <v>43600</v>
          </cell>
        </row>
        <row r="1903">
          <cell r="Q1903">
            <v>122940859</v>
          </cell>
          <cell r="S1903">
            <v>572</v>
          </cell>
          <cell r="T1903">
            <v>43524</v>
          </cell>
          <cell r="U1903">
            <v>43585</v>
          </cell>
          <cell r="V1903">
            <v>43585</v>
          </cell>
        </row>
        <row r="1904">
          <cell r="Q1904">
            <v>122940878</v>
          </cell>
          <cell r="S1904">
            <v>410</v>
          </cell>
          <cell r="T1904">
            <v>43524</v>
          </cell>
          <cell r="U1904">
            <v>43600</v>
          </cell>
          <cell r="V1904">
            <v>43600</v>
          </cell>
        </row>
        <row r="1905">
          <cell r="Q1905">
            <v>122940883</v>
          </cell>
          <cell r="S1905">
            <v>740</v>
          </cell>
          <cell r="T1905">
            <v>43524</v>
          </cell>
          <cell r="U1905">
            <v>43600</v>
          </cell>
          <cell r="V1905">
            <v>43600</v>
          </cell>
        </row>
        <row r="1906">
          <cell r="Q1906">
            <v>122940884</v>
          </cell>
          <cell r="S1906">
            <v>1612</v>
          </cell>
          <cell r="T1906">
            <v>43524</v>
          </cell>
          <cell r="U1906">
            <v>43585</v>
          </cell>
          <cell r="V1906">
            <v>43585</v>
          </cell>
        </row>
        <row r="1907">
          <cell r="Q1907">
            <v>122940900</v>
          </cell>
          <cell r="S1907">
            <v>258</v>
          </cell>
          <cell r="T1907">
            <v>43524</v>
          </cell>
          <cell r="U1907">
            <v>43600</v>
          </cell>
          <cell r="V1907">
            <v>43600</v>
          </cell>
        </row>
        <row r="1908">
          <cell r="Q1908">
            <v>122940901</v>
          </cell>
          <cell r="S1908">
            <v>100</v>
          </cell>
          <cell r="T1908">
            <v>43524</v>
          </cell>
          <cell r="U1908">
            <v>43600</v>
          </cell>
          <cell r="V1908">
            <v>43600</v>
          </cell>
        </row>
        <row r="1909">
          <cell r="Q1909">
            <v>122940917</v>
          </cell>
          <cell r="S1909">
            <v>470</v>
          </cell>
          <cell r="T1909">
            <v>43524</v>
          </cell>
          <cell r="U1909">
            <v>43600</v>
          </cell>
          <cell r="V1909">
            <v>43600</v>
          </cell>
        </row>
        <row r="1910">
          <cell r="Q1910">
            <v>122941033</v>
          </cell>
          <cell r="S1910">
            <v>2400</v>
          </cell>
          <cell r="T1910">
            <v>43524</v>
          </cell>
          <cell r="U1910">
            <v>43585</v>
          </cell>
          <cell r="V1910">
            <v>43585</v>
          </cell>
        </row>
        <row r="1911">
          <cell r="Q1911">
            <v>122941037</v>
          </cell>
          <cell r="S1911">
            <v>163</v>
          </cell>
          <cell r="T1911">
            <v>43524</v>
          </cell>
          <cell r="U1911">
            <v>43600</v>
          </cell>
          <cell r="V1911">
            <v>43600</v>
          </cell>
        </row>
        <row r="1912">
          <cell r="Q1912">
            <v>122941039</v>
          </cell>
          <cell r="S1912">
            <v>1366</v>
          </cell>
          <cell r="T1912">
            <v>43524</v>
          </cell>
          <cell r="U1912">
            <v>43600</v>
          </cell>
          <cell r="V1912">
            <v>43600</v>
          </cell>
        </row>
        <row r="1913">
          <cell r="Q1913">
            <v>122941087</v>
          </cell>
          <cell r="S1913">
            <v>320</v>
          </cell>
          <cell r="T1913">
            <v>43524</v>
          </cell>
          <cell r="U1913">
            <v>43600</v>
          </cell>
          <cell r="V1913">
            <v>43600</v>
          </cell>
        </row>
        <row r="1914">
          <cell r="Q1914">
            <v>122941095</v>
          </cell>
          <cell r="S1914">
            <v>915</v>
          </cell>
          <cell r="T1914">
            <v>43524</v>
          </cell>
          <cell r="U1914">
            <v>43600</v>
          </cell>
          <cell r="V1914">
            <v>43600</v>
          </cell>
        </row>
        <row r="1915">
          <cell r="Q1915">
            <v>122941096</v>
          </cell>
          <cell r="S1915">
            <v>1986</v>
          </cell>
          <cell r="T1915">
            <v>43524</v>
          </cell>
          <cell r="U1915">
            <v>43600</v>
          </cell>
          <cell r="V1915">
            <v>43600</v>
          </cell>
        </row>
        <row r="1916">
          <cell r="Q1916">
            <v>122941170</v>
          </cell>
          <cell r="S1916">
            <v>1800</v>
          </cell>
          <cell r="T1916">
            <v>43524</v>
          </cell>
          <cell r="U1916">
            <v>43616</v>
          </cell>
          <cell r="V1916">
            <v>43616</v>
          </cell>
        </row>
        <row r="1917">
          <cell r="Q1917">
            <v>122941192</v>
          </cell>
          <cell r="S1917">
            <v>2088</v>
          </cell>
          <cell r="T1917">
            <v>43524</v>
          </cell>
          <cell r="U1917">
            <v>43616</v>
          </cell>
          <cell r="V1917">
            <v>43616</v>
          </cell>
        </row>
        <row r="1918">
          <cell r="Q1918">
            <v>122941197</v>
          </cell>
          <cell r="S1918">
            <v>124</v>
          </cell>
          <cell r="T1918">
            <v>43524</v>
          </cell>
          <cell r="U1918">
            <v>43600</v>
          </cell>
          <cell r="V1918">
            <v>43600</v>
          </cell>
        </row>
        <row r="1919">
          <cell r="Q1919">
            <v>122941198</v>
          </cell>
          <cell r="S1919">
            <v>428</v>
          </cell>
          <cell r="T1919">
            <v>43524</v>
          </cell>
          <cell r="U1919">
            <v>43600</v>
          </cell>
          <cell r="V1919">
            <v>43600</v>
          </cell>
        </row>
        <row r="1920">
          <cell r="Q1920">
            <v>122941249</v>
          </cell>
          <cell r="S1920">
            <v>1700</v>
          </cell>
          <cell r="T1920">
            <v>43524</v>
          </cell>
          <cell r="U1920">
            <v>43600</v>
          </cell>
          <cell r="V1920">
            <v>43600</v>
          </cell>
        </row>
        <row r="1921">
          <cell r="Q1921">
            <v>122941261</v>
          </cell>
          <cell r="S1921">
            <v>1531</v>
          </cell>
          <cell r="T1921">
            <v>43524</v>
          </cell>
          <cell r="U1921">
            <v>43616</v>
          </cell>
          <cell r="V1921">
            <v>43616</v>
          </cell>
        </row>
        <row r="1922">
          <cell r="Q1922">
            <v>122941268</v>
          </cell>
          <cell r="S1922">
            <v>408</v>
          </cell>
          <cell r="T1922">
            <v>43524</v>
          </cell>
          <cell r="U1922">
            <v>43585</v>
          </cell>
          <cell r="V1922">
            <v>43585</v>
          </cell>
        </row>
        <row r="1923">
          <cell r="Q1923">
            <v>122941270</v>
          </cell>
          <cell r="S1923">
            <v>1408</v>
          </cell>
          <cell r="T1923">
            <v>43524</v>
          </cell>
          <cell r="U1923">
            <v>43600</v>
          </cell>
          <cell r="V1923">
            <v>43600</v>
          </cell>
        </row>
        <row r="1924">
          <cell r="Q1924">
            <v>122941271</v>
          </cell>
          <cell r="S1924">
            <v>1714</v>
          </cell>
          <cell r="T1924">
            <v>43524</v>
          </cell>
          <cell r="U1924">
            <v>43600</v>
          </cell>
          <cell r="V1924">
            <v>43600</v>
          </cell>
        </row>
        <row r="1925">
          <cell r="Q1925">
            <v>122941308</v>
          </cell>
          <cell r="S1925">
            <v>2655</v>
          </cell>
          <cell r="T1925">
            <v>43524</v>
          </cell>
          <cell r="U1925">
            <v>43616</v>
          </cell>
          <cell r="V1925">
            <v>43616</v>
          </cell>
        </row>
        <row r="1926">
          <cell r="Q1926">
            <v>122941347</v>
          </cell>
          <cell r="S1926">
            <v>580</v>
          </cell>
          <cell r="T1926">
            <v>43524</v>
          </cell>
          <cell r="U1926">
            <v>43585</v>
          </cell>
          <cell r="V1926">
            <v>43585</v>
          </cell>
        </row>
        <row r="1927">
          <cell r="Q1927">
            <v>122941348</v>
          </cell>
          <cell r="S1927">
            <v>302</v>
          </cell>
          <cell r="T1927">
            <v>43524</v>
          </cell>
          <cell r="U1927">
            <v>43600</v>
          </cell>
          <cell r="V1927">
            <v>43600</v>
          </cell>
        </row>
        <row r="1928">
          <cell r="Q1928">
            <v>122941351</v>
          </cell>
          <cell r="S1928">
            <v>4</v>
          </cell>
          <cell r="T1928">
            <v>43524</v>
          </cell>
          <cell r="U1928">
            <v>43600</v>
          </cell>
          <cell r="V1928">
            <v>43600</v>
          </cell>
        </row>
        <row r="1929">
          <cell r="Q1929">
            <v>122941353</v>
          </cell>
          <cell r="S1929">
            <v>1606</v>
          </cell>
          <cell r="T1929">
            <v>43524</v>
          </cell>
          <cell r="U1929">
            <v>43585</v>
          </cell>
          <cell r="V1929">
            <v>43585</v>
          </cell>
        </row>
        <row r="1930">
          <cell r="Q1930">
            <v>122941362</v>
          </cell>
          <cell r="S1930">
            <v>651</v>
          </cell>
          <cell r="T1930">
            <v>43524</v>
          </cell>
          <cell r="U1930">
            <v>43585</v>
          </cell>
          <cell r="V1930">
            <v>43585</v>
          </cell>
        </row>
        <row r="1931">
          <cell r="Q1931">
            <v>122941366</v>
          </cell>
          <cell r="S1931">
            <v>401</v>
          </cell>
          <cell r="T1931">
            <v>43524</v>
          </cell>
          <cell r="U1931">
            <v>43585</v>
          </cell>
          <cell r="V1931">
            <v>43585</v>
          </cell>
        </row>
        <row r="1932">
          <cell r="Q1932">
            <v>122941367</v>
          </cell>
          <cell r="S1932">
            <v>651</v>
          </cell>
          <cell r="T1932">
            <v>43524</v>
          </cell>
          <cell r="U1932">
            <v>43585</v>
          </cell>
          <cell r="V1932">
            <v>43585</v>
          </cell>
        </row>
        <row r="1933">
          <cell r="Q1933">
            <v>122941393</v>
          </cell>
          <cell r="S1933">
            <v>50</v>
          </cell>
          <cell r="T1933">
            <v>43524</v>
          </cell>
          <cell r="U1933">
            <v>43600</v>
          </cell>
          <cell r="V1933">
            <v>43600</v>
          </cell>
        </row>
        <row r="1934">
          <cell r="Q1934">
            <v>122941467</v>
          </cell>
          <cell r="S1934">
            <v>624</v>
          </cell>
          <cell r="T1934">
            <v>43524</v>
          </cell>
          <cell r="U1934">
            <v>43585</v>
          </cell>
          <cell r="V1934">
            <v>43585</v>
          </cell>
        </row>
        <row r="1935">
          <cell r="Q1935">
            <v>122941489</v>
          </cell>
          <cell r="S1935">
            <v>884</v>
          </cell>
          <cell r="T1935">
            <v>43524</v>
          </cell>
          <cell r="U1935">
            <v>43600</v>
          </cell>
          <cell r="V1935">
            <v>43600</v>
          </cell>
        </row>
        <row r="1936">
          <cell r="Q1936">
            <v>122941490</v>
          </cell>
          <cell r="S1936">
            <v>144</v>
          </cell>
          <cell r="T1936">
            <v>43524</v>
          </cell>
          <cell r="U1936">
            <v>43600</v>
          </cell>
          <cell r="V1936">
            <v>43600</v>
          </cell>
        </row>
        <row r="1937">
          <cell r="Q1937">
            <v>122941491</v>
          </cell>
          <cell r="S1937">
            <v>14375</v>
          </cell>
          <cell r="T1937">
            <v>43524</v>
          </cell>
          <cell r="U1937">
            <v>43585</v>
          </cell>
          <cell r="V1937">
            <v>43585</v>
          </cell>
        </row>
        <row r="1938">
          <cell r="Q1938">
            <v>122941626</v>
          </cell>
          <cell r="S1938">
            <v>36</v>
          </cell>
          <cell r="T1938">
            <v>43524</v>
          </cell>
          <cell r="U1938">
            <v>43585</v>
          </cell>
          <cell r="V1938">
            <v>43585</v>
          </cell>
        </row>
        <row r="1939">
          <cell r="Q1939">
            <v>122941867</v>
          </cell>
          <cell r="S1939">
            <v>310</v>
          </cell>
          <cell r="T1939">
            <v>43524</v>
          </cell>
          <cell r="U1939">
            <v>43585</v>
          </cell>
          <cell r="V1939">
            <v>43585</v>
          </cell>
        </row>
        <row r="1940">
          <cell r="Q1940">
            <v>122941872</v>
          </cell>
          <cell r="S1940">
            <v>310</v>
          </cell>
          <cell r="T1940">
            <v>43524</v>
          </cell>
          <cell r="U1940">
            <v>43585</v>
          </cell>
          <cell r="V1940">
            <v>43585</v>
          </cell>
        </row>
        <row r="1941">
          <cell r="Q1941">
            <v>122941883</v>
          </cell>
          <cell r="S1941">
            <v>300</v>
          </cell>
          <cell r="T1941">
            <v>43524</v>
          </cell>
          <cell r="U1941">
            <v>43600</v>
          </cell>
          <cell r="V1941">
            <v>43600</v>
          </cell>
        </row>
        <row r="1942">
          <cell r="Q1942">
            <v>122941894</v>
          </cell>
          <cell r="S1942">
            <v>1200</v>
          </cell>
          <cell r="T1942">
            <v>43524</v>
          </cell>
          <cell r="U1942">
            <v>43585</v>
          </cell>
          <cell r="V1942">
            <v>43585</v>
          </cell>
        </row>
        <row r="1943">
          <cell r="Q1943">
            <v>122941913</v>
          </cell>
          <cell r="S1943">
            <v>184</v>
          </cell>
          <cell r="T1943">
            <v>43524</v>
          </cell>
          <cell r="U1943">
            <v>43585</v>
          </cell>
          <cell r="V1943">
            <v>43585</v>
          </cell>
        </row>
        <row r="1944">
          <cell r="Q1944">
            <v>122941962</v>
          </cell>
          <cell r="S1944">
            <v>64</v>
          </cell>
          <cell r="T1944">
            <v>43524</v>
          </cell>
          <cell r="U1944">
            <v>43555</v>
          </cell>
          <cell r="V1944">
            <v>43555</v>
          </cell>
        </row>
        <row r="1945">
          <cell r="Q1945">
            <v>122941963</v>
          </cell>
          <cell r="S1945">
            <v>153</v>
          </cell>
          <cell r="T1945">
            <v>43524</v>
          </cell>
          <cell r="U1945">
            <v>43600</v>
          </cell>
          <cell r="V1945">
            <v>43600</v>
          </cell>
        </row>
        <row r="1946">
          <cell r="Q1946">
            <v>122942039</v>
          </cell>
          <cell r="S1946">
            <v>520</v>
          </cell>
          <cell r="T1946">
            <v>43524</v>
          </cell>
          <cell r="U1946">
            <v>43600</v>
          </cell>
          <cell r="V1946">
            <v>43600</v>
          </cell>
        </row>
        <row r="1947">
          <cell r="Q1947">
            <v>122942046</v>
          </cell>
          <cell r="S1947">
            <v>760</v>
          </cell>
          <cell r="T1947">
            <v>43524</v>
          </cell>
          <cell r="U1947">
            <v>43585</v>
          </cell>
          <cell r="V1947">
            <v>43585</v>
          </cell>
        </row>
        <row r="1948">
          <cell r="Q1948">
            <v>122942337</v>
          </cell>
          <cell r="S1948">
            <v>676</v>
          </cell>
          <cell r="T1948">
            <v>43524</v>
          </cell>
          <cell r="U1948">
            <v>43616</v>
          </cell>
          <cell r="V1948">
            <v>43616</v>
          </cell>
        </row>
        <row r="1949">
          <cell r="Q1949">
            <v>122942404</v>
          </cell>
          <cell r="S1949">
            <v>626</v>
          </cell>
          <cell r="T1949">
            <v>43524</v>
          </cell>
          <cell r="U1949">
            <v>43616</v>
          </cell>
          <cell r="V1949">
            <v>43616</v>
          </cell>
        </row>
        <row r="1950">
          <cell r="Q1950">
            <v>122942408</v>
          </cell>
          <cell r="S1950">
            <v>627</v>
          </cell>
          <cell r="T1950">
            <v>43524</v>
          </cell>
          <cell r="U1950">
            <v>43616</v>
          </cell>
          <cell r="V1950">
            <v>43616</v>
          </cell>
        </row>
        <row r="1951">
          <cell r="Q1951">
            <v>122942440</v>
          </cell>
          <cell r="S1951">
            <v>391</v>
          </cell>
          <cell r="T1951">
            <v>43524</v>
          </cell>
          <cell r="U1951">
            <v>43600</v>
          </cell>
          <cell r="V1951">
            <v>43600</v>
          </cell>
        </row>
        <row r="1952">
          <cell r="Q1952">
            <v>122942448</v>
          </cell>
          <cell r="S1952">
            <v>12</v>
          </cell>
          <cell r="T1952">
            <v>43524</v>
          </cell>
          <cell r="U1952">
            <v>43600</v>
          </cell>
          <cell r="V1952">
            <v>43600</v>
          </cell>
        </row>
        <row r="1953">
          <cell r="Q1953">
            <v>122942485</v>
          </cell>
          <cell r="S1953">
            <v>1</v>
          </cell>
          <cell r="T1953">
            <v>43524</v>
          </cell>
          <cell r="U1953">
            <v>43600</v>
          </cell>
          <cell r="V1953">
            <v>43600</v>
          </cell>
        </row>
        <row r="1954">
          <cell r="Q1954">
            <v>122942589</v>
          </cell>
          <cell r="S1954">
            <v>8</v>
          </cell>
          <cell r="T1954">
            <v>43524</v>
          </cell>
          <cell r="U1954">
            <v>43600</v>
          </cell>
          <cell r="V1954">
            <v>43600</v>
          </cell>
        </row>
        <row r="1955">
          <cell r="Q1955">
            <v>122942652</v>
          </cell>
          <cell r="S1955">
            <v>4</v>
          </cell>
          <cell r="T1955">
            <v>43524</v>
          </cell>
          <cell r="U1955">
            <v>43600</v>
          </cell>
          <cell r="V1955">
            <v>43600</v>
          </cell>
        </row>
        <row r="1956">
          <cell r="Q1956">
            <v>122942715</v>
          </cell>
          <cell r="S1956">
            <v>955</v>
          </cell>
          <cell r="T1956">
            <v>43524</v>
          </cell>
          <cell r="U1956">
            <v>43585</v>
          </cell>
          <cell r="V1956">
            <v>43585</v>
          </cell>
        </row>
        <row r="1957">
          <cell r="Q1957">
            <v>122942716</v>
          </cell>
          <cell r="S1957">
            <v>1385</v>
          </cell>
          <cell r="T1957">
            <v>43524</v>
          </cell>
          <cell r="U1957">
            <v>43600</v>
          </cell>
          <cell r="V1957">
            <v>43600</v>
          </cell>
        </row>
        <row r="1958">
          <cell r="Q1958">
            <v>122942723</v>
          </cell>
          <cell r="S1958">
            <v>208</v>
          </cell>
          <cell r="T1958">
            <v>43524</v>
          </cell>
          <cell r="U1958">
            <v>43600</v>
          </cell>
          <cell r="V1958">
            <v>43600</v>
          </cell>
        </row>
        <row r="1959">
          <cell r="Q1959">
            <v>122942726</v>
          </cell>
          <cell r="S1959">
            <v>3913</v>
          </cell>
          <cell r="T1959">
            <v>43524</v>
          </cell>
          <cell r="U1959">
            <v>43600</v>
          </cell>
          <cell r="V1959">
            <v>43600</v>
          </cell>
        </row>
        <row r="1960">
          <cell r="Q1960">
            <v>122942729</v>
          </cell>
          <cell r="S1960">
            <v>416</v>
          </cell>
          <cell r="T1960">
            <v>43524</v>
          </cell>
          <cell r="U1960">
            <v>43600</v>
          </cell>
          <cell r="V1960">
            <v>43600</v>
          </cell>
        </row>
        <row r="1961">
          <cell r="Q1961">
            <v>122942733</v>
          </cell>
          <cell r="S1961">
            <v>580</v>
          </cell>
          <cell r="T1961">
            <v>43524</v>
          </cell>
          <cell r="U1961">
            <v>43600</v>
          </cell>
          <cell r="V1961">
            <v>43600</v>
          </cell>
        </row>
        <row r="1962">
          <cell r="Q1962">
            <v>122942735</v>
          </cell>
          <cell r="S1962">
            <v>100</v>
          </cell>
          <cell r="T1962">
            <v>43524</v>
          </cell>
          <cell r="U1962">
            <v>43600</v>
          </cell>
          <cell r="V1962">
            <v>43600</v>
          </cell>
        </row>
        <row r="1963">
          <cell r="Q1963">
            <v>122942736</v>
          </cell>
          <cell r="S1963">
            <v>3701</v>
          </cell>
          <cell r="T1963">
            <v>43524</v>
          </cell>
          <cell r="U1963">
            <v>43600</v>
          </cell>
          <cell r="V1963">
            <v>43600</v>
          </cell>
        </row>
        <row r="1964">
          <cell r="Q1964">
            <v>122942740</v>
          </cell>
          <cell r="S1964">
            <v>414</v>
          </cell>
          <cell r="T1964">
            <v>43524</v>
          </cell>
          <cell r="U1964">
            <v>43600</v>
          </cell>
          <cell r="V1964">
            <v>43600</v>
          </cell>
        </row>
        <row r="1965">
          <cell r="Q1965">
            <v>122942746</v>
          </cell>
          <cell r="S1965">
            <v>300</v>
          </cell>
          <cell r="T1965">
            <v>43524</v>
          </cell>
          <cell r="U1965">
            <v>43600</v>
          </cell>
          <cell r="V1965">
            <v>43600</v>
          </cell>
        </row>
        <row r="1966">
          <cell r="Q1966">
            <v>122942754</v>
          </cell>
          <cell r="S1966">
            <v>149</v>
          </cell>
          <cell r="T1966">
            <v>43524</v>
          </cell>
          <cell r="U1966">
            <v>43600</v>
          </cell>
          <cell r="V1966">
            <v>43600</v>
          </cell>
        </row>
        <row r="1967">
          <cell r="Q1967">
            <v>122942756</v>
          </cell>
          <cell r="S1967">
            <v>349</v>
          </cell>
          <cell r="T1967">
            <v>43524</v>
          </cell>
          <cell r="U1967">
            <v>43600</v>
          </cell>
          <cell r="V1967">
            <v>43600</v>
          </cell>
        </row>
        <row r="1968">
          <cell r="Q1968">
            <v>122942757</v>
          </cell>
          <cell r="S1968">
            <v>535</v>
          </cell>
          <cell r="T1968">
            <v>43524</v>
          </cell>
          <cell r="U1968">
            <v>43600</v>
          </cell>
          <cell r="V1968">
            <v>43600</v>
          </cell>
        </row>
        <row r="1969">
          <cell r="Q1969">
            <v>122942767</v>
          </cell>
          <cell r="S1969">
            <v>383</v>
          </cell>
          <cell r="T1969">
            <v>43524</v>
          </cell>
          <cell r="U1969">
            <v>43585</v>
          </cell>
          <cell r="V1969">
            <v>43585</v>
          </cell>
        </row>
        <row r="1970">
          <cell r="Q1970">
            <v>122942768</v>
          </cell>
          <cell r="S1970">
            <v>507</v>
          </cell>
          <cell r="T1970">
            <v>43524</v>
          </cell>
          <cell r="U1970">
            <v>43600</v>
          </cell>
          <cell r="V1970">
            <v>43600</v>
          </cell>
        </row>
        <row r="1971">
          <cell r="Q1971">
            <v>122942770</v>
          </cell>
          <cell r="S1971">
            <v>331</v>
          </cell>
          <cell r="T1971">
            <v>43524</v>
          </cell>
          <cell r="U1971">
            <v>43600</v>
          </cell>
          <cell r="V1971">
            <v>43600</v>
          </cell>
        </row>
        <row r="1972">
          <cell r="Q1972">
            <v>122942772</v>
          </cell>
          <cell r="S1972">
            <v>935</v>
          </cell>
          <cell r="T1972">
            <v>43524</v>
          </cell>
          <cell r="U1972">
            <v>43600</v>
          </cell>
          <cell r="V1972">
            <v>43600</v>
          </cell>
        </row>
        <row r="1973">
          <cell r="Q1973">
            <v>122942773</v>
          </cell>
          <cell r="S1973">
            <v>531</v>
          </cell>
          <cell r="T1973">
            <v>43524</v>
          </cell>
          <cell r="U1973">
            <v>43616</v>
          </cell>
          <cell r="V1973">
            <v>43616</v>
          </cell>
        </row>
        <row r="1974">
          <cell r="Q1974">
            <v>122942774</v>
          </cell>
          <cell r="S1974">
            <v>300</v>
          </cell>
          <cell r="T1974">
            <v>43524</v>
          </cell>
          <cell r="U1974">
            <v>43585</v>
          </cell>
          <cell r="V1974">
            <v>43585</v>
          </cell>
        </row>
        <row r="1975">
          <cell r="Q1975">
            <v>122942776</v>
          </cell>
          <cell r="S1975">
            <v>937</v>
          </cell>
          <cell r="T1975">
            <v>43524</v>
          </cell>
          <cell r="U1975">
            <v>43585</v>
          </cell>
          <cell r="V1975">
            <v>43585</v>
          </cell>
        </row>
        <row r="1976">
          <cell r="Q1976">
            <v>122942777</v>
          </cell>
          <cell r="S1976">
            <v>1332</v>
          </cell>
          <cell r="T1976">
            <v>43524</v>
          </cell>
          <cell r="U1976">
            <v>43600</v>
          </cell>
          <cell r="V1976">
            <v>43600</v>
          </cell>
        </row>
        <row r="1977">
          <cell r="Q1977">
            <v>122942778</v>
          </cell>
          <cell r="S1977">
            <v>1311</v>
          </cell>
          <cell r="T1977">
            <v>43524</v>
          </cell>
          <cell r="U1977">
            <v>43600</v>
          </cell>
          <cell r="V1977">
            <v>43600</v>
          </cell>
        </row>
        <row r="1978">
          <cell r="Q1978">
            <v>122942779</v>
          </cell>
          <cell r="S1978">
            <v>455</v>
          </cell>
          <cell r="T1978">
            <v>43524</v>
          </cell>
          <cell r="U1978">
            <v>43585</v>
          </cell>
          <cell r="V1978">
            <v>43585</v>
          </cell>
        </row>
        <row r="1979">
          <cell r="Q1979">
            <v>122942781</v>
          </cell>
          <cell r="S1979">
            <v>300</v>
          </cell>
          <cell r="T1979">
            <v>43524</v>
          </cell>
          <cell r="U1979">
            <v>43600</v>
          </cell>
          <cell r="V1979">
            <v>43600</v>
          </cell>
        </row>
        <row r="1980">
          <cell r="Q1980">
            <v>122942782</v>
          </cell>
          <cell r="S1980">
            <v>538</v>
          </cell>
          <cell r="T1980">
            <v>43524</v>
          </cell>
          <cell r="U1980">
            <v>43585</v>
          </cell>
          <cell r="V1980">
            <v>43585</v>
          </cell>
        </row>
        <row r="1981">
          <cell r="Q1981">
            <v>122942784</v>
          </cell>
          <cell r="S1981">
            <v>1122</v>
          </cell>
          <cell r="T1981">
            <v>43524</v>
          </cell>
          <cell r="U1981">
            <v>43585</v>
          </cell>
          <cell r="V1981">
            <v>43585</v>
          </cell>
        </row>
        <row r="1982">
          <cell r="Q1982">
            <v>122942785</v>
          </cell>
          <cell r="S1982">
            <v>348</v>
          </cell>
          <cell r="T1982">
            <v>43524</v>
          </cell>
          <cell r="U1982">
            <v>43600</v>
          </cell>
          <cell r="V1982">
            <v>43600</v>
          </cell>
        </row>
        <row r="1983">
          <cell r="Q1983">
            <v>122942786</v>
          </cell>
          <cell r="S1983">
            <v>627</v>
          </cell>
          <cell r="T1983">
            <v>43524</v>
          </cell>
          <cell r="U1983">
            <v>43585</v>
          </cell>
          <cell r="V1983">
            <v>43585</v>
          </cell>
        </row>
        <row r="1984">
          <cell r="Q1984">
            <v>122942787</v>
          </cell>
          <cell r="S1984">
            <v>586</v>
          </cell>
          <cell r="T1984">
            <v>43524</v>
          </cell>
          <cell r="U1984">
            <v>43600</v>
          </cell>
          <cell r="V1984">
            <v>43600</v>
          </cell>
        </row>
        <row r="1985">
          <cell r="Q1985">
            <v>122942788</v>
          </cell>
          <cell r="S1985">
            <v>733</v>
          </cell>
          <cell r="T1985">
            <v>43524</v>
          </cell>
          <cell r="U1985">
            <v>43600</v>
          </cell>
          <cell r="V1985">
            <v>43600</v>
          </cell>
        </row>
        <row r="1986">
          <cell r="Q1986">
            <v>122942794</v>
          </cell>
          <cell r="S1986">
            <v>428</v>
          </cell>
          <cell r="T1986">
            <v>43524</v>
          </cell>
          <cell r="U1986">
            <v>43600</v>
          </cell>
          <cell r="V1986">
            <v>43600</v>
          </cell>
        </row>
        <row r="1987">
          <cell r="Q1987">
            <v>122942795</v>
          </cell>
          <cell r="S1987">
            <v>623</v>
          </cell>
          <cell r="T1987">
            <v>43524</v>
          </cell>
          <cell r="U1987">
            <v>43600</v>
          </cell>
          <cell r="V1987">
            <v>43600</v>
          </cell>
        </row>
        <row r="1988">
          <cell r="Q1988">
            <v>122942796</v>
          </cell>
          <cell r="S1988">
            <v>322</v>
          </cell>
          <cell r="T1988">
            <v>43524</v>
          </cell>
          <cell r="U1988">
            <v>43616</v>
          </cell>
          <cell r="V1988">
            <v>43616</v>
          </cell>
        </row>
        <row r="1989">
          <cell r="Q1989">
            <v>122942801</v>
          </cell>
          <cell r="S1989">
            <v>355</v>
          </cell>
          <cell r="T1989">
            <v>43524</v>
          </cell>
          <cell r="U1989">
            <v>43585</v>
          </cell>
          <cell r="V1989">
            <v>43585</v>
          </cell>
        </row>
        <row r="1990">
          <cell r="Q1990">
            <v>122942838</v>
          </cell>
          <cell r="S1990">
            <v>352</v>
          </cell>
          <cell r="T1990">
            <v>43524</v>
          </cell>
          <cell r="U1990">
            <v>43616</v>
          </cell>
          <cell r="V1990">
            <v>43616</v>
          </cell>
        </row>
        <row r="1991">
          <cell r="Q1991">
            <v>122942916</v>
          </cell>
          <cell r="S1991">
            <v>436</v>
          </cell>
          <cell r="T1991">
            <v>43524</v>
          </cell>
          <cell r="U1991">
            <v>43600</v>
          </cell>
          <cell r="V1991">
            <v>43600</v>
          </cell>
        </row>
        <row r="1992">
          <cell r="Q1992">
            <v>122942918</v>
          </cell>
          <cell r="S1992">
            <v>294</v>
          </cell>
          <cell r="T1992">
            <v>43524</v>
          </cell>
          <cell r="U1992">
            <v>43616</v>
          </cell>
          <cell r="V1992">
            <v>43616</v>
          </cell>
        </row>
        <row r="1993">
          <cell r="Q1993">
            <v>122942921</v>
          </cell>
          <cell r="S1993">
            <v>785</v>
          </cell>
          <cell r="T1993">
            <v>43524</v>
          </cell>
          <cell r="U1993">
            <v>43585</v>
          </cell>
          <cell r="V1993">
            <v>43585</v>
          </cell>
        </row>
        <row r="1994">
          <cell r="Q1994">
            <v>122942925</v>
          </cell>
          <cell r="S1994">
            <v>100</v>
          </cell>
          <cell r="T1994">
            <v>43524</v>
          </cell>
          <cell r="U1994">
            <v>43616</v>
          </cell>
          <cell r="V1994">
            <v>43616</v>
          </cell>
        </row>
        <row r="1995">
          <cell r="Q1995">
            <v>122942927</v>
          </cell>
          <cell r="S1995">
            <v>300</v>
          </cell>
          <cell r="T1995">
            <v>43524</v>
          </cell>
          <cell r="U1995">
            <v>43555</v>
          </cell>
          <cell r="V1995">
            <v>43555</v>
          </cell>
        </row>
        <row r="1996">
          <cell r="Q1996">
            <v>122942940</v>
          </cell>
          <cell r="S1996">
            <v>300</v>
          </cell>
          <cell r="T1996">
            <v>43524</v>
          </cell>
          <cell r="U1996">
            <v>43555</v>
          </cell>
          <cell r="V1996">
            <v>43555</v>
          </cell>
        </row>
        <row r="1997">
          <cell r="Q1997">
            <v>122942944</v>
          </cell>
          <cell r="S1997">
            <v>100</v>
          </cell>
          <cell r="T1997">
            <v>43524</v>
          </cell>
          <cell r="U1997">
            <v>43600</v>
          </cell>
          <cell r="V1997">
            <v>43600</v>
          </cell>
        </row>
        <row r="1998">
          <cell r="Q1998">
            <v>122942946</v>
          </cell>
          <cell r="S1998">
            <v>1222</v>
          </cell>
          <cell r="T1998">
            <v>43524</v>
          </cell>
          <cell r="U1998">
            <v>43585</v>
          </cell>
          <cell r="V1998">
            <v>43585</v>
          </cell>
        </row>
        <row r="1999">
          <cell r="Q1999">
            <v>122942947</v>
          </cell>
          <cell r="S1999">
            <v>525</v>
          </cell>
          <cell r="T1999">
            <v>43524</v>
          </cell>
          <cell r="U1999">
            <v>43600</v>
          </cell>
          <cell r="V1999">
            <v>43600</v>
          </cell>
        </row>
        <row r="2000">
          <cell r="Q2000">
            <v>122942949</v>
          </cell>
          <cell r="S2000">
            <v>365</v>
          </cell>
          <cell r="T2000">
            <v>43524</v>
          </cell>
          <cell r="U2000">
            <v>43600</v>
          </cell>
          <cell r="V2000">
            <v>43600</v>
          </cell>
        </row>
        <row r="2001">
          <cell r="Q2001">
            <v>122942950</v>
          </cell>
          <cell r="S2001">
            <v>842</v>
          </cell>
          <cell r="T2001">
            <v>43524</v>
          </cell>
          <cell r="U2001">
            <v>43600</v>
          </cell>
          <cell r="V2001">
            <v>43600</v>
          </cell>
        </row>
        <row r="2002">
          <cell r="Q2002">
            <v>122942951</v>
          </cell>
          <cell r="S2002">
            <v>896</v>
          </cell>
          <cell r="T2002">
            <v>43524</v>
          </cell>
          <cell r="U2002">
            <v>43585</v>
          </cell>
          <cell r="V2002">
            <v>43585</v>
          </cell>
        </row>
        <row r="2003">
          <cell r="Q2003">
            <v>122942953</v>
          </cell>
          <cell r="S2003">
            <v>517</v>
          </cell>
          <cell r="T2003">
            <v>43524</v>
          </cell>
          <cell r="U2003">
            <v>43585</v>
          </cell>
          <cell r="V2003">
            <v>43585</v>
          </cell>
        </row>
        <row r="2004">
          <cell r="Q2004">
            <v>122942959</v>
          </cell>
          <cell r="S2004">
            <v>617</v>
          </cell>
          <cell r="T2004">
            <v>43524</v>
          </cell>
          <cell r="U2004">
            <v>43585</v>
          </cell>
          <cell r="V2004">
            <v>43585</v>
          </cell>
        </row>
        <row r="2005">
          <cell r="Q2005">
            <v>122942974</v>
          </cell>
          <cell r="S2005">
            <v>1141</v>
          </cell>
          <cell r="T2005">
            <v>43524</v>
          </cell>
          <cell r="U2005">
            <v>43600</v>
          </cell>
          <cell r="V2005">
            <v>43600</v>
          </cell>
        </row>
        <row r="2006">
          <cell r="Q2006">
            <v>122942975</v>
          </cell>
          <cell r="S2006">
            <v>885</v>
          </cell>
          <cell r="T2006">
            <v>43524</v>
          </cell>
          <cell r="U2006">
            <v>43600</v>
          </cell>
          <cell r="V2006">
            <v>43600</v>
          </cell>
        </row>
        <row r="2007">
          <cell r="Q2007">
            <v>122942998</v>
          </cell>
          <cell r="S2007">
            <v>300</v>
          </cell>
          <cell r="T2007">
            <v>43524</v>
          </cell>
          <cell r="U2007">
            <v>43600</v>
          </cell>
          <cell r="V2007">
            <v>43600</v>
          </cell>
        </row>
        <row r="2008">
          <cell r="Q2008">
            <v>122942999</v>
          </cell>
          <cell r="S2008">
            <v>300</v>
          </cell>
          <cell r="T2008">
            <v>43524</v>
          </cell>
          <cell r="U2008">
            <v>43600</v>
          </cell>
          <cell r="V2008">
            <v>43600</v>
          </cell>
        </row>
        <row r="2009">
          <cell r="Q2009">
            <v>122943001</v>
          </cell>
          <cell r="S2009">
            <v>300</v>
          </cell>
          <cell r="T2009">
            <v>43524</v>
          </cell>
          <cell r="U2009">
            <v>43600</v>
          </cell>
          <cell r="V2009">
            <v>43600</v>
          </cell>
        </row>
        <row r="2010">
          <cell r="Q2010">
            <v>122943005</v>
          </cell>
          <cell r="S2010">
            <v>308</v>
          </cell>
          <cell r="T2010">
            <v>43524</v>
          </cell>
          <cell r="U2010">
            <v>43600</v>
          </cell>
          <cell r="V2010">
            <v>43600</v>
          </cell>
        </row>
        <row r="2011">
          <cell r="Q2011">
            <v>122943009</v>
          </cell>
          <cell r="S2011">
            <v>348</v>
          </cell>
          <cell r="T2011">
            <v>43524</v>
          </cell>
          <cell r="U2011">
            <v>43600</v>
          </cell>
          <cell r="V2011">
            <v>43600</v>
          </cell>
        </row>
        <row r="2012">
          <cell r="Q2012">
            <v>122943033</v>
          </cell>
          <cell r="S2012">
            <v>200</v>
          </cell>
          <cell r="T2012">
            <v>43524</v>
          </cell>
          <cell r="U2012">
            <v>43585</v>
          </cell>
          <cell r="V2012">
            <v>43585</v>
          </cell>
        </row>
        <row r="2013">
          <cell r="Q2013">
            <v>122943155</v>
          </cell>
          <cell r="S2013">
            <v>1856</v>
          </cell>
          <cell r="T2013">
            <v>43524</v>
          </cell>
          <cell r="U2013">
            <v>43585</v>
          </cell>
          <cell r="V2013">
            <v>43585</v>
          </cell>
        </row>
        <row r="2014">
          <cell r="Q2014">
            <v>122943161</v>
          </cell>
          <cell r="S2014">
            <v>1215</v>
          </cell>
          <cell r="T2014">
            <v>43524</v>
          </cell>
          <cell r="U2014">
            <v>43600</v>
          </cell>
          <cell r="V2014">
            <v>43600</v>
          </cell>
        </row>
        <row r="2015">
          <cell r="Q2015">
            <v>122943163</v>
          </cell>
          <cell r="S2015">
            <v>1713</v>
          </cell>
          <cell r="T2015">
            <v>43524</v>
          </cell>
          <cell r="U2015">
            <v>43600</v>
          </cell>
          <cell r="V2015">
            <v>43600</v>
          </cell>
        </row>
        <row r="2016">
          <cell r="Q2016">
            <v>122943164</v>
          </cell>
          <cell r="S2016">
            <v>100</v>
          </cell>
          <cell r="T2016">
            <v>43524</v>
          </cell>
          <cell r="U2016">
            <v>43600</v>
          </cell>
          <cell r="V2016">
            <v>43600</v>
          </cell>
        </row>
        <row r="2017">
          <cell r="Q2017">
            <v>122943173</v>
          </cell>
          <cell r="S2017">
            <v>275</v>
          </cell>
          <cell r="T2017">
            <v>43524</v>
          </cell>
          <cell r="U2017">
            <v>43600</v>
          </cell>
          <cell r="V2017">
            <v>43600</v>
          </cell>
        </row>
        <row r="2018">
          <cell r="Q2018">
            <v>122943180</v>
          </cell>
          <cell r="S2018">
            <v>310</v>
          </cell>
          <cell r="T2018">
            <v>43524</v>
          </cell>
          <cell r="U2018">
            <v>43600</v>
          </cell>
          <cell r="V2018">
            <v>43600</v>
          </cell>
        </row>
        <row r="2019">
          <cell r="Q2019">
            <v>122943198</v>
          </cell>
          <cell r="S2019">
            <v>102</v>
          </cell>
          <cell r="T2019">
            <v>43524</v>
          </cell>
          <cell r="U2019">
            <v>43585</v>
          </cell>
          <cell r="V2019">
            <v>43585</v>
          </cell>
        </row>
        <row r="2020">
          <cell r="Q2020">
            <v>122943202</v>
          </cell>
          <cell r="S2020">
            <v>1216</v>
          </cell>
          <cell r="T2020">
            <v>43524</v>
          </cell>
          <cell r="U2020">
            <v>43600</v>
          </cell>
          <cell r="V2020">
            <v>43600</v>
          </cell>
        </row>
        <row r="2021">
          <cell r="Q2021">
            <v>122943214</v>
          </cell>
          <cell r="S2021">
            <v>1746</v>
          </cell>
          <cell r="T2021">
            <v>43524</v>
          </cell>
          <cell r="U2021">
            <v>43585</v>
          </cell>
          <cell r="V2021">
            <v>43585</v>
          </cell>
        </row>
        <row r="2022">
          <cell r="Q2022">
            <v>122943219</v>
          </cell>
          <cell r="S2022">
            <v>136</v>
          </cell>
          <cell r="T2022">
            <v>43524</v>
          </cell>
          <cell r="U2022">
            <v>43600</v>
          </cell>
          <cell r="V2022">
            <v>43600</v>
          </cell>
        </row>
        <row r="2023">
          <cell r="Q2023">
            <v>122943224</v>
          </cell>
          <cell r="S2023">
            <v>150</v>
          </cell>
          <cell r="T2023">
            <v>43524</v>
          </cell>
          <cell r="U2023">
            <v>43585</v>
          </cell>
          <cell r="V2023">
            <v>43585</v>
          </cell>
        </row>
        <row r="2024">
          <cell r="Q2024">
            <v>122943225</v>
          </cell>
          <cell r="S2024">
            <v>1351</v>
          </cell>
          <cell r="T2024">
            <v>43524</v>
          </cell>
          <cell r="U2024">
            <v>43585</v>
          </cell>
          <cell r="V2024">
            <v>43585</v>
          </cell>
        </row>
        <row r="2025">
          <cell r="Q2025">
            <v>122943228</v>
          </cell>
          <cell r="S2025">
            <v>196</v>
          </cell>
          <cell r="T2025">
            <v>43524</v>
          </cell>
          <cell r="U2025">
            <v>43600</v>
          </cell>
          <cell r="V2025">
            <v>43600</v>
          </cell>
        </row>
        <row r="2026">
          <cell r="Q2026">
            <v>122943231</v>
          </cell>
          <cell r="S2026">
            <v>1453</v>
          </cell>
          <cell r="T2026">
            <v>43524</v>
          </cell>
          <cell r="U2026">
            <v>43600</v>
          </cell>
          <cell r="V2026">
            <v>43600</v>
          </cell>
        </row>
        <row r="2027">
          <cell r="Q2027">
            <v>122943585</v>
          </cell>
          <cell r="S2027">
            <v>504</v>
          </cell>
          <cell r="T2027">
            <v>43524</v>
          </cell>
          <cell r="U2027">
            <v>43600</v>
          </cell>
          <cell r="V2027">
            <v>43600</v>
          </cell>
        </row>
        <row r="2028">
          <cell r="Q2028">
            <v>122943590</v>
          </cell>
          <cell r="S2028">
            <v>172</v>
          </cell>
          <cell r="T2028">
            <v>43524</v>
          </cell>
          <cell r="U2028">
            <v>43600</v>
          </cell>
          <cell r="V2028">
            <v>43600</v>
          </cell>
        </row>
        <row r="2029">
          <cell r="Q2029">
            <v>122943706</v>
          </cell>
          <cell r="S2029">
            <v>612</v>
          </cell>
          <cell r="T2029">
            <v>43524</v>
          </cell>
          <cell r="U2029">
            <v>43600</v>
          </cell>
          <cell r="V2029">
            <v>43600</v>
          </cell>
        </row>
        <row r="2030">
          <cell r="Q2030">
            <v>122943713</v>
          </cell>
          <cell r="S2030">
            <v>630</v>
          </cell>
          <cell r="T2030">
            <v>43524</v>
          </cell>
          <cell r="U2030">
            <v>43600</v>
          </cell>
          <cell r="V2030">
            <v>43600</v>
          </cell>
        </row>
        <row r="2031">
          <cell r="Q2031">
            <v>122943717</v>
          </cell>
          <cell r="S2031">
            <v>919</v>
          </cell>
          <cell r="T2031">
            <v>43524</v>
          </cell>
          <cell r="U2031">
            <v>43600</v>
          </cell>
          <cell r="V2031">
            <v>43600</v>
          </cell>
        </row>
        <row r="2032">
          <cell r="Q2032">
            <v>122943726</v>
          </cell>
          <cell r="S2032">
            <v>300</v>
          </cell>
          <cell r="T2032">
            <v>43524</v>
          </cell>
          <cell r="U2032">
            <v>43600</v>
          </cell>
          <cell r="V2032">
            <v>43600</v>
          </cell>
        </row>
        <row r="2033">
          <cell r="Q2033">
            <v>122943729</v>
          </cell>
          <cell r="S2033">
            <v>150</v>
          </cell>
          <cell r="T2033">
            <v>43524</v>
          </cell>
          <cell r="U2033">
            <v>43585</v>
          </cell>
          <cell r="V2033">
            <v>43585</v>
          </cell>
        </row>
        <row r="2034">
          <cell r="Q2034">
            <v>122943744</v>
          </cell>
          <cell r="S2034">
            <v>720</v>
          </cell>
          <cell r="T2034">
            <v>43524</v>
          </cell>
          <cell r="U2034">
            <v>43600</v>
          </cell>
          <cell r="V2034">
            <v>43600</v>
          </cell>
        </row>
        <row r="2035">
          <cell r="Q2035">
            <v>122943752</v>
          </cell>
          <cell r="S2035">
            <v>300</v>
          </cell>
          <cell r="T2035">
            <v>43524</v>
          </cell>
          <cell r="U2035">
            <v>43585</v>
          </cell>
          <cell r="V2035">
            <v>43585</v>
          </cell>
        </row>
        <row r="2036">
          <cell r="Q2036">
            <v>122943860</v>
          </cell>
          <cell r="S2036">
            <v>1177</v>
          </cell>
          <cell r="T2036">
            <v>43524</v>
          </cell>
          <cell r="U2036">
            <v>43600</v>
          </cell>
          <cell r="V2036">
            <v>43600</v>
          </cell>
        </row>
        <row r="2037">
          <cell r="Q2037">
            <v>122944014</v>
          </cell>
          <cell r="S2037">
            <v>1087</v>
          </cell>
          <cell r="T2037">
            <v>43524</v>
          </cell>
          <cell r="U2037">
            <v>43585</v>
          </cell>
          <cell r="V2037">
            <v>43585</v>
          </cell>
        </row>
        <row r="2038">
          <cell r="Q2038">
            <v>122944018</v>
          </cell>
          <cell r="S2038">
            <v>659</v>
          </cell>
          <cell r="T2038">
            <v>43524</v>
          </cell>
          <cell r="U2038">
            <v>43555</v>
          </cell>
          <cell r="V2038">
            <v>43555</v>
          </cell>
        </row>
        <row r="2039">
          <cell r="Q2039">
            <v>122944107</v>
          </cell>
          <cell r="S2039">
            <v>573</v>
          </cell>
          <cell r="T2039">
            <v>43524</v>
          </cell>
          <cell r="U2039">
            <v>43600</v>
          </cell>
          <cell r="V2039">
            <v>43600</v>
          </cell>
        </row>
        <row r="2040">
          <cell r="Q2040">
            <v>122944351</v>
          </cell>
          <cell r="S2040">
            <v>2000</v>
          </cell>
          <cell r="T2040">
            <v>43524</v>
          </cell>
          <cell r="U2040">
            <v>43600</v>
          </cell>
          <cell r="V2040">
            <v>43600</v>
          </cell>
        </row>
        <row r="2041">
          <cell r="Q2041">
            <v>122944439</v>
          </cell>
          <cell r="S2041">
            <v>127</v>
          </cell>
          <cell r="T2041">
            <v>43524</v>
          </cell>
          <cell r="U2041">
            <v>43600</v>
          </cell>
          <cell r="V2041">
            <v>43600</v>
          </cell>
        </row>
        <row r="2042">
          <cell r="Q2042">
            <v>122944453</v>
          </cell>
          <cell r="S2042">
            <v>1800</v>
          </cell>
          <cell r="T2042">
            <v>43524</v>
          </cell>
          <cell r="U2042">
            <v>43585</v>
          </cell>
          <cell r="V2042">
            <v>43585</v>
          </cell>
        </row>
        <row r="2043">
          <cell r="Q2043">
            <v>122944456</v>
          </cell>
          <cell r="S2043">
            <v>927</v>
          </cell>
          <cell r="T2043">
            <v>43524</v>
          </cell>
          <cell r="U2043">
            <v>43600</v>
          </cell>
          <cell r="V2043">
            <v>43600</v>
          </cell>
        </row>
        <row r="2044">
          <cell r="Q2044">
            <v>122944471</v>
          </cell>
          <cell r="S2044">
            <v>615</v>
          </cell>
          <cell r="T2044">
            <v>43524</v>
          </cell>
          <cell r="U2044">
            <v>43600</v>
          </cell>
          <cell r="V2044">
            <v>43600</v>
          </cell>
        </row>
        <row r="2045">
          <cell r="Q2045">
            <v>122944479</v>
          </cell>
          <cell r="S2045">
            <v>402</v>
          </cell>
          <cell r="T2045">
            <v>43524</v>
          </cell>
          <cell r="U2045">
            <v>43600</v>
          </cell>
          <cell r="V2045">
            <v>43600</v>
          </cell>
        </row>
        <row r="2046">
          <cell r="Q2046">
            <v>122944546</v>
          </cell>
          <cell r="S2046">
            <v>300</v>
          </cell>
          <cell r="T2046">
            <v>43524</v>
          </cell>
          <cell r="U2046">
            <v>43600</v>
          </cell>
          <cell r="V2046">
            <v>43600</v>
          </cell>
        </row>
        <row r="2047">
          <cell r="Q2047">
            <v>122944547</v>
          </cell>
          <cell r="S2047">
            <v>1250</v>
          </cell>
          <cell r="T2047">
            <v>43524</v>
          </cell>
          <cell r="U2047">
            <v>43600</v>
          </cell>
          <cell r="V2047">
            <v>43600</v>
          </cell>
        </row>
        <row r="2048">
          <cell r="Q2048">
            <v>122944622</v>
          </cell>
          <cell r="S2048">
            <v>1907</v>
          </cell>
          <cell r="T2048">
            <v>43524</v>
          </cell>
          <cell r="U2048">
            <v>43600</v>
          </cell>
          <cell r="V2048">
            <v>43600</v>
          </cell>
        </row>
        <row r="2049">
          <cell r="Q2049">
            <v>122944623</v>
          </cell>
          <cell r="S2049">
            <v>1844</v>
          </cell>
          <cell r="T2049">
            <v>43524</v>
          </cell>
          <cell r="U2049">
            <v>43600</v>
          </cell>
          <cell r="V2049">
            <v>43600</v>
          </cell>
        </row>
        <row r="2050">
          <cell r="Q2050">
            <v>122944646</v>
          </cell>
          <cell r="S2050">
            <v>3685</v>
          </cell>
          <cell r="T2050">
            <v>43524</v>
          </cell>
          <cell r="U2050">
            <v>43616</v>
          </cell>
          <cell r="V2050">
            <v>43616</v>
          </cell>
        </row>
        <row r="2051">
          <cell r="Q2051">
            <v>122944740</v>
          </cell>
          <cell r="S2051">
            <v>400</v>
          </cell>
          <cell r="T2051">
            <v>43524</v>
          </cell>
          <cell r="U2051">
            <v>43585</v>
          </cell>
          <cell r="V2051">
            <v>43585</v>
          </cell>
        </row>
        <row r="2052">
          <cell r="Q2052">
            <v>122944748</v>
          </cell>
          <cell r="S2052">
            <v>300</v>
          </cell>
          <cell r="T2052">
            <v>43524</v>
          </cell>
          <cell r="U2052">
            <v>43600</v>
          </cell>
          <cell r="V2052">
            <v>43600</v>
          </cell>
        </row>
        <row r="2053">
          <cell r="Q2053">
            <v>122944750</v>
          </cell>
          <cell r="S2053">
            <v>694</v>
          </cell>
          <cell r="T2053">
            <v>43524</v>
          </cell>
          <cell r="U2053">
            <v>43600</v>
          </cell>
          <cell r="V2053">
            <v>43600</v>
          </cell>
        </row>
        <row r="2054">
          <cell r="Q2054">
            <v>122944823</v>
          </cell>
          <cell r="S2054">
            <v>330</v>
          </cell>
          <cell r="T2054">
            <v>43524</v>
          </cell>
          <cell r="U2054">
            <v>43600</v>
          </cell>
          <cell r="V2054">
            <v>43600</v>
          </cell>
        </row>
        <row r="2055">
          <cell r="Q2055">
            <v>122944849</v>
          </cell>
          <cell r="S2055">
            <v>1253</v>
          </cell>
          <cell r="T2055">
            <v>43524</v>
          </cell>
          <cell r="U2055">
            <v>43600</v>
          </cell>
          <cell r="V2055">
            <v>43600</v>
          </cell>
        </row>
        <row r="2056">
          <cell r="Q2056">
            <v>122944937</v>
          </cell>
          <cell r="S2056">
            <v>300</v>
          </cell>
          <cell r="T2056">
            <v>43524</v>
          </cell>
          <cell r="U2056">
            <v>43585</v>
          </cell>
          <cell r="V2056">
            <v>43585</v>
          </cell>
        </row>
        <row r="2057">
          <cell r="Q2057">
            <v>122944952</v>
          </cell>
          <cell r="S2057">
            <v>320</v>
          </cell>
          <cell r="T2057">
            <v>43524</v>
          </cell>
          <cell r="U2057">
            <v>43616</v>
          </cell>
          <cell r="V2057">
            <v>43616</v>
          </cell>
        </row>
        <row r="2058">
          <cell r="Q2058">
            <v>122944976</v>
          </cell>
          <cell r="S2058">
            <v>302</v>
          </cell>
          <cell r="T2058">
            <v>43524</v>
          </cell>
          <cell r="U2058">
            <v>43600</v>
          </cell>
          <cell r="V2058">
            <v>43600</v>
          </cell>
        </row>
        <row r="2059">
          <cell r="Q2059">
            <v>122944982</v>
          </cell>
          <cell r="S2059">
            <v>58</v>
          </cell>
          <cell r="T2059">
            <v>43524</v>
          </cell>
          <cell r="U2059">
            <v>43600</v>
          </cell>
          <cell r="V2059">
            <v>43600</v>
          </cell>
        </row>
        <row r="2060">
          <cell r="Q2060">
            <v>122945417</v>
          </cell>
          <cell r="S2060">
            <v>801</v>
          </cell>
          <cell r="T2060">
            <v>43524</v>
          </cell>
          <cell r="U2060">
            <v>43600</v>
          </cell>
          <cell r="V2060">
            <v>43600</v>
          </cell>
        </row>
        <row r="2061">
          <cell r="Q2061">
            <v>122945434</v>
          </cell>
          <cell r="S2061">
            <v>2001</v>
          </cell>
          <cell r="T2061">
            <v>43524</v>
          </cell>
          <cell r="U2061">
            <v>43600</v>
          </cell>
          <cell r="V2061">
            <v>43600</v>
          </cell>
        </row>
        <row r="2062">
          <cell r="Q2062">
            <v>122945598</v>
          </cell>
          <cell r="S2062">
            <v>517</v>
          </cell>
          <cell r="T2062">
            <v>43524</v>
          </cell>
          <cell r="U2062">
            <v>43600</v>
          </cell>
          <cell r="V2062">
            <v>43600</v>
          </cell>
        </row>
        <row r="2063">
          <cell r="Q2063">
            <v>122945599</v>
          </cell>
          <cell r="S2063">
            <v>1352</v>
          </cell>
          <cell r="T2063">
            <v>43524</v>
          </cell>
          <cell r="U2063">
            <v>43600</v>
          </cell>
          <cell r="V2063">
            <v>43600</v>
          </cell>
        </row>
        <row r="2064">
          <cell r="Q2064">
            <v>122945604</v>
          </cell>
          <cell r="S2064">
            <v>576</v>
          </cell>
          <cell r="T2064">
            <v>43524</v>
          </cell>
          <cell r="U2064">
            <v>43616</v>
          </cell>
          <cell r="V2064">
            <v>43616</v>
          </cell>
        </row>
        <row r="2065">
          <cell r="Q2065">
            <v>122945610</v>
          </cell>
          <cell r="S2065">
            <v>1051</v>
          </cell>
          <cell r="T2065">
            <v>43524</v>
          </cell>
          <cell r="U2065">
            <v>43600</v>
          </cell>
          <cell r="V2065">
            <v>43600</v>
          </cell>
        </row>
        <row r="2066">
          <cell r="Q2066">
            <v>122945713</v>
          </cell>
          <cell r="S2066">
            <v>183</v>
          </cell>
          <cell r="T2066">
            <v>43524</v>
          </cell>
          <cell r="U2066">
            <v>43585</v>
          </cell>
          <cell r="V2066">
            <v>43585</v>
          </cell>
        </row>
        <row r="2067">
          <cell r="Q2067">
            <v>122945716</v>
          </cell>
          <cell r="S2067">
            <v>186</v>
          </cell>
          <cell r="T2067">
            <v>43524</v>
          </cell>
          <cell r="U2067">
            <v>43585</v>
          </cell>
          <cell r="V2067">
            <v>43585</v>
          </cell>
        </row>
        <row r="2068">
          <cell r="Q2068">
            <v>122945737</v>
          </cell>
          <cell r="S2068">
            <v>318</v>
          </cell>
          <cell r="T2068">
            <v>43524</v>
          </cell>
          <cell r="U2068">
            <v>43585</v>
          </cell>
          <cell r="V2068">
            <v>43585</v>
          </cell>
        </row>
        <row r="2069">
          <cell r="Q2069">
            <v>122945739</v>
          </cell>
          <cell r="S2069">
            <v>1458</v>
          </cell>
          <cell r="T2069">
            <v>43524</v>
          </cell>
          <cell r="U2069">
            <v>43600</v>
          </cell>
          <cell r="V2069">
            <v>43600</v>
          </cell>
        </row>
        <row r="2070">
          <cell r="Q2070">
            <v>122945990</v>
          </cell>
          <cell r="S2070">
            <v>157</v>
          </cell>
          <cell r="T2070">
            <v>43524</v>
          </cell>
          <cell r="U2070">
            <v>43600</v>
          </cell>
          <cell r="V2070">
            <v>43600</v>
          </cell>
        </row>
        <row r="2071">
          <cell r="Q2071">
            <v>122945992</v>
          </cell>
          <cell r="S2071">
            <v>136</v>
          </cell>
          <cell r="T2071">
            <v>43524</v>
          </cell>
          <cell r="U2071">
            <v>43600</v>
          </cell>
          <cell r="V2071">
            <v>43600</v>
          </cell>
        </row>
        <row r="2072">
          <cell r="Q2072">
            <v>122946006</v>
          </cell>
          <cell r="S2072">
            <v>474</v>
          </cell>
          <cell r="T2072">
            <v>43524</v>
          </cell>
          <cell r="U2072">
            <v>43600</v>
          </cell>
          <cell r="V2072">
            <v>43600</v>
          </cell>
        </row>
        <row r="2073">
          <cell r="Q2073">
            <v>122946431</v>
          </cell>
          <cell r="S2073">
            <v>16</v>
          </cell>
          <cell r="T2073">
            <v>43524</v>
          </cell>
          <cell r="U2073">
            <v>43616</v>
          </cell>
          <cell r="V2073">
            <v>43616</v>
          </cell>
        </row>
        <row r="2074">
          <cell r="Q2074">
            <v>122946432</v>
          </cell>
          <cell r="S2074">
            <v>16</v>
          </cell>
          <cell r="T2074">
            <v>43524</v>
          </cell>
          <cell r="U2074">
            <v>43616</v>
          </cell>
          <cell r="V2074">
            <v>43616</v>
          </cell>
        </row>
        <row r="2075">
          <cell r="Q2075">
            <v>122947378</v>
          </cell>
          <cell r="S2075">
            <v>617</v>
          </cell>
          <cell r="T2075">
            <v>43524</v>
          </cell>
          <cell r="U2075">
            <v>43600</v>
          </cell>
          <cell r="V2075">
            <v>43600</v>
          </cell>
        </row>
        <row r="2076">
          <cell r="Q2076">
            <v>122947697</v>
          </cell>
          <cell r="S2076">
            <v>360</v>
          </cell>
          <cell r="T2076">
            <v>43524</v>
          </cell>
          <cell r="U2076">
            <v>43616</v>
          </cell>
          <cell r="V2076">
            <v>43616</v>
          </cell>
        </row>
        <row r="2077">
          <cell r="Q2077">
            <v>122947698</v>
          </cell>
          <cell r="S2077">
            <v>480</v>
          </cell>
          <cell r="T2077">
            <v>43524</v>
          </cell>
          <cell r="U2077">
            <v>43616</v>
          </cell>
          <cell r="V2077">
            <v>43616</v>
          </cell>
        </row>
        <row r="2078">
          <cell r="Q2078">
            <v>122947705</v>
          </cell>
          <cell r="S2078">
            <v>183</v>
          </cell>
          <cell r="T2078">
            <v>43524</v>
          </cell>
          <cell r="U2078">
            <v>43600</v>
          </cell>
          <cell r="V2078">
            <v>43600</v>
          </cell>
        </row>
        <row r="2079">
          <cell r="Q2079">
            <v>122947711</v>
          </cell>
          <cell r="S2079">
            <v>360</v>
          </cell>
          <cell r="T2079">
            <v>43524</v>
          </cell>
          <cell r="U2079">
            <v>43616</v>
          </cell>
          <cell r="V2079">
            <v>43616</v>
          </cell>
        </row>
        <row r="2080">
          <cell r="Q2080">
            <v>122947715</v>
          </cell>
          <cell r="S2080">
            <v>36</v>
          </cell>
          <cell r="T2080">
            <v>43524</v>
          </cell>
          <cell r="U2080">
            <v>43585</v>
          </cell>
          <cell r="V2080">
            <v>43585</v>
          </cell>
        </row>
        <row r="2081">
          <cell r="Q2081">
            <v>122947718</v>
          </cell>
          <cell r="S2081">
            <v>576</v>
          </cell>
          <cell r="T2081">
            <v>43524</v>
          </cell>
          <cell r="U2081">
            <v>43600</v>
          </cell>
          <cell r="V2081">
            <v>43600</v>
          </cell>
        </row>
        <row r="2082">
          <cell r="Q2082">
            <v>122947750</v>
          </cell>
          <cell r="S2082">
            <v>1013</v>
          </cell>
          <cell r="T2082">
            <v>43524</v>
          </cell>
          <cell r="U2082">
            <v>43600</v>
          </cell>
          <cell r="V2082">
            <v>43600</v>
          </cell>
        </row>
        <row r="2083">
          <cell r="Q2083">
            <v>122947753</v>
          </cell>
          <cell r="S2083">
            <v>250</v>
          </cell>
          <cell r="T2083">
            <v>43524</v>
          </cell>
          <cell r="U2083">
            <v>43600</v>
          </cell>
          <cell r="V2083">
            <v>43600</v>
          </cell>
        </row>
        <row r="2084">
          <cell r="Q2084">
            <v>122947934</v>
          </cell>
          <cell r="S2084">
            <v>1200</v>
          </cell>
          <cell r="T2084">
            <v>43524</v>
          </cell>
          <cell r="U2084">
            <v>43600</v>
          </cell>
          <cell r="V2084">
            <v>43600</v>
          </cell>
        </row>
        <row r="2085">
          <cell r="Q2085">
            <v>122948047</v>
          </cell>
          <cell r="S2085">
            <v>500</v>
          </cell>
          <cell r="T2085">
            <v>43524</v>
          </cell>
          <cell r="U2085">
            <v>43600</v>
          </cell>
          <cell r="V2085">
            <v>43600</v>
          </cell>
        </row>
        <row r="2086">
          <cell r="Q2086">
            <v>122948048</v>
          </cell>
          <cell r="S2086">
            <v>603</v>
          </cell>
          <cell r="T2086">
            <v>43524</v>
          </cell>
          <cell r="U2086">
            <v>43600</v>
          </cell>
          <cell r="V2086">
            <v>43600</v>
          </cell>
        </row>
        <row r="2087">
          <cell r="Q2087">
            <v>122948049</v>
          </cell>
          <cell r="S2087">
            <v>3396</v>
          </cell>
          <cell r="T2087">
            <v>43524</v>
          </cell>
          <cell r="U2087">
            <v>43600</v>
          </cell>
          <cell r="V2087">
            <v>43600</v>
          </cell>
        </row>
        <row r="2088">
          <cell r="Q2088">
            <v>122948058</v>
          </cell>
          <cell r="S2088">
            <v>902</v>
          </cell>
          <cell r="T2088">
            <v>43524</v>
          </cell>
          <cell r="U2088">
            <v>43600</v>
          </cell>
          <cell r="V2088">
            <v>43600</v>
          </cell>
        </row>
        <row r="2089">
          <cell r="Q2089">
            <v>122948059</v>
          </cell>
          <cell r="S2089">
            <v>552</v>
          </cell>
          <cell r="T2089">
            <v>43524</v>
          </cell>
          <cell r="U2089">
            <v>43616</v>
          </cell>
          <cell r="V2089">
            <v>43616</v>
          </cell>
        </row>
        <row r="2090">
          <cell r="Q2090">
            <v>122948061</v>
          </cell>
          <cell r="S2090">
            <v>474</v>
          </cell>
          <cell r="T2090">
            <v>43524</v>
          </cell>
          <cell r="U2090">
            <v>43600</v>
          </cell>
          <cell r="V2090">
            <v>43600</v>
          </cell>
        </row>
        <row r="2091">
          <cell r="Q2091">
            <v>122948062</v>
          </cell>
          <cell r="S2091">
            <v>134</v>
          </cell>
          <cell r="T2091">
            <v>43524</v>
          </cell>
          <cell r="U2091">
            <v>43600</v>
          </cell>
          <cell r="V2091">
            <v>43600</v>
          </cell>
        </row>
        <row r="2092">
          <cell r="Q2092">
            <v>122948252</v>
          </cell>
          <cell r="S2092">
            <v>7</v>
          </cell>
          <cell r="T2092">
            <v>43524</v>
          </cell>
          <cell r="U2092">
            <v>43600</v>
          </cell>
          <cell r="V2092">
            <v>43600</v>
          </cell>
        </row>
        <row r="2093">
          <cell r="Q2093">
            <v>122948253</v>
          </cell>
          <cell r="S2093">
            <v>992</v>
          </cell>
          <cell r="T2093">
            <v>43524</v>
          </cell>
          <cell r="U2093">
            <v>43600</v>
          </cell>
          <cell r="V2093">
            <v>43600</v>
          </cell>
        </row>
        <row r="2094">
          <cell r="Q2094">
            <v>122948255</v>
          </cell>
          <cell r="S2094">
            <v>1804</v>
          </cell>
          <cell r="T2094">
            <v>43524</v>
          </cell>
          <cell r="U2094">
            <v>43600</v>
          </cell>
          <cell r="V2094">
            <v>43600</v>
          </cell>
        </row>
        <row r="2095">
          <cell r="Q2095">
            <v>122948258</v>
          </cell>
          <cell r="S2095">
            <v>1652</v>
          </cell>
          <cell r="T2095">
            <v>43524</v>
          </cell>
          <cell r="U2095">
            <v>43600</v>
          </cell>
          <cell r="V2095">
            <v>43600</v>
          </cell>
        </row>
        <row r="2096">
          <cell r="Q2096">
            <v>122948262</v>
          </cell>
          <cell r="S2096">
            <v>2112</v>
          </cell>
          <cell r="T2096">
            <v>43524</v>
          </cell>
          <cell r="U2096">
            <v>43600</v>
          </cell>
          <cell r="V2096">
            <v>43600</v>
          </cell>
        </row>
        <row r="2097">
          <cell r="Q2097">
            <v>122948272</v>
          </cell>
          <cell r="S2097">
            <v>114</v>
          </cell>
          <cell r="T2097">
            <v>43524</v>
          </cell>
          <cell r="U2097">
            <v>43616</v>
          </cell>
          <cell r="V2097">
            <v>43616</v>
          </cell>
        </row>
        <row r="2098">
          <cell r="Q2098">
            <v>122948285</v>
          </cell>
          <cell r="S2098">
            <v>852</v>
          </cell>
          <cell r="T2098">
            <v>43524</v>
          </cell>
          <cell r="U2098">
            <v>43600</v>
          </cell>
          <cell r="V2098">
            <v>43600</v>
          </cell>
        </row>
        <row r="2099">
          <cell r="Q2099">
            <v>122948539</v>
          </cell>
          <cell r="S2099">
            <v>1920</v>
          </cell>
          <cell r="T2099">
            <v>43524</v>
          </cell>
          <cell r="U2099">
            <v>43600</v>
          </cell>
          <cell r="V2099">
            <v>43600</v>
          </cell>
        </row>
        <row r="2100">
          <cell r="Q2100">
            <v>122948544</v>
          </cell>
          <cell r="S2100">
            <v>210</v>
          </cell>
          <cell r="T2100">
            <v>43524</v>
          </cell>
          <cell r="U2100">
            <v>43600</v>
          </cell>
          <cell r="V2100">
            <v>43600</v>
          </cell>
        </row>
        <row r="2101">
          <cell r="Q2101">
            <v>122948756</v>
          </cell>
          <cell r="S2101">
            <v>5000</v>
          </cell>
          <cell r="T2101">
            <v>43524</v>
          </cell>
          <cell r="U2101">
            <v>43600</v>
          </cell>
          <cell r="V2101">
            <v>43600</v>
          </cell>
        </row>
        <row r="2102">
          <cell r="Q2102">
            <v>122948791</v>
          </cell>
          <cell r="S2102">
            <v>36</v>
          </cell>
          <cell r="T2102">
            <v>43524</v>
          </cell>
          <cell r="U2102">
            <v>43600</v>
          </cell>
          <cell r="V2102">
            <v>43600</v>
          </cell>
        </row>
        <row r="2103">
          <cell r="Q2103">
            <v>122948793</v>
          </cell>
          <cell r="S2103">
            <v>48</v>
          </cell>
          <cell r="T2103">
            <v>43524</v>
          </cell>
          <cell r="U2103">
            <v>43600</v>
          </cell>
          <cell r="V2103">
            <v>43600</v>
          </cell>
        </row>
        <row r="2104">
          <cell r="Q2104">
            <v>122948794</v>
          </cell>
          <cell r="S2104">
            <v>1200</v>
          </cell>
          <cell r="T2104">
            <v>43524</v>
          </cell>
          <cell r="U2104">
            <v>43600</v>
          </cell>
          <cell r="V2104">
            <v>43600</v>
          </cell>
        </row>
        <row r="2105">
          <cell r="Q2105">
            <v>122948795</v>
          </cell>
          <cell r="S2105">
            <v>1200</v>
          </cell>
          <cell r="T2105">
            <v>43524</v>
          </cell>
          <cell r="U2105">
            <v>43600</v>
          </cell>
          <cell r="V2105">
            <v>43600</v>
          </cell>
        </row>
        <row r="2106">
          <cell r="Q2106">
            <v>122948796</v>
          </cell>
          <cell r="S2106">
            <v>1200</v>
          </cell>
          <cell r="T2106">
            <v>43524</v>
          </cell>
          <cell r="U2106">
            <v>43600</v>
          </cell>
          <cell r="V2106">
            <v>43600</v>
          </cell>
        </row>
        <row r="2107">
          <cell r="Q2107">
            <v>122948797</v>
          </cell>
          <cell r="S2107">
            <v>900</v>
          </cell>
          <cell r="T2107">
            <v>43524</v>
          </cell>
          <cell r="U2107">
            <v>43600</v>
          </cell>
          <cell r="V2107">
            <v>43600</v>
          </cell>
        </row>
        <row r="2108">
          <cell r="Q2108">
            <v>122948798</v>
          </cell>
          <cell r="S2108">
            <v>900</v>
          </cell>
          <cell r="T2108">
            <v>43524</v>
          </cell>
          <cell r="U2108">
            <v>43600</v>
          </cell>
          <cell r="V2108">
            <v>43600</v>
          </cell>
        </row>
        <row r="2109">
          <cell r="Q2109">
            <v>122948800</v>
          </cell>
          <cell r="S2109">
            <v>48</v>
          </cell>
          <cell r="T2109">
            <v>43524</v>
          </cell>
          <cell r="U2109">
            <v>43600</v>
          </cell>
          <cell r="V2109">
            <v>43600</v>
          </cell>
        </row>
        <row r="2110">
          <cell r="Q2110">
            <v>122948801</v>
          </cell>
          <cell r="S2110">
            <v>36</v>
          </cell>
          <cell r="T2110">
            <v>43524</v>
          </cell>
          <cell r="U2110">
            <v>43600</v>
          </cell>
          <cell r="V2110">
            <v>43600</v>
          </cell>
        </row>
        <row r="2111">
          <cell r="Q2111">
            <v>122948802</v>
          </cell>
          <cell r="S2111">
            <v>10</v>
          </cell>
          <cell r="T2111">
            <v>43524</v>
          </cell>
          <cell r="U2111">
            <v>43600</v>
          </cell>
          <cell r="V2111">
            <v>43600</v>
          </cell>
        </row>
        <row r="2112">
          <cell r="Q2112">
            <v>122948804</v>
          </cell>
          <cell r="S2112">
            <v>10</v>
          </cell>
          <cell r="T2112">
            <v>43524</v>
          </cell>
          <cell r="U2112">
            <v>43600</v>
          </cell>
          <cell r="V2112">
            <v>43600</v>
          </cell>
        </row>
        <row r="2113">
          <cell r="Q2113">
            <v>122948805</v>
          </cell>
          <cell r="S2113">
            <v>141</v>
          </cell>
          <cell r="T2113">
            <v>43524</v>
          </cell>
          <cell r="U2113">
            <v>43600</v>
          </cell>
          <cell r="V2113">
            <v>43600</v>
          </cell>
        </row>
        <row r="2114">
          <cell r="Q2114">
            <v>122948806</v>
          </cell>
          <cell r="S2114">
            <v>1</v>
          </cell>
          <cell r="T2114">
            <v>43524</v>
          </cell>
          <cell r="U2114">
            <v>43600</v>
          </cell>
          <cell r="V2114">
            <v>43600</v>
          </cell>
        </row>
        <row r="2115">
          <cell r="Q2115">
            <v>122948808</v>
          </cell>
          <cell r="S2115">
            <v>1200</v>
          </cell>
          <cell r="T2115">
            <v>43524</v>
          </cell>
          <cell r="U2115">
            <v>43600</v>
          </cell>
          <cell r="V2115">
            <v>43600</v>
          </cell>
        </row>
        <row r="2116">
          <cell r="Q2116">
            <v>122948868</v>
          </cell>
          <cell r="S2116">
            <v>127</v>
          </cell>
          <cell r="T2116">
            <v>43524</v>
          </cell>
          <cell r="U2116">
            <v>43600</v>
          </cell>
          <cell r="V2116">
            <v>43600</v>
          </cell>
        </row>
        <row r="2117">
          <cell r="Q2117">
            <v>122948869</v>
          </cell>
          <cell r="S2117">
            <v>369</v>
          </cell>
          <cell r="T2117">
            <v>43524</v>
          </cell>
          <cell r="U2117">
            <v>43600</v>
          </cell>
          <cell r="V2117">
            <v>43600</v>
          </cell>
        </row>
        <row r="2118">
          <cell r="Q2118">
            <v>122948874</v>
          </cell>
          <cell r="S2118">
            <v>615</v>
          </cell>
          <cell r="T2118">
            <v>43524</v>
          </cell>
          <cell r="U2118">
            <v>43600</v>
          </cell>
          <cell r="V2118">
            <v>43600</v>
          </cell>
        </row>
        <row r="2119">
          <cell r="Q2119">
            <v>122948877</v>
          </cell>
          <cell r="S2119">
            <v>1104</v>
          </cell>
          <cell r="T2119">
            <v>43524</v>
          </cell>
          <cell r="U2119">
            <v>43600</v>
          </cell>
          <cell r="V2119">
            <v>43600</v>
          </cell>
        </row>
        <row r="2120">
          <cell r="Q2120">
            <v>122948927</v>
          </cell>
          <cell r="S2120">
            <v>544</v>
          </cell>
          <cell r="T2120">
            <v>43524</v>
          </cell>
          <cell r="U2120">
            <v>43600</v>
          </cell>
          <cell r="V2120">
            <v>43600</v>
          </cell>
        </row>
        <row r="2121">
          <cell r="Q2121">
            <v>122948998</v>
          </cell>
          <cell r="S2121">
            <v>360</v>
          </cell>
          <cell r="T2121">
            <v>43524</v>
          </cell>
          <cell r="U2121">
            <v>43585</v>
          </cell>
          <cell r="V2121">
            <v>43585</v>
          </cell>
        </row>
        <row r="2122">
          <cell r="Q2122">
            <v>122949017</v>
          </cell>
          <cell r="S2122">
            <v>300</v>
          </cell>
          <cell r="T2122">
            <v>43524</v>
          </cell>
          <cell r="U2122">
            <v>43585</v>
          </cell>
          <cell r="V2122">
            <v>43585</v>
          </cell>
        </row>
        <row r="2123">
          <cell r="Q2123">
            <v>122949021</v>
          </cell>
          <cell r="S2123">
            <v>300</v>
          </cell>
          <cell r="T2123">
            <v>43524</v>
          </cell>
          <cell r="U2123">
            <v>43600</v>
          </cell>
          <cell r="V2123">
            <v>43600</v>
          </cell>
        </row>
        <row r="2124">
          <cell r="Q2124">
            <v>122949035</v>
          </cell>
          <cell r="S2124">
            <v>494</v>
          </cell>
          <cell r="T2124">
            <v>43524</v>
          </cell>
          <cell r="U2124">
            <v>43585</v>
          </cell>
          <cell r="V2124">
            <v>43585</v>
          </cell>
        </row>
        <row r="2125">
          <cell r="Q2125">
            <v>122949166</v>
          </cell>
          <cell r="S2125">
            <v>1286</v>
          </cell>
          <cell r="T2125">
            <v>43524</v>
          </cell>
          <cell r="U2125">
            <v>43616</v>
          </cell>
          <cell r="V2125">
            <v>43616</v>
          </cell>
        </row>
        <row r="2126">
          <cell r="Q2126">
            <v>122949186</v>
          </cell>
          <cell r="S2126">
            <v>116</v>
          </cell>
          <cell r="T2126">
            <v>43524</v>
          </cell>
          <cell r="U2126">
            <v>43600</v>
          </cell>
          <cell r="V2126">
            <v>43600</v>
          </cell>
        </row>
        <row r="2127">
          <cell r="Q2127">
            <v>122949187</v>
          </cell>
          <cell r="S2127">
            <v>430</v>
          </cell>
          <cell r="T2127">
            <v>43524</v>
          </cell>
          <cell r="U2127">
            <v>43600</v>
          </cell>
          <cell r="V2127">
            <v>43600</v>
          </cell>
        </row>
        <row r="2128">
          <cell r="Q2128">
            <v>122949188</v>
          </cell>
          <cell r="S2128">
            <v>200</v>
          </cell>
          <cell r="T2128">
            <v>43524</v>
          </cell>
          <cell r="U2128">
            <v>43616</v>
          </cell>
          <cell r="V2128">
            <v>43616</v>
          </cell>
        </row>
        <row r="2129">
          <cell r="Q2129">
            <v>122949194</v>
          </cell>
          <cell r="S2129">
            <v>5527</v>
          </cell>
          <cell r="T2129">
            <v>43524</v>
          </cell>
          <cell r="U2129">
            <v>43585</v>
          </cell>
          <cell r="V2129">
            <v>43585</v>
          </cell>
        </row>
        <row r="2130">
          <cell r="Q2130">
            <v>122949216</v>
          </cell>
          <cell r="S2130">
            <v>188</v>
          </cell>
          <cell r="T2130">
            <v>43524</v>
          </cell>
          <cell r="U2130">
            <v>43600</v>
          </cell>
          <cell r="V2130">
            <v>43600</v>
          </cell>
        </row>
        <row r="2131">
          <cell r="Q2131">
            <v>122949269</v>
          </cell>
          <cell r="S2131">
            <v>283</v>
          </cell>
          <cell r="T2131">
            <v>43524</v>
          </cell>
          <cell r="U2131">
            <v>43600</v>
          </cell>
          <cell r="V2131">
            <v>43600</v>
          </cell>
        </row>
        <row r="2132">
          <cell r="Q2132">
            <v>122949278</v>
          </cell>
          <cell r="S2132">
            <v>295</v>
          </cell>
          <cell r="T2132">
            <v>43524</v>
          </cell>
          <cell r="U2132">
            <v>43600</v>
          </cell>
          <cell r="V2132">
            <v>43600</v>
          </cell>
        </row>
        <row r="2133">
          <cell r="Q2133">
            <v>122949435</v>
          </cell>
          <cell r="S2133">
            <v>348</v>
          </cell>
          <cell r="T2133">
            <v>43524</v>
          </cell>
          <cell r="U2133">
            <v>43616</v>
          </cell>
          <cell r="V2133">
            <v>43616</v>
          </cell>
        </row>
        <row r="2134">
          <cell r="Q2134">
            <v>122949444</v>
          </cell>
          <cell r="S2134">
            <v>800</v>
          </cell>
          <cell r="T2134">
            <v>43524</v>
          </cell>
          <cell r="U2134">
            <v>43616</v>
          </cell>
          <cell r="V2134">
            <v>43616</v>
          </cell>
        </row>
        <row r="2135">
          <cell r="Q2135">
            <v>122949787</v>
          </cell>
          <cell r="S2135">
            <v>1022</v>
          </cell>
          <cell r="T2135">
            <v>43524</v>
          </cell>
          <cell r="U2135">
            <v>43616</v>
          </cell>
          <cell r="V2135">
            <v>43616</v>
          </cell>
        </row>
        <row r="2136">
          <cell r="Q2136">
            <v>122949800</v>
          </cell>
          <cell r="S2136">
            <v>6387</v>
          </cell>
          <cell r="T2136">
            <v>43524</v>
          </cell>
          <cell r="U2136">
            <v>43600</v>
          </cell>
          <cell r="V2136">
            <v>43600</v>
          </cell>
        </row>
        <row r="2137">
          <cell r="Q2137">
            <v>122950430</v>
          </cell>
          <cell r="S2137">
            <v>746</v>
          </cell>
          <cell r="T2137">
            <v>43524</v>
          </cell>
          <cell r="U2137">
            <v>43600</v>
          </cell>
          <cell r="V2137">
            <v>43600</v>
          </cell>
        </row>
        <row r="2138">
          <cell r="Q2138">
            <v>122950431</v>
          </cell>
          <cell r="S2138">
            <v>100</v>
          </cell>
          <cell r="T2138">
            <v>43524</v>
          </cell>
          <cell r="U2138">
            <v>43600</v>
          </cell>
          <cell r="V2138">
            <v>43600</v>
          </cell>
        </row>
        <row r="2139">
          <cell r="Q2139">
            <v>122950433</v>
          </cell>
          <cell r="S2139">
            <v>349</v>
          </cell>
          <cell r="T2139">
            <v>43524</v>
          </cell>
          <cell r="U2139">
            <v>43600</v>
          </cell>
          <cell r="V2139">
            <v>43600</v>
          </cell>
        </row>
        <row r="2140">
          <cell r="Q2140">
            <v>122950862</v>
          </cell>
          <cell r="S2140">
            <v>5007</v>
          </cell>
          <cell r="T2140">
            <v>43524</v>
          </cell>
          <cell r="U2140">
            <v>43600</v>
          </cell>
          <cell r="V2140">
            <v>43600</v>
          </cell>
        </row>
        <row r="2141">
          <cell r="Q2141">
            <v>122951317</v>
          </cell>
          <cell r="S2141">
            <v>545</v>
          </cell>
          <cell r="T2141">
            <v>43524</v>
          </cell>
          <cell r="U2141">
            <v>43600</v>
          </cell>
          <cell r="V2141">
            <v>43600</v>
          </cell>
        </row>
        <row r="2142">
          <cell r="Q2142">
            <v>122951319</v>
          </cell>
          <cell r="S2142">
            <v>382</v>
          </cell>
          <cell r="T2142">
            <v>43524</v>
          </cell>
          <cell r="U2142">
            <v>43600</v>
          </cell>
          <cell r="V2142">
            <v>43600</v>
          </cell>
        </row>
        <row r="2143">
          <cell r="Q2143">
            <v>122951326</v>
          </cell>
          <cell r="S2143">
            <v>328</v>
          </cell>
          <cell r="T2143">
            <v>43524</v>
          </cell>
          <cell r="U2143">
            <v>43600</v>
          </cell>
          <cell r="V2143">
            <v>43600</v>
          </cell>
        </row>
        <row r="2144">
          <cell r="Q2144">
            <v>122951428</v>
          </cell>
          <cell r="S2144">
            <v>628</v>
          </cell>
          <cell r="T2144">
            <v>43524</v>
          </cell>
          <cell r="U2144">
            <v>43600</v>
          </cell>
          <cell r="V2144">
            <v>43600</v>
          </cell>
        </row>
        <row r="2145">
          <cell r="Q2145">
            <v>122951436</v>
          </cell>
          <cell r="S2145">
            <v>300</v>
          </cell>
          <cell r="T2145">
            <v>43524</v>
          </cell>
          <cell r="U2145">
            <v>43600</v>
          </cell>
          <cell r="V2145">
            <v>43600</v>
          </cell>
        </row>
        <row r="2146">
          <cell r="Q2146">
            <v>122951437</v>
          </cell>
          <cell r="S2146">
            <v>1024</v>
          </cell>
          <cell r="T2146">
            <v>43524</v>
          </cell>
          <cell r="U2146">
            <v>43600</v>
          </cell>
          <cell r="V2146">
            <v>43600</v>
          </cell>
        </row>
        <row r="2147">
          <cell r="Q2147">
            <v>122951464</v>
          </cell>
          <cell r="S2147">
            <v>1806</v>
          </cell>
          <cell r="T2147">
            <v>43524</v>
          </cell>
          <cell r="U2147">
            <v>43600</v>
          </cell>
          <cell r="V2147">
            <v>43600</v>
          </cell>
        </row>
        <row r="2148">
          <cell r="Q2148">
            <v>122951466</v>
          </cell>
          <cell r="S2148">
            <v>306</v>
          </cell>
          <cell r="T2148">
            <v>43524</v>
          </cell>
          <cell r="U2148">
            <v>43600</v>
          </cell>
          <cell r="V2148">
            <v>43600</v>
          </cell>
        </row>
        <row r="2149">
          <cell r="Q2149">
            <v>122951492</v>
          </cell>
          <cell r="S2149">
            <v>327</v>
          </cell>
          <cell r="T2149">
            <v>43524</v>
          </cell>
          <cell r="U2149">
            <v>43600</v>
          </cell>
          <cell r="V2149">
            <v>43600</v>
          </cell>
        </row>
        <row r="2150">
          <cell r="Q2150">
            <v>122951493</v>
          </cell>
          <cell r="S2150">
            <v>914</v>
          </cell>
          <cell r="T2150">
            <v>43524</v>
          </cell>
          <cell r="U2150">
            <v>43600</v>
          </cell>
          <cell r="V2150">
            <v>43600</v>
          </cell>
        </row>
        <row r="2151">
          <cell r="Q2151">
            <v>122951509</v>
          </cell>
          <cell r="S2151">
            <v>300</v>
          </cell>
          <cell r="T2151">
            <v>43524</v>
          </cell>
          <cell r="U2151">
            <v>43600</v>
          </cell>
          <cell r="V2151">
            <v>43600</v>
          </cell>
        </row>
        <row r="2152">
          <cell r="Q2152">
            <v>122951598</v>
          </cell>
          <cell r="S2152">
            <v>311</v>
          </cell>
          <cell r="T2152">
            <v>43524</v>
          </cell>
          <cell r="U2152">
            <v>43616</v>
          </cell>
          <cell r="V2152">
            <v>43616</v>
          </cell>
        </row>
        <row r="2153">
          <cell r="Q2153">
            <v>122952223</v>
          </cell>
          <cell r="S2153">
            <v>744</v>
          </cell>
          <cell r="T2153">
            <v>43524</v>
          </cell>
          <cell r="U2153">
            <v>43600</v>
          </cell>
          <cell r="V2153">
            <v>43600</v>
          </cell>
        </row>
        <row r="2154">
          <cell r="Q2154">
            <v>122952224</v>
          </cell>
          <cell r="S2154">
            <v>357</v>
          </cell>
          <cell r="T2154">
            <v>43524</v>
          </cell>
          <cell r="U2154">
            <v>43600</v>
          </cell>
          <cell r="V2154">
            <v>43600</v>
          </cell>
        </row>
        <row r="2155">
          <cell r="Q2155">
            <v>122953647</v>
          </cell>
          <cell r="S2155">
            <v>4694</v>
          </cell>
          <cell r="T2155">
            <v>43524</v>
          </cell>
          <cell r="U2155">
            <v>43585</v>
          </cell>
          <cell r="V2155">
            <v>43585</v>
          </cell>
        </row>
        <row r="2156">
          <cell r="Q2156">
            <v>122953648</v>
          </cell>
          <cell r="S2156">
            <v>4893</v>
          </cell>
          <cell r="T2156">
            <v>43524</v>
          </cell>
          <cell r="U2156">
            <v>43585</v>
          </cell>
          <cell r="V2156">
            <v>43585</v>
          </cell>
        </row>
        <row r="2157">
          <cell r="Q2157">
            <v>122953649</v>
          </cell>
          <cell r="S2157">
            <v>4694</v>
          </cell>
          <cell r="T2157">
            <v>43524</v>
          </cell>
          <cell r="U2157">
            <v>43585</v>
          </cell>
          <cell r="V2157">
            <v>43585</v>
          </cell>
        </row>
        <row r="2158">
          <cell r="Q2158">
            <v>122953894</v>
          </cell>
          <cell r="S2158">
            <v>151</v>
          </cell>
          <cell r="T2158">
            <v>43524</v>
          </cell>
          <cell r="U2158">
            <v>43600</v>
          </cell>
          <cell r="V2158">
            <v>43600</v>
          </cell>
        </row>
        <row r="2159">
          <cell r="Q2159">
            <v>122953895</v>
          </cell>
          <cell r="S2159">
            <v>252</v>
          </cell>
          <cell r="T2159">
            <v>43524</v>
          </cell>
          <cell r="U2159">
            <v>43600</v>
          </cell>
          <cell r="V2159">
            <v>43600</v>
          </cell>
        </row>
        <row r="2160">
          <cell r="Q2160">
            <v>122953896</v>
          </cell>
          <cell r="S2160">
            <v>342</v>
          </cell>
          <cell r="T2160">
            <v>43524</v>
          </cell>
          <cell r="U2160">
            <v>43600</v>
          </cell>
          <cell r="V2160">
            <v>43600</v>
          </cell>
        </row>
        <row r="2161">
          <cell r="Q2161">
            <v>122953903</v>
          </cell>
          <cell r="S2161">
            <v>400</v>
          </cell>
          <cell r="T2161">
            <v>43524</v>
          </cell>
          <cell r="U2161">
            <v>43600</v>
          </cell>
          <cell r="V2161">
            <v>43600</v>
          </cell>
        </row>
        <row r="2162">
          <cell r="Q2162">
            <v>122953907</v>
          </cell>
          <cell r="S2162">
            <v>400</v>
          </cell>
          <cell r="T2162">
            <v>43524</v>
          </cell>
          <cell r="U2162">
            <v>43585</v>
          </cell>
          <cell r="V2162">
            <v>43585</v>
          </cell>
        </row>
        <row r="2163">
          <cell r="Q2163">
            <v>122953928</v>
          </cell>
          <cell r="S2163">
            <v>120</v>
          </cell>
          <cell r="T2163">
            <v>43524</v>
          </cell>
          <cell r="U2163">
            <v>43600</v>
          </cell>
          <cell r="V2163">
            <v>43600</v>
          </cell>
        </row>
        <row r="2164">
          <cell r="Q2164">
            <v>122953933</v>
          </cell>
          <cell r="S2164">
            <v>200</v>
          </cell>
          <cell r="T2164">
            <v>43524</v>
          </cell>
          <cell r="U2164">
            <v>43600</v>
          </cell>
          <cell r="V2164">
            <v>43600</v>
          </cell>
        </row>
        <row r="2165">
          <cell r="Q2165">
            <v>122953938</v>
          </cell>
          <cell r="S2165">
            <v>273</v>
          </cell>
          <cell r="T2165">
            <v>43524</v>
          </cell>
          <cell r="U2165">
            <v>43600</v>
          </cell>
          <cell r="V2165">
            <v>43600</v>
          </cell>
        </row>
        <row r="2166">
          <cell r="Q2166">
            <v>122953940</v>
          </cell>
          <cell r="S2166">
            <v>126</v>
          </cell>
          <cell r="T2166">
            <v>43524</v>
          </cell>
          <cell r="U2166">
            <v>43600</v>
          </cell>
          <cell r="V2166">
            <v>43600</v>
          </cell>
        </row>
        <row r="2167">
          <cell r="Q2167">
            <v>122953947</v>
          </cell>
          <cell r="S2167">
            <v>144</v>
          </cell>
          <cell r="T2167">
            <v>43524</v>
          </cell>
          <cell r="U2167">
            <v>43600</v>
          </cell>
          <cell r="V2167">
            <v>43600</v>
          </cell>
        </row>
        <row r="2168">
          <cell r="Q2168">
            <v>122953951</v>
          </cell>
          <cell r="S2168">
            <v>200</v>
          </cell>
          <cell r="T2168">
            <v>43524</v>
          </cell>
          <cell r="U2168">
            <v>43600</v>
          </cell>
          <cell r="V2168">
            <v>43600</v>
          </cell>
        </row>
        <row r="2169">
          <cell r="Q2169">
            <v>122954037</v>
          </cell>
          <cell r="S2169">
            <v>144</v>
          </cell>
          <cell r="T2169">
            <v>43524</v>
          </cell>
          <cell r="U2169">
            <v>43600</v>
          </cell>
          <cell r="V2169">
            <v>43600</v>
          </cell>
        </row>
        <row r="2170">
          <cell r="Q2170">
            <v>122954041</v>
          </cell>
          <cell r="S2170">
            <v>302</v>
          </cell>
          <cell r="T2170">
            <v>43524</v>
          </cell>
          <cell r="U2170">
            <v>43600</v>
          </cell>
          <cell r="V2170">
            <v>43600</v>
          </cell>
        </row>
        <row r="2171">
          <cell r="Q2171">
            <v>122954042</v>
          </cell>
          <cell r="S2171">
            <v>336</v>
          </cell>
          <cell r="T2171">
            <v>43524</v>
          </cell>
          <cell r="U2171">
            <v>43600</v>
          </cell>
          <cell r="V2171">
            <v>43600</v>
          </cell>
        </row>
        <row r="2172">
          <cell r="Q2172">
            <v>122954045</v>
          </cell>
          <cell r="S2172">
            <v>636</v>
          </cell>
          <cell r="T2172">
            <v>43524</v>
          </cell>
          <cell r="U2172">
            <v>43600</v>
          </cell>
          <cell r="V2172">
            <v>43600</v>
          </cell>
        </row>
        <row r="2173">
          <cell r="Q2173">
            <v>122954046</v>
          </cell>
          <cell r="S2173">
            <v>312</v>
          </cell>
          <cell r="T2173">
            <v>43524</v>
          </cell>
          <cell r="U2173">
            <v>43585</v>
          </cell>
          <cell r="V2173">
            <v>43585</v>
          </cell>
        </row>
        <row r="2174">
          <cell r="Q2174">
            <v>122954061</v>
          </cell>
          <cell r="S2174">
            <v>300</v>
          </cell>
          <cell r="T2174">
            <v>43524</v>
          </cell>
          <cell r="U2174">
            <v>43600</v>
          </cell>
          <cell r="V2174">
            <v>43600</v>
          </cell>
        </row>
        <row r="2175">
          <cell r="Q2175">
            <v>122954366</v>
          </cell>
          <cell r="S2175">
            <v>415</v>
          </cell>
          <cell r="T2175">
            <v>43524</v>
          </cell>
          <cell r="U2175">
            <v>43600</v>
          </cell>
          <cell r="V2175">
            <v>43600</v>
          </cell>
        </row>
        <row r="2176">
          <cell r="Q2176">
            <v>122954979</v>
          </cell>
          <cell r="S2176">
            <v>100</v>
          </cell>
          <cell r="T2176">
            <v>43524</v>
          </cell>
          <cell r="U2176">
            <v>43600</v>
          </cell>
          <cell r="V2176">
            <v>43600</v>
          </cell>
        </row>
        <row r="2177">
          <cell r="Q2177">
            <v>122955543</v>
          </cell>
          <cell r="S2177">
            <v>190</v>
          </cell>
          <cell r="T2177">
            <v>43524</v>
          </cell>
          <cell r="U2177">
            <v>43600</v>
          </cell>
          <cell r="V2177">
            <v>43600</v>
          </cell>
        </row>
        <row r="2178">
          <cell r="Q2178">
            <v>122955550</v>
          </cell>
          <cell r="S2178">
            <v>246</v>
          </cell>
          <cell r="T2178">
            <v>43524</v>
          </cell>
          <cell r="U2178">
            <v>43616</v>
          </cell>
          <cell r="V2178">
            <v>43616</v>
          </cell>
        </row>
        <row r="2179">
          <cell r="Q2179">
            <v>122955667</v>
          </cell>
          <cell r="S2179">
            <v>1800</v>
          </cell>
          <cell r="T2179">
            <v>43524</v>
          </cell>
          <cell r="U2179">
            <v>43585</v>
          </cell>
          <cell r="V2179">
            <v>43585</v>
          </cell>
        </row>
        <row r="2180">
          <cell r="Q2180">
            <v>122957535</v>
          </cell>
          <cell r="S2180">
            <v>688</v>
          </cell>
          <cell r="T2180">
            <v>43524</v>
          </cell>
          <cell r="U2180">
            <v>43600</v>
          </cell>
          <cell r="V2180">
            <v>43600</v>
          </cell>
        </row>
        <row r="2181">
          <cell r="Q2181">
            <v>122957538</v>
          </cell>
          <cell r="S2181">
            <v>7000</v>
          </cell>
          <cell r="T2181">
            <v>43524</v>
          </cell>
          <cell r="U2181">
            <v>43600</v>
          </cell>
          <cell r="V2181">
            <v>43600</v>
          </cell>
        </row>
        <row r="2182">
          <cell r="Q2182">
            <v>122957542</v>
          </cell>
          <cell r="S2182">
            <v>643</v>
          </cell>
          <cell r="T2182">
            <v>43524</v>
          </cell>
          <cell r="U2182">
            <v>43600</v>
          </cell>
          <cell r="V2182">
            <v>43600</v>
          </cell>
        </row>
        <row r="2183">
          <cell r="Q2183">
            <v>122957552</v>
          </cell>
          <cell r="S2183">
            <v>1800</v>
          </cell>
          <cell r="T2183">
            <v>43524</v>
          </cell>
          <cell r="U2183">
            <v>43600</v>
          </cell>
          <cell r="V2183">
            <v>43600</v>
          </cell>
        </row>
        <row r="2184">
          <cell r="Q2184">
            <v>122957851</v>
          </cell>
          <cell r="S2184">
            <v>113</v>
          </cell>
          <cell r="T2184">
            <v>43524</v>
          </cell>
          <cell r="U2184">
            <v>43600</v>
          </cell>
          <cell r="V2184">
            <v>43600</v>
          </cell>
        </row>
        <row r="2185">
          <cell r="Q2185">
            <v>122957884</v>
          </cell>
          <cell r="S2185">
            <v>259</v>
          </cell>
          <cell r="T2185">
            <v>43524</v>
          </cell>
          <cell r="U2185">
            <v>43600</v>
          </cell>
          <cell r="V2185">
            <v>43600</v>
          </cell>
        </row>
        <row r="2186">
          <cell r="Q2186">
            <v>122958015</v>
          </cell>
          <cell r="S2186">
            <v>399</v>
          </cell>
          <cell r="T2186">
            <v>43524</v>
          </cell>
          <cell r="U2186">
            <v>43600</v>
          </cell>
          <cell r="V2186">
            <v>43600</v>
          </cell>
        </row>
        <row r="2187">
          <cell r="Q2187">
            <v>122958297</v>
          </cell>
          <cell r="S2187">
            <v>300</v>
          </cell>
          <cell r="T2187">
            <v>43524</v>
          </cell>
          <cell r="U2187">
            <v>43570</v>
          </cell>
          <cell r="V2187">
            <v>43570</v>
          </cell>
        </row>
        <row r="2188">
          <cell r="Q2188">
            <v>122958298</v>
          </cell>
          <cell r="S2188">
            <v>1214</v>
          </cell>
          <cell r="T2188">
            <v>43524</v>
          </cell>
          <cell r="U2188">
            <v>43600</v>
          </cell>
          <cell r="V2188">
            <v>43600</v>
          </cell>
        </row>
        <row r="2189">
          <cell r="Q2189">
            <v>122958861</v>
          </cell>
          <cell r="S2189">
            <v>30</v>
          </cell>
          <cell r="T2189">
            <v>43524</v>
          </cell>
          <cell r="U2189">
            <v>43600</v>
          </cell>
          <cell r="V2189">
            <v>43600</v>
          </cell>
        </row>
        <row r="2190">
          <cell r="Q2190">
            <v>122958887</v>
          </cell>
          <cell r="S2190">
            <v>300</v>
          </cell>
          <cell r="T2190">
            <v>43524</v>
          </cell>
          <cell r="U2190">
            <v>43616</v>
          </cell>
          <cell r="V2190">
            <v>43616</v>
          </cell>
        </row>
        <row r="2191">
          <cell r="Q2191">
            <v>122958996</v>
          </cell>
          <cell r="S2191">
            <v>149</v>
          </cell>
          <cell r="T2191">
            <v>43524</v>
          </cell>
          <cell r="U2191">
            <v>43600</v>
          </cell>
          <cell r="V2191">
            <v>43600</v>
          </cell>
        </row>
        <row r="2192">
          <cell r="Q2192">
            <v>122958997</v>
          </cell>
          <cell r="S2192">
            <v>111</v>
          </cell>
          <cell r="T2192">
            <v>43524</v>
          </cell>
          <cell r="U2192">
            <v>43616</v>
          </cell>
          <cell r="V2192">
            <v>43616</v>
          </cell>
        </row>
        <row r="2193">
          <cell r="Q2193">
            <v>122959043</v>
          </cell>
          <cell r="S2193">
            <v>144</v>
          </cell>
          <cell r="T2193">
            <v>43524</v>
          </cell>
          <cell r="U2193">
            <v>43600</v>
          </cell>
          <cell r="V2193">
            <v>43600</v>
          </cell>
        </row>
        <row r="2194">
          <cell r="Q2194">
            <v>122959060</v>
          </cell>
          <cell r="S2194">
            <v>30</v>
          </cell>
          <cell r="T2194">
            <v>43524</v>
          </cell>
          <cell r="U2194">
            <v>43600</v>
          </cell>
          <cell r="V2194">
            <v>43600</v>
          </cell>
        </row>
        <row r="2195">
          <cell r="Q2195">
            <v>122959159</v>
          </cell>
          <cell r="S2195">
            <v>287</v>
          </cell>
          <cell r="T2195">
            <v>43524</v>
          </cell>
          <cell r="U2195">
            <v>43600</v>
          </cell>
          <cell r="V2195">
            <v>43600</v>
          </cell>
        </row>
        <row r="2196">
          <cell r="Q2196">
            <v>122959164</v>
          </cell>
          <cell r="S2196">
            <v>2566</v>
          </cell>
          <cell r="T2196">
            <v>43524</v>
          </cell>
          <cell r="U2196">
            <v>43600</v>
          </cell>
          <cell r="V2196">
            <v>43600</v>
          </cell>
        </row>
        <row r="2197">
          <cell r="Q2197">
            <v>122959166</v>
          </cell>
          <cell r="S2197">
            <v>412</v>
          </cell>
          <cell r="T2197">
            <v>43524</v>
          </cell>
          <cell r="U2197">
            <v>43600</v>
          </cell>
          <cell r="V2197">
            <v>43600</v>
          </cell>
        </row>
        <row r="2198">
          <cell r="Q2198">
            <v>122959170</v>
          </cell>
          <cell r="S2198">
            <v>359</v>
          </cell>
          <cell r="T2198">
            <v>43524</v>
          </cell>
          <cell r="U2198">
            <v>43600</v>
          </cell>
          <cell r="V2198">
            <v>43600</v>
          </cell>
        </row>
        <row r="2199">
          <cell r="Q2199">
            <v>122959171</v>
          </cell>
          <cell r="S2199">
            <v>300</v>
          </cell>
          <cell r="T2199">
            <v>43524</v>
          </cell>
          <cell r="U2199">
            <v>43600</v>
          </cell>
          <cell r="V2199">
            <v>43600</v>
          </cell>
        </row>
        <row r="2200">
          <cell r="Q2200">
            <v>122959173</v>
          </cell>
          <cell r="S2200">
            <v>269</v>
          </cell>
          <cell r="T2200">
            <v>43524</v>
          </cell>
          <cell r="U2200">
            <v>43570</v>
          </cell>
          <cell r="V2200">
            <v>43570</v>
          </cell>
        </row>
        <row r="2201">
          <cell r="Q2201">
            <v>122959263</v>
          </cell>
          <cell r="S2201">
            <v>193</v>
          </cell>
          <cell r="T2201">
            <v>43524</v>
          </cell>
          <cell r="U2201">
            <v>43600</v>
          </cell>
          <cell r="V2201">
            <v>43600</v>
          </cell>
        </row>
        <row r="2202">
          <cell r="Q2202">
            <v>122959264</v>
          </cell>
          <cell r="S2202">
            <v>300</v>
          </cell>
          <cell r="T2202">
            <v>43524</v>
          </cell>
          <cell r="U2202">
            <v>43570</v>
          </cell>
          <cell r="V2202">
            <v>43570</v>
          </cell>
        </row>
        <row r="2203">
          <cell r="Q2203">
            <v>122959265</v>
          </cell>
          <cell r="S2203">
            <v>610</v>
          </cell>
          <cell r="T2203">
            <v>43524</v>
          </cell>
          <cell r="U2203">
            <v>43600</v>
          </cell>
          <cell r="V2203">
            <v>43600</v>
          </cell>
        </row>
        <row r="2204">
          <cell r="Q2204">
            <v>122959637</v>
          </cell>
          <cell r="S2204">
            <v>18</v>
          </cell>
          <cell r="T2204">
            <v>43524</v>
          </cell>
          <cell r="U2204">
            <v>43600</v>
          </cell>
          <cell r="V2204">
            <v>43600</v>
          </cell>
        </row>
        <row r="2205">
          <cell r="Q2205">
            <v>122959800</v>
          </cell>
          <cell r="S2205">
            <v>570</v>
          </cell>
          <cell r="T2205">
            <v>43524</v>
          </cell>
          <cell r="U2205">
            <v>43600</v>
          </cell>
          <cell r="V2205">
            <v>43600</v>
          </cell>
        </row>
        <row r="2206">
          <cell r="Q2206">
            <v>122959801</v>
          </cell>
          <cell r="S2206">
            <v>530</v>
          </cell>
          <cell r="T2206">
            <v>43524</v>
          </cell>
          <cell r="U2206">
            <v>43600</v>
          </cell>
          <cell r="V2206">
            <v>43600</v>
          </cell>
        </row>
        <row r="2207">
          <cell r="Q2207">
            <v>122959824</v>
          </cell>
          <cell r="S2207">
            <v>436</v>
          </cell>
          <cell r="T2207">
            <v>43524</v>
          </cell>
          <cell r="U2207">
            <v>43585</v>
          </cell>
          <cell r="V2207">
            <v>43585</v>
          </cell>
        </row>
        <row r="2208">
          <cell r="Q2208">
            <v>122959827</v>
          </cell>
          <cell r="S2208">
            <v>850</v>
          </cell>
          <cell r="T2208">
            <v>43524</v>
          </cell>
          <cell r="U2208">
            <v>43600</v>
          </cell>
          <cell r="V2208">
            <v>43600</v>
          </cell>
        </row>
        <row r="2209">
          <cell r="Q2209">
            <v>122959837</v>
          </cell>
          <cell r="S2209">
            <v>1720</v>
          </cell>
          <cell r="T2209">
            <v>43524</v>
          </cell>
          <cell r="U2209">
            <v>43600</v>
          </cell>
          <cell r="V2209">
            <v>43600</v>
          </cell>
        </row>
        <row r="2210">
          <cell r="Q2210">
            <v>122959847</v>
          </cell>
          <cell r="S2210">
            <v>300</v>
          </cell>
          <cell r="T2210">
            <v>43524</v>
          </cell>
          <cell r="U2210">
            <v>43600</v>
          </cell>
          <cell r="V2210">
            <v>43600</v>
          </cell>
        </row>
        <row r="2211">
          <cell r="Q2211">
            <v>122959877</v>
          </cell>
          <cell r="S2211">
            <v>300</v>
          </cell>
          <cell r="T2211">
            <v>43524</v>
          </cell>
          <cell r="U2211">
            <v>43600</v>
          </cell>
          <cell r="V2211">
            <v>43600</v>
          </cell>
        </row>
        <row r="2212">
          <cell r="Q2212">
            <v>122959901</v>
          </cell>
          <cell r="S2212">
            <v>520</v>
          </cell>
          <cell r="T2212">
            <v>43524</v>
          </cell>
          <cell r="U2212">
            <v>43600</v>
          </cell>
          <cell r="V2212">
            <v>43600</v>
          </cell>
        </row>
        <row r="2213">
          <cell r="Q2213">
            <v>122959903</v>
          </cell>
          <cell r="S2213">
            <v>590</v>
          </cell>
          <cell r="T2213">
            <v>43524</v>
          </cell>
          <cell r="U2213">
            <v>43600</v>
          </cell>
          <cell r="V2213">
            <v>43600</v>
          </cell>
        </row>
        <row r="2214">
          <cell r="Q2214">
            <v>122959907</v>
          </cell>
          <cell r="S2214">
            <v>308</v>
          </cell>
          <cell r="T2214">
            <v>43524</v>
          </cell>
          <cell r="U2214">
            <v>43600</v>
          </cell>
          <cell r="V2214">
            <v>43600</v>
          </cell>
        </row>
        <row r="2215">
          <cell r="Q2215">
            <v>122959928</v>
          </cell>
          <cell r="S2215">
            <v>1700</v>
          </cell>
          <cell r="T2215">
            <v>43524</v>
          </cell>
          <cell r="U2215">
            <v>43600</v>
          </cell>
          <cell r="V2215">
            <v>43600</v>
          </cell>
        </row>
        <row r="2216">
          <cell r="Q2216">
            <v>122959931</v>
          </cell>
          <cell r="S2216">
            <v>340</v>
          </cell>
          <cell r="T2216">
            <v>43524</v>
          </cell>
          <cell r="U2216">
            <v>43600</v>
          </cell>
          <cell r="V2216">
            <v>43600</v>
          </cell>
        </row>
        <row r="2217">
          <cell r="Q2217">
            <v>122959937</v>
          </cell>
          <cell r="S2217">
            <v>400</v>
          </cell>
          <cell r="T2217">
            <v>43524</v>
          </cell>
          <cell r="U2217">
            <v>43600</v>
          </cell>
          <cell r="V2217">
            <v>43600</v>
          </cell>
        </row>
        <row r="2218">
          <cell r="Q2218">
            <v>122959953</v>
          </cell>
          <cell r="S2218">
            <v>537</v>
          </cell>
          <cell r="T2218">
            <v>43524</v>
          </cell>
          <cell r="U2218">
            <v>43585</v>
          </cell>
          <cell r="V2218">
            <v>43585</v>
          </cell>
        </row>
        <row r="2219">
          <cell r="Q2219">
            <v>122959954</v>
          </cell>
          <cell r="S2219">
            <v>599</v>
          </cell>
          <cell r="T2219">
            <v>43524</v>
          </cell>
          <cell r="U2219">
            <v>43600</v>
          </cell>
          <cell r="V2219">
            <v>43600</v>
          </cell>
        </row>
        <row r="2220">
          <cell r="Q2220">
            <v>122959960</v>
          </cell>
          <cell r="S2220">
            <v>480</v>
          </cell>
          <cell r="T2220">
            <v>43524</v>
          </cell>
          <cell r="U2220">
            <v>43600</v>
          </cell>
          <cell r="V2220">
            <v>43600</v>
          </cell>
        </row>
        <row r="2221">
          <cell r="Q2221">
            <v>122959963</v>
          </cell>
          <cell r="S2221">
            <v>680</v>
          </cell>
          <cell r="T2221">
            <v>43524</v>
          </cell>
          <cell r="U2221">
            <v>43600</v>
          </cell>
          <cell r="V2221">
            <v>43600</v>
          </cell>
        </row>
        <row r="2222">
          <cell r="Q2222">
            <v>122959964</v>
          </cell>
          <cell r="S2222">
            <v>740</v>
          </cell>
          <cell r="T2222">
            <v>43524</v>
          </cell>
          <cell r="U2222">
            <v>43600</v>
          </cell>
          <cell r="V2222">
            <v>43600</v>
          </cell>
        </row>
        <row r="2223">
          <cell r="Q2223">
            <v>122959965</v>
          </cell>
          <cell r="S2223">
            <v>4850</v>
          </cell>
          <cell r="T2223">
            <v>43524</v>
          </cell>
          <cell r="U2223">
            <v>43600</v>
          </cell>
          <cell r="V2223">
            <v>43600</v>
          </cell>
        </row>
        <row r="2224">
          <cell r="Q2224">
            <v>122959966</v>
          </cell>
          <cell r="S2224">
            <v>1620</v>
          </cell>
          <cell r="T2224">
            <v>43524</v>
          </cell>
          <cell r="U2224">
            <v>43600</v>
          </cell>
          <cell r="V2224">
            <v>43600</v>
          </cell>
        </row>
        <row r="2225">
          <cell r="Q2225">
            <v>122959974</v>
          </cell>
          <cell r="S2225">
            <v>1335</v>
          </cell>
          <cell r="T2225">
            <v>43524</v>
          </cell>
          <cell r="U2225">
            <v>43600</v>
          </cell>
          <cell r="V2225">
            <v>43600</v>
          </cell>
        </row>
        <row r="2226">
          <cell r="Q2226">
            <v>122959980</v>
          </cell>
          <cell r="S2226">
            <v>510</v>
          </cell>
          <cell r="T2226">
            <v>43524</v>
          </cell>
          <cell r="U2226">
            <v>43600</v>
          </cell>
          <cell r="V2226">
            <v>43600</v>
          </cell>
        </row>
        <row r="2227">
          <cell r="Q2227">
            <v>122959981</v>
          </cell>
          <cell r="S2227">
            <v>550</v>
          </cell>
          <cell r="T2227">
            <v>43524</v>
          </cell>
          <cell r="U2227">
            <v>43600</v>
          </cell>
          <cell r="V2227">
            <v>43600</v>
          </cell>
        </row>
        <row r="2228">
          <cell r="Q2228">
            <v>122959990</v>
          </cell>
          <cell r="S2228">
            <v>1</v>
          </cell>
          <cell r="T2228">
            <v>43524</v>
          </cell>
          <cell r="U2228">
            <v>43585</v>
          </cell>
          <cell r="V2228">
            <v>43585</v>
          </cell>
        </row>
        <row r="2229">
          <cell r="Q2229">
            <v>122960367</v>
          </cell>
          <cell r="S2229">
            <v>304</v>
          </cell>
          <cell r="T2229">
            <v>43524</v>
          </cell>
          <cell r="U2229">
            <v>43616</v>
          </cell>
          <cell r="V2229">
            <v>43616</v>
          </cell>
        </row>
        <row r="2230">
          <cell r="Q2230">
            <v>122960368</v>
          </cell>
          <cell r="S2230">
            <v>310</v>
          </cell>
          <cell r="T2230">
            <v>43524</v>
          </cell>
          <cell r="U2230">
            <v>43600</v>
          </cell>
          <cell r="V2230">
            <v>43600</v>
          </cell>
        </row>
        <row r="2231">
          <cell r="Q2231">
            <v>122960371</v>
          </cell>
          <cell r="S2231">
            <v>560</v>
          </cell>
          <cell r="T2231">
            <v>43524</v>
          </cell>
          <cell r="U2231">
            <v>43616</v>
          </cell>
          <cell r="V2231">
            <v>43616</v>
          </cell>
        </row>
        <row r="2232">
          <cell r="Q2232">
            <v>122960374</v>
          </cell>
          <cell r="S2232">
            <v>304</v>
          </cell>
          <cell r="T2232">
            <v>43524</v>
          </cell>
          <cell r="U2232">
            <v>43600</v>
          </cell>
          <cell r="V2232">
            <v>43600</v>
          </cell>
        </row>
        <row r="2233">
          <cell r="Q2233">
            <v>122960419</v>
          </cell>
          <cell r="S2233">
            <v>561</v>
          </cell>
          <cell r="T2233">
            <v>43524</v>
          </cell>
          <cell r="U2233">
            <v>43585</v>
          </cell>
          <cell r="V2233">
            <v>43585</v>
          </cell>
        </row>
        <row r="2234">
          <cell r="Q2234">
            <v>122960796</v>
          </cell>
          <cell r="S2234">
            <v>600</v>
          </cell>
          <cell r="T2234">
            <v>43524</v>
          </cell>
          <cell r="U2234">
            <v>43616</v>
          </cell>
          <cell r="V2234">
            <v>43616</v>
          </cell>
        </row>
        <row r="2235">
          <cell r="Q2235">
            <v>122960892</v>
          </cell>
          <cell r="S2235">
            <v>572</v>
          </cell>
          <cell r="T2235">
            <v>43524</v>
          </cell>
          <cell r="U2235">
            <v>43616</v>
          </cell>
          <cell r="V2235">
            <v>43616</v>
          </cell>
        </row>
        <row r="2236">
          <cell r="Q2236">
            <v>122960895</v>
          </cell>
          <cell r="S2236">
            <v>305</v>
          </cell>
          <cell r="T2236">
            <v>43524</v>
          </cell>
          <cell r="U2236">
            <v>43600</v>
          </cell>
          <cell r="V2236">
            <v>43600</v>
          </cell>
        </row>
        <row r="2237">
          <cell r="Q2237">
            <v>122960898</v>
          </cell>
          <cell r="S2237">
            <v>309</v>
          </cell>
          <cell r="T2237">
            <v>43524</v>
          </cell>
          <cell r="U2237">
            <v>43616</v>
          </cell>
          <cell r="V2237">
            <v>43616</v>
          </cell>
        </row>
        <row r="2238">
          <cell r="Q2238">
            <v>122960903</v>
          </cell>
          <cell r="S2238">
            <v>302</v>
          </cell>
          <cell r="T2238">
            <v>43524</v>
          </cell>
          <cell r="U2238">
            <v>43600</v>
          </cell>
          <cell r="V2238">
            <v>43600</v>
          </cell>
        </row>
        <row r="2239">
          <cell r="Q2239">
            <v>122960906</v>
          </cell>
          <cell r="S2239">
            <v>504</v>
          </cell>
          <cell r="T2239">
            <v>43524</v>
          </cell>
          <cell r="U2239">
            <v>43616</v>
          </cell>
          <cell r="V2239">
            <v>43616</v>
          </cell>
        </row>
        <row r="2240">
          <cell r="Q2240">
            <v>122960908</v>
          </cell>
          <cell r="S2240">
            <v>603</v>
          </cell>
          <cell r="T2240">
            <v>43524</v>
          </cell>
          <cell r="U2240">
            <v>43600</v>
          </cell>
          <cell r="V2240">
            <v>43600</v>
          </cell>
        </row>
        <row r="2241">
          <cell r="Q2241">
            <v>122960909</v>
          </cell>
          <cell r="S2241">
            <v>300</v>
          </cell>
          <cell r="T2241">
            <v>43524</v>
          </cell>
          <cell r="U2241">
            <v>43616</v>
          </cell>
          <cell r="V2241">
            <v>43616</v>
          </cell>
        </row>
        <row r="2242">
          <cell r="Q2242">
            <v>122960910</v>
          </cell>
          <cell r="S2242">
            <v>913</v>
          </cell>
          <cell r="T2242">
            <v>43524</v>
          </cell>
          <cell r="U2242">
            <v>43600</v>
          </cell>
          <cell r="V2242">
            <v>43600</v>
          </cell>
        </row>
        <row r="2243">
          <cell r="Q2243">
            <v>122960911</v>
          </cell>
          <cell r="S2243">
            <v>300</v>
          </cell>
          <cell r="T2243">
            <v>43524</v>
          </cell>
          <cell r="U2243">
            <v>43600</v>
          </cell>
          <cell r="V2243">
            <v>43600</v>
          </cell>
        </row>
        <row r="2244">
          <cell r="Q2244">
            <v>122960914</v>
          </cell>
          <cell r="S2244">
            <v>335</v>
          </cell>
          <cell r="T2244">
            <v>43524</v>
          </cell>
          <cell r="U2244">
            <v>43585</v>
          </cell>
          <cell r="V2244">
            <v>43585</v>
          </cell>
        </row>
        <row r="2245">
          <cell r="Q2245">
            <v>122960915</v>
          </cell>
          <cell r="S2245">
            <v>300</v>
          </cell>
          <cell r="T2245">
            <v>43524</v>
          </cell>
          <cell r="U2245">
            <v>43600</v>
          </cell>
          <cell r="V2245">
            <v>43600</v>
          </cell>
        </row>
        <row r="2246">
          <cell r="Q2246">
            <v>122960916</v>
          </cell>
          <cell r="S2246">
            <v>2148</v>
          </cell>
          <cell r="T2246">
            <v>43524</v>
          </cell>
          <cell r="U2246">
            <v>43600</v>
          </cell>
          <cell r="V2246">
            <v>43600</v>
          </cell>
        </row>
        <row r="2247">
          <cell r="Q2247">
            <v>122960920</v>
          </cell>
          <cell r="S2247">
            <v>300</v>
          </cell>
          <cell r="T2247">
            <v>43524</v>
          </cell>
          <cell r="U2247">
            <v>43600</v>
          </cell>
          <cell r="V2247">
            <v>43600</v>
          </cell>
        </row>
        <row r="2248">
          <cell r="Q2248">
            <v>122960923</v>
          </cell>
          <cell r="S2248">
            <v>758</v>
          </cell>
          <cell r="T2248">
            <v>43524</v>
          </cell>
          <cell r="U2248">
            <v>43600</v>
          </cell>
          <cell r="V2248">
            <v>43600</v>
          </cell>
        </row>
        <row r="2249">
          <cell r="Q2249">
            <v>122960925</v>
          </cell>
          <cell r="S2249">
            <v>500</v>
          </cell>
          <cell r="T2249">
            <v>43524</v>
          </cell>
          <cell r="U2249">
            <v>43600</v>
          </cell>
          <cell r="V2249">
            <v>43600</v>
          </cell>
        </row>
        <row r="2250">
          <cell r="Q2250">
            <v>122960927</v>
          </cell>
          <cell r="S2250">
            <v>300</v>
          </cell>
          <cell r="T2250">
            <v>43524</v>
          </cell>
          <cell r="U2250">
            <v>43616</v>
          </cell>
          <cell r="V2250">
            <v>43616</v>
          </cell>
        </row>
        <row r="2251">
          <cell r="Q2251">
            <v>122960928</v>
          </cell>
          <cell r="S2251">
            <v>915</v>
          </cell>
          <cell r="T2251">
            <v>43524</v>
          </cell>
          <cell r="U2251">
            <v>43600</v>
          </cell>
          <cell r="V2251">
            <v>43600</v>
          </cell>
        </row>
        <row r="2252">
          <cell r="Q2252">
            <v>122960929</v>
          </cell>
          <cell r="S2252">
            <v>1248</v>
          </cell>
          <cell r="T2252">
            <v>43524</v>
          </cell>
          <cell r="U2252">
            <v>43600</v>
          </cell>
          <cell r="V2252">
            <v>43600</v>
          </cell>
        </row>
        <row r="2253">
          <cell r="Q2253">
            <v>122960930</v>
          </cell>
          <cell r="S2253">
            <v>708</v>
          </cell>
          <cell r="T2253">
            <v>43524</v>
          </cell>
          <cell r="U2253">
            <v>43600</v>
          </cell>
          <cell r="V2253">
            <v>43600</v>
          </cell>
        </row>
        <row r="2254">
          <cell r="Q2254">
            <v>122960931</v>
          </cell>
          <cell r="S2254">
            <v>300</v>
          </cell>
          <cell r="T2254">
            <v>43524</v>
          </cell>
          <cell r="U2254">
            <v>43600</v>
          </cell>
          <cell r="V2254">
            <v>43600</v>
          </cell>
        </row>
        <row r="2255">
          <cell r="Q2255">
            <v>122960933</v>
          </cell>
          <cell r="S2255">
            <v>361</v>
          </cell>
          <cell r="T2255">
            <v>43524</v>
          </cell>
          <cell r="U2255">
            <v>43600</v>
          </cell>
          <cell r="V2255">
            <v>43600</v>
          </cell>
        </row>
        <row r="2256">
          <cell r="Q2256">
            <v>122960934</v>
          </cell>
          <cell r="S2256">
            <v>927</v>
          </cell>
          <cell r="T2256">
            <v>43524</v>
          </cell>
          <cell r="U2256">
            <v>43616</v>
          </cell>
          <cell r="V2256">
            <v>43616</v>
          </cell>
        </row>
        <row r="2257">
          <cell r="Q2257">
            <v>122960935</v>
          </cell>
          <cell r="S2257">
            <v>300</v>
          </cell>
          <cell r="T2257">
            <v>43524</v>
          </cell>
          <cell r="U2257">
            <v>43600</v>
          </cell>
          <cell r="V2257">
            <v>43600</v>
          </cell>
        </row>
        <row r="2258">
          <cell r="Q2258">
            <v>122960936</v>
          </cell>
          <cell r="S2258">
            <v>369</v>
          </cell>
          <cell r="T2258">
            <v>43524</v>
          </cell>
          <cell r="U2258">
            <v>43600</v>
          </cell>
          <cell r="V2258">
            <v>43600</v>
          </cell>
        </row>
        <row r="2259">
          <cell r="Q2259">
            <v>122960939</v>
          </cell>
          <cell r="S2259">
            <v>322</v>
          </cell>
          <cell r="T2259">
            <v>43524</v>
          </cell>
          <cell r="U2259">
            <v>43600</v>
          </cell>
          <cell r="V2259">
            <v>43600</v>
          </cell>
        </row>
        <row r="2260">
          <cell r="Q2260">
            <v>122960940</v>
          </cell>
          <cell r="S2260">
            <v>963</v>
          </cell>
          <cell r="T2260">
            <v>43524</v>
          </cell>
          <cell r="U2260">
            <v>43600</v>
          </cell>
          <cell r="V2260">
            <v>43600</v>
          </cell>
        </row>
        <row r="2261">
          <cell r="Q2261">
            <v>122960941</v>
          </cell>
          <cell r="S2261">
            <v>532</v>
          </cell>
          <cell r="T2261">
            <v>43524</v>
          </cell>
          <cell r="U2261">
            <v>43600</v>
          </cell>
          <cell r="V2261">
            <v>43600</v>
          </cell>
        </row>
        <row r="2262">
          <cell r="Q2262">
            <v>122960942</v>
          </cell>
          <cell r="S2262">
            <v>300</v>
          </cell>
          <cell r="T2262">
            <v>43524</v>
          </cell>
          <cell r="U2262">
            <v>43600</v>
          </cell>
          <cell r="V2262">
            <v>43600</v>
          </cell>
        </row>
        <row r="2263">
          <cell r="Q2263">
            <v>122960944</v>
          </cell>
          <cell r="S2263">
            <v>601</v>
          </cell>
          <cell r="T2263">
            <v>43524</v>
          </cell>
          <cell r="U2263">
            <v>43616</v>
          </cell>
          <cell r="V2263">
            <v>43616</v>
          </cell>
        </row>
        <row r="2264">
          <cell r="Q2264">
            <v>122960945</v>
          </cell>
          <cell r="S2264">
            <v>300</v>
          </cell>
          <cell r="T2264">
            <v>43524</v>
          </cell>
          <cell r="U2264">
            <v>43600</v>
          </cell>
          <cell r="V2264">
            <v>43600</v>
          </cell>
        </row>
        <row r="2265">
          <cell r="Q2265">
            <v>122960948</v>
          </cell>
          <cell r="S2265">
            <v>370</v>
          </cell>
          <cell r="T2265">
            <v>43524</v>
          </cell>
          <cell r="U2265">
            <v>43600</v>
          </cell>
          <cell r="V2265">
            <v>43600</v>
          </cell>
        </row>
        <row r="2266">
          <cell r="Q2266">
            <v>122960949</v>
          </cell>
          <cell r="S2266">
            <v>522</v>
          </cell>
          <cell r="T2266">
            <v>43524</v>
          </cell>
          <cell r="U2266">
            <v>43600</v>
          </cell>
          <cell r="V2266">
            <v>43600</v>
          </cell>
        </row>
        <row r="2267">
          <cell r="Q2267">
            <v>122960950</v>
          </cell>
          <cell r="S2267">
            <v>302</v>
          </cell>
          <cell r="T2267">
            <v>43524</v>
          </cell>
          <cell r="U2267">
            <v>43600</v>
          </cell>
          <cell r="V2267">
            <v>43600</v>
          </cell>
        </row>
        <row r="2268">
          <cell r="Q2268">
            <v>122960951</v>
          </cell>
          <cell r="S2268">
            <v>924</v>
          </cell>
          <cell r="T2268">
            <v>43524</v>
          </cell>
          <cell r="U2268">
            <v>43600</v>
          </cell>
          <cell r="V2268">
            <v>43600</v>
          </cell>
        </row>
        <row r="2269">
          <cell r="Q2269">
            <v>122960953</v>
          </cell>
          <cell r="S2269">
            <v>315</v>
          </cell>
          <cell r="T2269">
            <v>43524</v>
          </cell>
          <cell r="U2269">
            <v>43600</v>
          </cell>
          <cell r="V2269">
            <v>43600</v>
          </cell>
        </row>
        <row r="2270">
          <cell r="Q2270">
            <v>122960957</v>
          </cell>
          <cell r="S2270">
            <v>594</v>
          </cell>
          <cell r="T2270">
            <v>43524</v>
          </cell>
          <cell r="U2270">
            <v>43600</v>
          </cell>
          <cell r="V2270">
            <v>43600</v>
          </cell>
        </row>
        <row r="2271">
          <cell r="Q2271">
            <v>122960958</v>
          </cell>
          <cell r="S2271">
            <v>312</v>
          </cell>
          <cell r="T2271">
            <v>43524</v>
          </cell>
          <cell r="U2271">
            <v>43600</v>
          </cell>
          <cell r="V2271">
            <v>43600</v>
          </cell>
        </row>
        <row r="2272">
          <cell r="Q2272">
            <v>122960959</v>
          </cell>
          <cell r="S2272">
            <v>686</v>
          </cell>
          <cell r="T2272">
            <v>43524</v>
          </cell>
          <cell r="U2272">
            <v>43600</v>
          </cell>
          <cell r="V2272">
            <v>43600</v>
          </cell>
        </row>
        <row r="2273">
          <cell r="Q2273">
            <v>122960960</v>
          </cell>
          <cell r="S2273">
            <v>560</v>
          </cell>
          <cell r="T2273">
            <v>43524</v>
          </cell>
          <cell r="U2273">
            <v>43616</v>
          </cell>
          <cell r="V2273">
            <v>43616</v>
          </cell>
        </row>
        <row r="2274">
          <cell r="Q2274">
            <v>122960961</v>
          </cell>
          <cell r="S2274">
            <v>418</v>
          </cell>
          <cell r="T2274">
            <v>43524</v>
          </cell>
          <cell r="U2274">
            <v>43600</v>
          </cell>
          <cell r="V2274">
            <v>43600</v>
          </cell>
        </row>
        <row r="2275">
          <cell r="Q2275">
            <v>122960962</v>
          </cell>
          <cell r="S2275">
            <v>370</v>
          </cell>
          <cell r="T2275">
            <v>43524</v>
          </cell>
          <cell r="U2275">
            <v>43600</v>
          </cell>
          <cell r="V2275">
            <v>43600</v>
          </cell>
        </row>
        <row r="2276">
          <cell r="Q2276">
            <v>122960964</v>
          </cell>
          <cell r="S2276">
            <v>639</v>
          </cell>
          <cell r="T2276">
            <v>43524</v>
          </cell>
          <cell r="U2276">
            <v>43600</v>
          </cell>
          <cell r="V2276">
            <v>43600</v>
          </cell>
        </row>
        <row r="2277">
          <cell r="Q2277">
            <v>122960965</v>
          </cell>
          <cell r="S2277">
            <v>302</v>
          </cell>
          <cell r="T2277">
            <v>43524</v>
          </cell>
          <cell r="U2277">
            <v>43600</v>
          </cell>
          <cell r="V2277">
            <v>43600</v>
          </cell>
        </row>
        <row r="2278">
          <cell r="Q2278">
            <v>122960966</v>
          </cell>
          <cell r="S2278">
            <v>1120</v>
          </cell>
          <cell r="T2278">
            <v>43524</v>
          </cell>
          <cell r="U2278">
            <v>43600</v>
          </cell>
          <cell r="V2278">
            <v>43600</v>
          </cell>
        </row>
        <row r="2279">
          <cell r="Q2279">
            <v>122960968</v>
          </cell>
          <cell r="S2279">
            <v>636</v>
          </cell>
          <cell r="T2279">
            <v>43524</v>
          </cell>
          <cell r="U2279">
            <v>43600</v>
          </cell>
          <cell r="V2279">
            <v>43600</v>
          </cell>
        </row>
        <row r="2280">
          <cell r="Q2280">
            <v>122960970</v>
          </cell>
          <cell r="S2280">
            <v>6000</v>
          </cell>
          <cell r="T2280">
            <v>43524</v>
          </cell>
          <cell r="U2280">
            <v>43600</v>
          </cell>
          <cell r="V2280">
            <v>43600</v>
          </cell>
        </row>
        <row r="2281">
          <cell r="Q2281">
            <v>122960971</v>
          </cell>
          <cell r="S2281">
            <v>728</v>
          </cell>
          <cell r="T2281">
            <v>43524</v>
          </cell>
          <cell r="U2281">
            <v>43616</v>
          </cell>
          <cell r="V2281">
            <v>43616</v>
          </cell>
        </row>
        <row r="2282">
          <cell r="Q2282">
            <v>122960976</v>
          </cell>
          <cell r="S2282">
            <v>300</v>
          </cell>
          <cell r="T2282">
            <v>43524</v>
          </cell>
          <cell r="U2282">
            <v>43600</v>
          </cell>
          <cell r="V2282">
            <v>43600</v>
          </cell>
        </row>
        <row r="2283">
          <cell r="Q2283">
            <v>122960977</v>
          </cell>
          <cell r="S2283">
            <v>601</v>
          </cell>
          <cell r="T2283">
            <v>43524</v>
          </cell>
          <cell r="U2283">
            <v>43600</v>
          </cell>
          <cell r="V2283">
            <v>43600</v>
          </cell>
        </row>
        <row r="2284">
          <cell r="Q2284">
            <v>122960978</v>
          </cell>
          <cell r="S2284">
            <v>420</v>
          </cell>
          <cell r="T2284">
            <v>43524</v>
          </cell>
          <cell r="U2284">
            <v>43600</v>
          </cell>
          <cell r="V2284">
            <v>43600</v>
          </cell>
        </row>
        <row r="2285">
          <cell r="Q2285">
            <v>122960980</v>
          </cell>
          <cell r="S2285">
            <v>550</v>
          </cell>
          <cell r="T2285">
            <v>43524</v>
          </cell>
          <cell r="U2285">
            <v>43600</v>
          </cell>
          <cell r="V2285">
            <v>43600</v>
          </cell>
        </row>
        <row r="2286">
          <cell r="Q2286">
            <v>122960982</v>
          </cell>
          <cell r="S2286">
            <v>320</v>
          </cell>
          <cell r="T2286">
            <v>43524</v>
          </cell>
          <cell r="U2286">
            <v>43600</v>
          </cell>
          <cell r="V2286">
            <v>43600</v>
          </cell>
        </row>
        <row r="2287">
          <cell r="Q2287">
            <v>122960983</v>
          </cell>
          <cell r="S2287">
            <v>300</v>
          </cell>
          <cell r="T2287">
            <v>43524</v>
          </cell>
          <cell r="U2287">
            <v>43600</v>
          </cell>
          <cell r="V2287">
            <v>43600</v>
          </cell>
        </row>
        <row r="2288">
          <cell r="Q2288">
            <v>122960984</v>
          </cell>
          <cell r="S2288">
            <v>607</v>
          </cell>
          <cell r="T2288">
            <v>43524</v>
          </cell>
          <cell r="U2288">
            <v>43616</v>
          </cell>
          <cell r="V2288">
            <v>43616</v>
          </cell>
        </row>
        <row r="2289">
          <cell r="Q2289">
            <v>122960986</v>
          </cell>
          <cell r="S2289">
            <v>320</v>
          </cell>
          <cell r="T2289">
            <v>43524</v>
          </cell>
          <cell r="U2289">
            <v>43600</v>
          </cell>
          <cell r="V2289">
            <v>43600</v>
          </cell>
        </row>
        <row r="2290">
          <cell r="Q2290">
            <v>122960988</v>
          </cell>
          <cell r="S2290">
            <v>600</v>
          </cell>
          <cell r="T2290">
            <v>43524</v>
          </cell>
          <cell r="U2290">
            <v>43600</v>
          </cell>
          <cell r="V2290">
            <v>43600</v>
          </cell>
        </row>
        <row r="2291">
          <cell r="Q2291">
            <v>122960989</v>
          </cell>
          <cell r="S2291">
            <v>561</v>
          </cell>
          <cell r="T2291">
            <v>43524</v>
          </cell>
          <cell r="U2291">
            <v>43585</v>
          </cell>
          <cell r="V2291">
            <v>43585</v>
          </cell>
        </row>
        <row r="2292">
          <cell r="Q2292">
            <v>122960990</v>
          </cell>
          <cell r="S2292">
            <v>329</v>
          </cell>
          <cell r="T2292">
            <v>43524</v>
          </cell>
          <cell r="U2292">
            <v>43585</v>
          </cell>
          <cell r="V2292">
            <v>43585</v>
          </cell>
        </row>
        <row r="2293">
          <cell r="Q2293">
            <v>122960992</v>
          </cell>
          <cell r="S2293">
            <v>365</v>
          </cell>
          <cell r="T2293">
            <v>43524</v>
          </cell>
          <cell r="U2293">
            <v>43600</v>
          </cell>
          <cell r="V2293">
            <v>43600</v>
          </cell>
        </row>
        <row r="2294">
          <cell r="Q2294">
            <v>122960993</v>
          </cell>
          <cell r="S2294">
            <v>647</v>
          </cell>
          <cell r="T2294">
            <v>43524</v>
          </cell>
          <cell r="U2294">
            <v>43616</v>
          </cell>
          <cell r="V2294">
            <v>43616</v>
          </cell>
        </row>
        <row r="2295">
          <cell r="Q2295">
            <v>122960995</v>
          </cell>
          <cell r="S2295">
            <v>345</v>
          </cell>
          <cell r="T2295">
            <v>43524</v>
          </cell>
          <cell r="U2295">
            <v>43616</v>
          </cell>
          <cell r="V2295">
            <v>43616</v>
          </cell>
        </row>
        <row r="2296">
          <cell r="Q2296">
            <v>122960996</v>
          </cell>
          <cell r="S2296">
            <v>607</v>
          </cell>
          <cell r="T2296">
            <v>43524</v>
          </cell>
          <cell r="U2296">
            <v>43600</v>
          </cell>
          <cell r="V2296">
            <v>43600</v>
          </cell>
        </row>
        <row r="2297">
          <cell r="Q2297">
            <v>122960997</v>
          </cell>
          <cell r="S2297">
            <v>600</v>
          </cell>
          <cell r="T2297">
            <v>43524</v>
          </cell>
          <cell r="U2297">
            <v>43600</v>
          </cell>
          <cell r="V2297">
            <v>43600</v>
          </cell>
        </row>
        <row r="2298">
          <cell r="Q2298">
            <v>122960998</v>
          </cell>
          <cell r="S2298">
            <v>1112</v>
          </cell>
          <cell r="T2298">
            <v>43524</v>
          </cell>
          <cell r="U2298">
            <v>43600</v>
          </cell>
          <cell r="V2298">
            <v>43600</v>
          </cell>
        </row>
        <row r="2299">
          <cell r="Q2299">
            <v>122960999</v>
          </cell>
          <cell r="S2299">
            <v>301</v>
          </cell>
          <cell r="T2299">
            <v>43524</v>
          </cell>
          <cell r="U2299">
            <v>43600</v>
          </cell>
          <cell r="V2299">
            <v>43600</v>
          </cell>
        </row>
        <row r="2300">
          <cell r="Q2300">
            <v>122961000</v>
          </cell>
          <cell r="S2300">
            <v>446</v>
          </cell>
          <cell r="T2300">
            <v>43524</v>
          </cell>
          <cell r="U2300">
            <v>43585</v>
          </cell>
          <cell r="V2300">
            <v>43585</v>
          </cell>
        </row>
        <row r="2301">
          <cell r="Q2301">
            <v>122961002</v>
          </cell>
          <cell r="S2301">
            <v>301</v>
          </cell>
          <cell r="T2301">
            <v>43524</v>
          </cell>
          <cell r="U2301">
            <v>43600</v>
          </cell>
          <cell r="V2301">
            <v>43600</v>
          </cell>
        </row>
        <row r="2302">
          <cell r="Q2302">
            <v>122961003</v>
          </cell>
          <cell r="S2302">
            <v>306</v>
          </cell>
          <cell r="T2302">
            <v>43524</v>
          </cell>
          <cell r="U2302">
            <v>43600</v>
          </cell>
          <cell r="V2302">
            <v>43600</v>
          </cell>
        </row>
        <row r="2303">
          <cell r="Q2303">
            <v>122961004</v>
          </cell>
          <cell r="S2303">
            <v>301</v>
          </cell>
          <cell r="T2303">
            <v>43524</v>
          </cell>
          <cell r="U2303">
            <v>43600</v>
          </cell>
          <cell r="V2303">
            <v>43600</v>
          </cell>
        </row>
        <row r="2304">
          <cell r="Q2304">
            <v>122961005</v>
          </cell>
          <cell r="S2304">
            <v>315</v>
          </cell>
          <cell r="T2304">
            <v>43524</v>
          </cell>
          <cell r="U2304">
            <v>43600</v>
          </cell>
          <cell r="V2304">
            <v>43600</v>
          </cell>
        </row>
        <row r="2305">
          <cell r="Q2305">
            <v>122961008</v>
          </cell>
          <cell r="S2305">
            <v>419</v>
          </cell>
          <cell r="T2305">
            <v>43524</v>
          </cell>
          <cell r="U2305">
            <v>43585</v>
          </cell>
          <cell r="V2305">
            <v>43585</v>
          </cell>
        </row>
        <row r="2306">
          <cell r="Q2306">
            <v>122961010</v>
          </cell>
          <cell r="S2306">
            <v>1739</v>
          </cell>
          <cell r="T2306">
            <v>43524</v>
          </cell>
          <cell r="U2306">
            <v>43600</v>
          </cell>
          <cell r="V2306">
            <v>43600</v>
          </cell>
        </row>
        <row r="2307">
          <cell r="Q2307">
            <v>122961012</v>
          </cell>
          <cell r="S2307">
            <v>323</v>
          </cell>
          <cell r="T2307">
            <v>43524</v>
          </cell>
          <cell r="U2307">
            <v>43600</v>
          </cell>
          <cell r="V2307">
            <v>43600</v>
          </cell>
        </row>
        <row r="2308">
          <cell r="Q2308">
            <v>122961015</v>
          </cell>
          <cell r="S2308">
            <v>347</v>
          </cell>
          <cell r="T2308">
            <v>43524</v>
          </cell>
          <cell r="U2308">
            <v>43600</v>
          </cell>
          <cell r="V2308">
            <v>43600</v>
          </cell>
        </row>
        <row r="2309">
          <cell r="Q2309">
            <v>122961017</v>
          </cell>
          <cell r="S2309">
            <v>301</v>
          </cell>
          <cell r="T2309">
            <v>43524</v>
          </cell>
          <cell r="U2309">
            <v>43600</v>
          </cell>
          <cell r="V2309">
            <v>43600</v>
          </cell>
        </row>
        <row r="2310">
          <cell r="Q2310">
            <v>122961023</v>
          </cell>
          <cell r="S2310">
            <v>307</v>
          </cell>
          <cell r="T2310">
            <v>43524</v>
          </cell>
          <cell r="U2310">
            <v>43600</v>
          </cell>
          <cell r="V2310">
            <v>43600</v>
          </cell>
        </row>
        <row r="2311">
          <cell r="Q2311">
            <v>122961024</v>
          </cell>
          <cell r="S2311">
            <v>835</v>
          </cell>
          <cell r="T2311">
            <v>43524</v>
          </cell>
          <cell r="U2311">
            <v>43600</v>
          </cell>
          <cell r="V2311">
            <v>43600</v>
          </cell>
        </row>
        <row r="2312">
          <cell r="Q2312">
            <v>122961026</v>
          </cell>
          <cell r="S2312">
            <v>331</v>
          </cell>
          <cell r="T2312">
            <v>43524</v>
          </cell>
          <cell r="U2312">
            <v>43616</v>
          </cell>
          <cell r="V2312">
            <v>43616</v>
          </cell>
        </row>
        <row r="2313">
          <cell r="Q2313">
            <v>122961027</v>
          </cell>
          <cell r="S2313">
            <v>601</v>
          </cell>
          <cell r="T2313">
            <v>43524</v>
          </cell>
          <cell r="U2313">
            <v>43600</v>
          </cell>
          <cell r="V2313">
            <v>43600</v>
          </cell>
        </row>
        <row r="2314">
          <cell r="Q2314">
            <v>122961028</v>
          </cell>
          <cell r="S2314">
            <v>300</v>
          </cell>
          <cell r="T2314">
            <v>43524</v>
          </cell>
          <cell r="U2314">
            <v>43600</v>
          </cell>
          <cell r="V2314">
            <v>43600</v>
          </cell>
        </row>
        <row r="2315">
          <cell r="Q2315">
            <v>122961033</v>
          </cell>
          <cell r="S2315">
            <v>700</v>
          </cell>
          <cell r="T2315">
            <v>43524</v>
          </cell>
          <cell r="U2315">
            <v>43600</v>
          </cell>
          <cell r="V2315">
            <v>43600</v>
          </cell>
        </row>
        <row r="2316">
          <cell r="Q2316">
            <v>122961035</v>
          </cell>
          <cell r="S2316">
            <v>496</v>
          </cell>
          <cell r="T2316">
            <v>43524</v>
          </cell>
          <cell r="U2316">
            <v>43600</v>
          </cell>
          <cell r="V2316">
            <v>43600</v>
          </cell>
        </row>
        <row r="2317">
          <cell r="Q2317">
            <v>122961037</v>
          </cell>
          <cell r="S2317">
            <v>617</v>
          </cell>
          <cell r="T2317">
            <v>43524</v>
          </cell>
          <cell r="U2317">
            <v>43600</v>
          </cell>
          <cell r="V2317">
            <v>43600</v>
          </cell>
        </row>
        <row r="2318">
          <cell r="Q2318">
            <v>122961038</v>
          </cell>
          <cell r="S2318">
            <v>305</v>
          </cell>
          <cell r="T2318">
            <v>43524</v>
          </cell>
          <cell r="U2318">
            <v>43585</v>
          </cell>
          <cell r="V2318">
            <v>43585</v>
          </cell>
        </row>
        <row r="2319">
          <cell r="Q2319">
            <v>122961046</v>
          </cell>
          <cell r="S2319">
            <v>2790</v>
          </cell>
          <cell r="T2319">
            <v>43524</v>
          </cell>
          <cell r="U2319">
            <v>43600</v>
          </cell>
          <cell r="V2319">
            <v>43600</v>
          </cell>
        </row>
        <row r="2320">
          <cell r="Q2320">
            <v>122961047</v>
          </cell>
          <cell r="S2320">
            <v>324</v>
          </cell>
          <cell r="T2320">
            <v>43524</v>
          </cell>
          <cell r="U2320">
            <v>43600</v>
          </cell>
          <cell r="V2320">
            <v>43600</v>
          </cell>
        </row>
        <row r="2321">
          <cell r="Q2321">
            <v>122961048</v>
          </cell>
          <cell r="S2321">
            <v>332</v>
          </cell>
          <cell r="T2321">
            <v>43524</v>
          </cell>
          <cell r="U2321">
            <v>43600</v>
          </cell>
          <cell r="V2321">
            <v>43600</v>
          </cell>
        </row>
        <row r="2322">
          <cell r="Q2322">
            <v>122961049</v>
          </cell>
          <cell r="S2322">
            <v>300</v>
          </cell>
          <cell r="T2322">
            <v>43524</v>
          </cell>
          <cell r="U2322">
            <v>43600</v>
          </cell>
          <cell r="V2322">
            <v>43600</v>
          </cell>
        </row>
        <row r="2323">
          <cell r="Q2323">
            <v>122961055</v>
          </cell>
          <cell r="S2323">
            <v>2457</v>
          </cell>
          <cell r="T2323">
            <v>43524</v>
          </cell>
          <cell r="U2323">
            <v>43600</v>
          </cell>
          <cell r="V2323">
            <v>43600</v>
          </cell>
        </row>
        <row r="2324">
          <cell r="Q2324">
            <v>122961057</v>
          </cell>
          <cell r="S2324">
            <v>1569</v>
          </cell>
          <cell r="T2324">
            <v>43524</v>
          </cell>
          <cell r="U2324">
            <v>43585</v>
          </cell>
          <cell r="V2324">
            <v>43585</v>
          </cell>
        </row>
        <row r="2325">
          <cell r="Q2325">
            <v>122961058</v>
          </cell>
          <cell r="S2325">
            <v>300</v>
          </cell>
          <cell r="T2325">
            <v>43524</v>
          </cell>
          <cell r="U2325">
            <v>43600</v>
          </cell>
          <cell r="V2325">
            <v>43600</v>
          </cell>
        </row>
        <row r="2326">
          <cell r="Q2326">
            <v>122961060</v>
          </cell>
          <cell r="S2326">
            <v>478</v>
          </cell>
          <cell r="T2326">
            <v>43524</v>
          </cell>
          <cell r="U2326">
            <v>43585</v>
          </cell>
          <cell r="V2326">
            <v>43585</v>
          </cell>
        </row>
        <row r="2327">
          <cell r="Q2327">
            <v>122961061</v>
          </cell>
          <cell r="S2327">
            <v>300</v>
          </cell>
          <cell r="T2327">
            <v>43524</v>
          </cell>
          <cell r="U2327">
            <v>43600</v>
          </cell>
          <cell r="V2327">
            <v>43600</v>
          </cell>
        </row>
        <row r="2328">
          <cell r="Q2328">
            <v>122961062</v>
          </cell>
          <cell r="S2328">
            <v>306</v>
          </cell>
          <cell r="T2328">
            <v>43524</v>
          </cell>
          <cell r="U2328">
            <v>43600</v>
          </cell>
          <cell r="V2328">
            <v>43600</v>
          </cell>
        </row>
        <row r="2329">
          <cell r="Q2329">
            <v>122961063</v>
          </cell>
          <cell r="S2329">
            <v>793</v>
          </cell>
          <cell r="T2329">
            <v>43524</v>
          </cell>
          <cell r="U2329">
            <v>43616</v>
          </cell>
          <cell r="V2329">
            <v>43616</v>
          </cell>
        </row>
        <row r="2330">
          <cell r="Q2330">
            <v>122961065</v>
          </cell>
          <cell r="S2330">
            <v>355</v>
          </cell>
          <cell r="T2330">
            <v>43524</v>
          </cell>
          <cell r="U2330">
            <v>43600</v>
          </cell>
          <cell r="V2330">
            <v>43600</v>
          </cell>
        </row>
        <row r="2331">
          <cell r="Q2331">
            <v>122961066</v>
          </cell>
          <cell r="S2331">
            <v>500</v>
          </cell>
          <cell r="T2331">
            <v>43524</v>
          </cell>
          <cell r="U2331">
            <v>43600</v>
          </cell>
          <cell r="V2331">
            <v>43600</v>
          </cell>
        </row>
        <row r="2332">
          <cell r="Q2332">
            <v>122961068</v>
          </cell>
          <cell r="S2332">
            <v>674</v>
          </cell>
          <cell r="T2332">
            <v>43524</v>
          </cell>
          <cell r="U2332">
            <v>43616</v>
          </cell>
          <cell r="V2332">
            <v>43616</v>
          </cell>
        </row>
        <row r="2333">
          <cell r="Q2333">
            <v>122961069</v>
          </cell>
          <cell r="S2333">
            <v>300</v>
          </cell>
          <cell r="T2333">
            <v>43524</v>
          </cell>
          <cell r="U2333">
            <v>43600</v>
          </cell>
          <cell r="V2333">
            <v>43600</v>
          </cell>
        </row>
        <row r="2334">
          <cell r="Q2334">
            <v>122961070</v>
          </cell>
          <cell r="S2334">
            <v>2000</v>
          </cell>
          <cell r="T2334">
            <v>43524</v>
          </cell>
          <cell r="U2334">
            <v>43600</v>
          </cell>
          <cell r="V2334">
            <v>43600</v>
          </cell>
        </row>
        <row r="2335">
          <cell r="Q2335">
            <v>122961071</v>
          </cell>
          <cell r="S2335">
            <v>302</v>
          </cell>
          <cell r="T2335">
            <v>43524</v>
          </cell>
          <cell r="U2335">
            <v>43600</v>
          </cell>
          <cell r="V2335">
            <v>43600</v>
          </cell>
        </row>
        <row r="2336">
          <cell r="Q2336">
            <v>122961072</v>
          </cell>
          <cell r="S2336">
            <v>1517</v>
          </cell>
          <cell r="T2336">
            <v>43524</v>
          </cell>
          <cell r="U2336">
            <v>43600</v>
          </cell>
          <cell r="V2336">
            <v>43600</v>
          </cell>
        </row>
        <row r="2337">
          <cell r="Q2337">
            <v>122961074</v>
          </cell>
          <cell r="S2337">
            <v>302</v>
          </cell>
          <cell r="T2337">
            <v>43524</v>
          </cell>
          <cell r="U2337">
            <v>43600</v>
          </cell>
          <cell r="V2337">
            <v>43600</v>
          </cell>
        </row>
        <row r="2338">
          <cell r="Q2338">
            <v>122961075</v>
          </cell>
          <cell r="S2338">
            <v>303</v>
          </cell>
          <cell r="T2338">
            <v>43524</v>
          </cell>
          <cell r="U2338">
            <v>43600</v>
          </cell>
          <cell r="V2338">
            <v>43600</v>
          </cell>
        </row>
        <row r="2339">
          <cell r="Q2339">
            <v>122961077</v>
          </cell>
          <cell r="S2339">
            <v>903</v>
          </cell>
          <cell r="T2339">
            <v>43524</v>
          </cell>
          <cell r="U2339">
            <v>43616</v>
          </cell>
          <cell r="V2339">
            <v>43616</v>
          </cell>
        </row>
        <row r="2340">
          <cell r="Q2340">
            <v>122961080</v>
          </cell>
          <cell r="S2340">
            <v>300</v>
          </cell>
          <cell r="T2340">
            <v>43524</v>
          </cell>
          <cell r="U2340">
            <v>43616</v>
          </cell>
          <cell r="V2340">
            <v>43616</v>
          </cell>
        </row>
        <row r="2341">
          <cell r="Q2341">
            <v>122961081</v>
          </cell>
          <cell r="S2341">
            <v>1050</v>
          </cell>
          <cell r="T2341">
            <v>43524</v>
          </cell>
          <cell r="U2341">
            <v>43616</v>
          </cell>
          <cell r="V2341">
            <v>43616</v>
          </cell>
        </row>
        <row r="2342">
          <cell r="Q2342">
            <v>122961082</v>
          </cell>
          <cell r="S2342">
            <v>336</v>
          </cell>
          <cell r="T2342">
            <v>43524</v>
          </cell>
          <cell r="U2342">
            <v>43600</v>
          </cell>
          <cell r="V2342">
            <v>43600</v>
          </cell>
        </row>
        <row r="2343">
          <cell r="Q2343">
            <v>122961083</v>
          </cell>
          <cell r="S2343">
            <v>300</v>
          </cell>
          <cell r="T2343">
            <v>43524</v>
          </cell>
          <cell r="U2343">
            <v>43600</v>
          </cell>
          <cell r="V2343">
            <v>43600</v>
          </cell>
        </row>
        <row r="2344">
          <cell r="Q2344">
            <v>122961085</v>
          </cell>
          <cell r="S2344">
            <v>300</v>
          </cell>
          <cell r="T2344">
            <v>43524</v>
          </cell>
          <cell r="U2344">
            <v>43616</v>
          </cell>
          <cell r="V2344">
            <v>43616</v>
          </cell>
        </row>
        <row r="2345">
          <cell r="Q2345">
            <v>122961086</v>
          </cell>
          <cell r="S2345">
            <v>4</v>
          </cell>
          <cell r="T2345">
            <v>43524</v>
          </cell>
          <cell r="U2345">
            <v>43600</v>
          </cell>
          <cell r="V2345">
            <v>43600</v>
          </cell>
        </row>
        <row r="2346">
          <cell r="Q2346">
            <v>122961215</v>
          </cell>
          <cell r="S2346">
            <v>779</v>
          </cell>
          <cell r="T2346">
            <v>43524</v>
          </cell>
          <cell r="U2346">
            <v>43600</v>
          </cell>
          <cell r="V2346">
            <v>43600</v>
          </cell>
        </row>
        <row r="2347">
          <cell r="Q2347">
            <v>122961253</v>
          </cell>
          <cell r="S2347">
            <v>400</v>
          </cell>
          <cell r="T2347">
            <v>43524</v>
          </cell>
          <cell r="U2347">
            <v>43600</v>
          </cell>
          <cell r="V2347">
            <v>43600</v>
          </cell>
        </row>
        <row r="2348">
          <cell r="Q2348">
            <v>122961255</v>
          </cell>
          <cell r="S2348">
            <v>270</v>
          </cell>
          <cell r="T2348">
            <v>43524</v>
          </cell>
          <cell r="U2348">
            <v>43600</v>
          </cell>
          <cell r="V2348">
            <v>43600</v>
          </cell>
        </row>
        <row r="2349">
          <cell r="Q2349">
            <v>122961257</v>
          </cell>
          <cell r="S2349">
            <v>201</v>
          </cell>
          <cell r="T2349">
            <v>43524</v>
          </cell>
          <cell r="U2349">
            <v>43600</v>
          </cell>
          <cell r="V2349">
            <v>43600</v>
          </cell>
        </row>
      </sheetData>
      <sheetData sheetId="6">
        <row r="2">
          <cell r="S2" t="str">
            <v>GPS PO Number ID</v>
          </cell>
          <cell r="T2" t="str">
            <v>qty</v>
          </cell>
          <cell r="U2" t="str">
            <v>SDD</v>
          </cell>
        </row>
        <row r="3">
          <cell r="S3">
            <v>122516041</v>
          </cell>
          <cell r="T3">
            <v>632</v>
          </cell>
          <cell r="U3">
            <v>43585</v>
          </cell>
        </row>
        <row r="4">
          <cell r="S4">
            <v>122520940</v>
          </cell>
          <cell r="T4">
            <v>150</v>
          </cell>
          <cell r="U4">
            <v>43585</v>
          </cell>
        </row>
        <row r="5">
          <cell r="S5">
            <v>122532687</v>
          </cell>
          <cell r="T5">
            <v>364</v>
          </cell>
          <cell r="U5">
            <v>43585</v>
          </cell>
        </row>
        <row r="6">
          <cell r="S6">
            <v>122542077</v>
          </cell>
          <cell r="T6">
            <v>807</v>
          </cell>
          <cell r="U6">
            <v>43585</v>
          </cell>
        </row>
        <row r="7">
          <cell r="S7">
            <v>122542175</v>
          </cell>
          <cell r="T7">
            <v>183</v>
          </cell>
          <cell r="U7">
            <v>43585</v>
          </cell>
        </row>
        <row r="8">
          <cell r="S8">
            <v>122542195</v>
          </cell>
          <cell r="T8">
            <v>100</v>
          </cell>
          <cell r="U8">
            <v>43585</v>
          </cell>
        </row>
        <row r="9">
          <cell r="S9">
            <v>122542220</v>
          </cell>
          <cell r="T9">
            <v>100</v>
          </cell>
          <cell r="U9">
            <v>43600</v>
          </cell>
        </row>
        <row r="10">
          <cell r="S10">
            <v>122561535</v>
          </cell>
          <cell r="T10">
            <v>169</v>
          </cell>
          <cell r="U10">
            <v>43600</v>
          </cell>
        </row>
        <row r="11">
          <cell r="S11">
            <v>122583666</v>
          </cell>
          <cell r="T11">
            <v>466</v>
          </cell>
          <cell r="U11">
            <v>43600</v>
          </cell>
        </row>
        <row r="12">
          <cell r="S12">
            <v>122585805</v>
          </cell>
          <cell r="T12">
            <v>398</v>
          </cell>
          <cell r="U12">
            <v>43600</v>
          </cell>
        </row>
        <row r="13">
          <cell r="S13">
            <v>122586981</v>
          </cell>
          <cell r="T13">
            <v>102</v>
          </cell>
          <cell r="U13">
            <v>43600</v>
          </cell>
        </row>
        <row r="14">
          <cell r="S14">
            <v>122587061</v>
          </cell>
          <cell r="T14">
            <v>100</v>
          </cell>
          <cell r="U14">
            <v>43600</v>
          </cell>
        </row>
        <row r="15">
          <cell r="S15">
            <v>122588184</v>
          </cell>
          <cell r="T15">
            <v>111</v>
          </cell>
          <cell r="U15">
            <v>43585</v>
          </cell>
        </row>
        <row r="16">
          <cell r="S16">
            <v>122588692</v>
          </cell>
          <cell r="T16">
            <v>596</v>
          </cell>
          <cell r="U16">
            <v>43585</v>
          </cell>
        </row>
        <row r="17">
          <cell r="S17">
            <v>122588703</v>
          </cell>
          <cell r="T17">
            <v>352</v>
          </cell>
          <cell r="U17">
            <v>43600</v>
          </cell>
        </row>
        <row r="18">
          <cell r="S18">
            <v>122588706</v>
          </cell>
          <cell r="T18">
            <v>300</v>
          </cell>
          <cell r="U18">
            <v>43600</v>
          </cell>
        </row>
        <row r="19">
          <cell r="S19">
            <v>122590643</v>
          </cell>
          <cell r="T19">
            <v>100</v>
          </cell>
          <cell r="U19">
            <v>43600</v>
          </cell>
        </row>
        <row r="20">
          <cell r="S20">
            <v>122590952</v>
          </cell>
          <cell r="T20">
            <v>100</v>
          </cell>
          <cell r="U20">
            <v>43600</v>
          </cell>
        </row>
        <row r="21">
          <cell r="S21">
            <v>122599290</v>
          </cell>
          <cell r="T21">
            <v>111</v>
          </cell>
          <cell r="U21">
            <v>43585</v>
          </cell>
        </row>
        <row r="22">
          <cell r="S22">
            <v>122600472</v>
          </cell>
          <cell r="T22">
            <v>101</v>
          </cell>
          <cell r="U22">
            <v>43600</v>
          </cell>
        </row>
        <row r="23">
          <cell r="S23">
            <v>122679868</v>
          </cell>
          <cell r="T23">
            <v>333</v>
          </cell>
          <cell r="U23">
            <v>43600</v>
          </cell>
        </row>
        <row r="24">
          <cell r="S24">
            <v>122683667</v>
          </cell>
          <cell r="T24">
            <v>109</v>
          </cell>
          <cell r="U24">
            <v>43555</v>
          </cell>
        </row>
        <row r="25">
          <cell r="S25">
            <v>122683836</v>
          </cell>
          <cell r="T25">
            <v>100</v>
          </cell>
          <cell r="U25">
            <v>43555</v>
          </cell>
        </row>
        <row r="26">
          <cell r="S26">
            <v>122692491</v>
          </cell>
          <cell r="T26">
            <v>100</v>
          </cell>
          <cell r="U26">
            <v>43600</v>
          </cell>
        </row>
        <row r="27">
          <cell r="S27">
            <v>122712912</v>
          </cell>
          <cell r="T27">
            <v>234</v>
          </cell>
          <cell r="U27">
            <v>43600</v>
          </cell>
        </row>
        <row r="28">
          <cell r="S28">
            <v>122724495</v>
          </cell>
          <cell r="T28">
            <v>100</v>
          </cell>
          <cell r="U28">
            <v>43600</v>
          </cell>
        </row>
        <row r="29">
          <cell r="S29">
            <v>122724518</v>
          </cell>
          <cell r="T29">
            <v>100</v>
          </cell>
          <cell r="U29">
            <v>43600</v>
          </cell>
        </row>
        <row r="30">
          <cell r="S30">
            <v>122724599</v>
          </cell>
          <cell r="T30">
            <v>180</v>
          </cell>
          <cell r="U30">
            <v>43600</v>
          </cell>
        </row>
        <row r="31">
          <cell r="S31">
            <v>122726419</v>
          </cell>
          <cell r="T31">
            <v>150</v>
          </cell>
          <cell r="U31">
            <v>43600</v>
          </cell>
        </row>
        <row r="32">
          <cell r="S32">
            <v>122726821</v>
          </cell>
          <cell r="T32">
            <v>259</v>
          </cell>
          <cell r="U32">
            <v>43600</v>
          </cell>
        </row>
        <row r="33">
          <cell r="S33">
            <v>122726902</v>
          </cell>
          <cell r="T33">
            <v>228</v>
          </cell>
          <cell r="U33">
            <v>43600</v>
          </cell>
        </row>
        <row r="34">
          <cell r="S34">
            <v>122726962</v>
          </cell>
          <cell r="T34">
            <v>155</v>
          </cell>
          <cell r="U34">
            <v>43600</v>
          </cell>
        </row>
        <row r="35">
          <cell r="S35">
            <v>122733575</v>
          </cell>
          <cell r="T35">
            <v>343</v>
          </cell>
          <cell r="U35">
            <v>43616</v>
          </cell>
        </row>
        <row r="36">
          <cell r="S36">
            <v>122737976</v>
          </cell>
          <cell r="T36">
            <v>220</v>
          </cell>
          <cell r="U36">
            <v>43600</v>
          </cell>
        </row>
        <row r="37">
          <cell r="S37">
            <v>122738051</v>
          </cell>
          <cell r="T37">
            <v>150</v>
          </cell>
          <cell r="U37">
            <v>43600</v>
          </cell>
        </row>
        <row r="38">
          <cell r="S38">
            <v>122740467</v>
          </cell>
          <cell r="T38">
            <v>500</v>
          </cell>
          <cell r="U38">
            <v>43600</v>
          </cell>
        </row>
        <row r="39">
          <cell r="S39">
            <v>122740473</v>
          </cell>
          <cell r="T39">
            <v>500</v>
          </cell>
          <cell r="U39">
            <v>43600</v>
          </cell>
        </row>
        <row r="40">
          <cell r="S40">
            <v>122740683</v>
          </cell>
          <cell r="T40">
            <v>100</v>
          </cell>
          <cell r="U40">
            <v>43600</v>
          </cell>
        </row>
        <row r="41">
          <cell r="S41">
            <v>122741256</v>
          </cell>
          <cell r="T41">
            <v>251</v>
          </cell>
          <cell r="U41">
            <v>43600</v>
          </cell>
        </row>
        <row r="42">
          <cell r="S42">
            <v>122741265</v>
          </cell>
          <cell r="T42">
            <v>156</v>
          </cell>
          <cell r="U42">
            <v>43600</v>
          </cell>
        </row>
        <row r="43">
          <cell r="S43">
            <v>122741406</v>
          </cell>
          <cell r="T43">
            <v>156</v>
          </cell>
          <cell r="U43">
            <v>43616</v>
          </cell>
        </row>
        <row r="44">
          <cell r="S44">
            <v>122745447</v>
          </cell>
          <cell r="T44">
            <v>331</v>
          </cell>
          <cell r="U44">
            <v>43600</v>
          </cell>
        </row>
        <row r="45">
          <cell r="S45">
            <v>122745482</v>
          </cell>
          <cell r="T45">
            <v>300</v>
          </cell>
          <cell r="U45">
            <v>43600</v>
          </cell>
        </row>
        <row r="46">
          <cell r="S46">
            <v>122745650</v>
          </cell>
          <cell r="T46">
            <v>153</v>
          </cell>
          <cell r="U46">
            <v>43631</v>
          </cell>
        </row>
        <row r="47">
          <cell r="S47">
            <v>122745687</v>
          </cell>
          <cell r="T47">
            <v>100</v>
          </cell>
          <cell r="U47">
            <v>43616</v>
          </cell>
        </row>
        <row r="48">
          <cell r="S48">
            <v>122745696</v>
          </cell>
          <cell r="T48">
            <v>243</v>
          </cell>
          <cell r="U48">
            <v>43600</v>
          </cell>
        </row>
        <row r="49">
          <cell r="S49">
            <v>122745730</v>
          </cell>
          <cell r="T49">
            <v>212</v>
          </cell>
          <cell r="U49">
            <v>43616</v>
          </cell>
        </row>
        <row r="50">
          <cell r="S50">
            <v>122745962</v>
          </cell>
          <cell r="T50">
            <v>168</v>
          </cell>
          <cell r="U50">
            <v>43600</v>
          </cell>
        </row>
        <row r="51">
          <cell r="S51">
            <v>122746974</v>
          </cell>
          <cell r="T51">
            <v>201</v>
          </cell>
          <cell r="U51">
            <v>43600</v>
          </cell>
        </row>
        <row r="52">
          <cell r="S52">
            <v>122747599</v>
          </cell>
          <cell r="T52">
            <v>112</v>
          </cell>
          <cell r="U52">
            <v>43585</v>
          </cell>
        </row>
        <row r="53">
          <cell r="S53">
            <v>122751047</v>
          </cell>
          <cell r="T53">
            <v>100</v>
          </cell>
          <cell r="U53">
            <v>43600</v>
          </cell>
        </row>
        <row r="54">
          <cell r="S54">
            <v>122751241</v>
          </cell>
          <cell r="T54">
            <v>150</v>
          </cell>
          <cell r="U54">
            <v>43555</v>
          </cell>
        </row>
        <row r="55">
          <cell r="S55">
            <v>122759902</v>
          </cell>
          <cell r="T55">
            <v>310</v>
          </cell>
          <cell r="U55">
            <v>43616</v>
          </cell>
        </row>
        <row r="56">
          <cell r="S56">
            <v>122760018</v>
          </cell>
          <cell r="T56">
            <v>356</v>
          </cell>
          <cell r="U56">
            <v>43616</v>
          </cell>
        </row>
        <row r="57">
          <cell r="S57">
            <v>122760081</v>
          </cell>
          <cell r="T57">
            <v>1190</v>
          </cell>
          <cell r="U57">
            <v>43600</v>
          </cell>
        </row>
        <row r="58">
          <cell r="S58">
            <v>122760270</v>
          </cell>
          <cell r="T58">
            <v>157</v>
          </cell>
          <cell r="U58">
            <v>43616</v>
          </cell>
        </row>
        <row r="59">
          <cell r="S59">
            <v>122760515</v>
          </cell>
          <cell r="T59">
            <v>100</v>
          </cell>
          <cell r="U59">
            <v>43616</v>
          </cell>
        </row>
        <row r="60">
          <cell r="S60">
            <v>122760621</v>
          </cell>
          <cell r="T60">
            <v>100</v>
          </cell>
          <cell r="U60">
            <v>43600</v>
          </cell>
        </row>
        <row r="61">
          <cell r="S61">
            <v>122779399</v>
          </cell>
          <cell r="T61">
            <v>297</v>
          </cell>
          <cell r="U61">
            <v>43616</v>
          </cell>
        </row>
        <row r="62">
          <cell r="S62">
            <v>122781070</v>
          </cell>
          <cell r="T62">
            <v>339</v>
          </cell>
          <cell r="U62">
            <v>43600</v>
          </cell>
        </row>
        <row r="63">
          <cell r="S63">
            <v>122781120</v>
          </cell>
          <cell r="T63">
            <v>447</v>
          </cell>
          <cell r="U63">
            <v>43616</v>
          </cell>
        </row>
        <row r="64">
          <cell r="S64">
            <v>122781137</v>
          </cell>
          <cell r="T64">
            <v>260</v>
          </cell>
          <cell r="U64">
            <v>43600</v>
          </cell>
        </row>
        <row r="65">
          <cell r="S65">
            <v>122795371</v>
          </cell>
          <cell r="T65">
            <v>1346</v>
          </cell>
          <cell r="U65">
            <v>43616</v>
          </cell>
        </row>
        <row r="66">
          <cell r="S66">
            <v>122797085</v>
          </cell>
          <cell r="T66">
            <v>220</v>
          </cell>
          <cell r="U66">
            <v>43555</v>
          </cell>
        </row>
        <row r="67">
          <cell r="S67">
            <v>122803324</v>
          </cell>
          <cell r="T67">
            <v>65</v>
          </cell>
          <cell r="U67">
            <v>43600</v>
          </cell>
        </row>
        <row r="68">
          <cell r="S68">
            <v>122810120</v>
          </cell>
          <cell r="T68">
            <v>717</v>
          </cell>
          <cell r="U68">
            <v>43585</v>
          </cell>
        </row>
        <row r="69">
          <cell r="S69">
            <v>122810152</v>
          </cell>
          <cell r="T69">
            <v>300</v>
          </cell>
          <cell r="U69">
            <v>43600</v>
          </cell>
        </row>
        <row r="70">
          <cell r="S70">
            <v>122810154</v>
          </cell>
          <cell r="T70">
            <v>315</v>
          </cell>
          <cell r="U70">
            <v>43600</v>
          </cell>
        </row>
        <row r="71">
          <cell r="S71">
            <v>122810168</v>
          </cell>
          <cell r="T71">
            <v>1154</v>
          </cell>
          <cell r="U71">
            <v>43585</v>
          </cell>
        </row>
        <row r="72">
          <cell r="S72">
            <v>122810170</v>
          </cell>
          <cell r="T72">
            <v>1673</v>
          </cell>
          <cell r="U72">
            <v>43600</v>
          </cell>
        </row>
        <row r="73">
          <cell r="S73">
            <v>122810968</v>
          </cell>
          <cell r="T73">
            <v>644</v>
          </cell>
          <cell r="U73">
            <v>43585</v>
          </cell>
        </row>
        <row r="74">
          <cell r="S74">
            <v>122810978</v>
          </cell>
          <cell r="T74">
            <v>391</v>
          </cell>
          <cell r="U74">
            <v>43600</v>
          </cell>
        </row>
        <row r="75">
          <cell r="S75">
            <v>122813571</v>
          </cell>
          <cell r="T75">
            <v>1800</v>
          </cell>
          <cell r="U75">
            <v>43585</v>
          </cell>
        </row>
        <row r="76">
          <cell r="S76">
            <v>122829591</v>
          </cell>
          <cell r="T76">
            <v>438</v>
          </cell>
          <cell r="U76">
            <v>43616</v>
          </cell>
        </row>
        <row r="77">
          <cell r="S77">
            <v>122829608</v>
          </cell>
          <cell r="T77">
            <v>165</v>
          </cell>
          <cell r="U77">
            <v>43616</v>
          </cell>
        </row>
        <row r="78">
          <cell r="S78">
            <v>122829658</v>
          </cell>
          <cell r="T78">
            <v>109</v>
          </cell>
          <cell r="U78">
            <v>43585</v>
          </cell>
        </row>
        <row r="79">
          <cell r="S79">
            <v>122829713</v>
          </cell>
          <cell r="T79">
            <v>120</v>
          </cell>
          <cell r="U79">
            <v>43616</v>
          </cell>
        </row>
        <row r="80">
          <cell r="S80">
            <v>122829746</v>
          </cell>
          <cell r="T80">
            <v>100</v>
          </cell>
          <cell r="U80">
            <v>43585</v>
          </cell>
        </row>
        <row r="81">
          <cell r="S81">
            <v>122829764</v>
          </cell>
          <cell r="T81">
            <v>114</v>
          </cell>
          <cell r="U81">
            <v>43616</v>
          </cell>
        </row>
        <row r="82">
          <cell r="S82">
            <v>122832903</v>
          </cell>
          <cell r="T82">
            <v>260</v>
          </cell>
          <cell r="U82">
            <v>43600</v>
          </cell>
        </row>
        <row r="83">
          <cell r="S83">
            <v>122832904</v>
          </cell>
          <cell r="T83">
            <v>130</v>
          </cell>
          <cell r="U83">
            <v>43600</v>
          </cell>
        </row>
        <row r="84">
          <cell r="S84">
            <v>122832910</v>
          </cell>
          <cell r="T84">
            <v>154</v>
          </cell>
          <cell r="U84">
            <v>43600</v>
          </cell>
        </row>
        <row r="85">
          <cell r="S85">
            <v>122832951</v>
          </cell>
          <cell r="T85">
            <v>192</v>
          </cell>
          <cell r="U85">
            <v>43585</v>
          </cell>
        </row>
        <row r="86">
          <cell r="S86">
            <v>122834502</v>
          </cell>
          <cell r="T86">
            <v>100</v>
          </cell>
          <cell r="U86">
            <v>43585</v>
          </cell>
        </row>
        <row r="87">
          <cell r="S87">
            <v>122834845</v>
          </cell>
          <cell r="T87">
            <v>100</v>
          </cell>
          <cell r="U87">
            <v>43600</v>
          </cell>
        </row>
        <row r="88">
          <cell r="S88">
            <v>122834852</v>
          </cell>
          <cell r="T88">
            <v>120</v>
          </cell>
          <cell r="U88">
            <v>43600</v>
          </cell>
        </row>
        <row r="89">
          <cell r="S89">
            <v>122841132</v>
          </cell>
          <cell r="T89">
            <v>314</v>
          </cell>
          <cell r="U89">
            <v>43555</v>
          </cell>
        </row>
        <row r="90">
          <cell r="S90">
            <v>122849759</v>
          </cell>
          <cell r="T90">
            <v>280</v>
          </cell>
          <cell r="U90">
            <v>43600</v>
          </cell>
        </row>
        <row r="91">
          <cell r="S91">
            <v>122851049</v>
          </cell>
          <cell r="T91">
            <v>180</v>
          </cell>
          <cell r="U91">
            <v>43600</v>
          </cell>
        </row>
        <row r="92">
          <cell r="S92">
            <v>122851092</v>
          </cell>
          <cell r="T92">
            <v>203</v>
          </cell>
          <cell r="U92">
            <v>43555</v>
          </cell>
        </row>
        <row r="93">
          <cell r="S93">
            <v>122851419</v>
          </cell>
          <cell r="T93">
            <v>828</v>
          </cell>
          <cell r="U93">
            <v>43600</v>
          </cell>
        </row>
        <row r="94">
          <cell r="S94">
            <v>122852958</v>
          </cell>
          <cell r="T94">
            <v>637</v>
          </cell>
          <cell r="U94">
            <v>43585</v>
          </cell>
        </row>
        <row r="95">
          <cell r="S95">
            <v>122853443</v>
          </cell>
          <cell r="T95">
            <v>700</v>
          </cell>
          <cell r="U95">
            <v>43585</v>
          </cell>
        </row>
        <row r="96">
          <cell r="S96">
            <v>122853524</v>
          </cell>
          <cell r="T96">
            <v>439</v>
          </cell>
          <cell r="U96">
            <v>43616</v>
          </cell>
        </row>
        <row r="97">
          <cell r="S97">
            <v>122865045</v>
          </cell>
          <cell r="T97">
            <v>1224</v>
          </cell>
          <cell r="U97">
            <v>43600</v>
          </cell>
        </row>
        <row r="98">
          <cell r="S98">
            <v>122865061</v>
          </cell>
          <cell r="T98">
            <v>2196</v>
          </cell>
          <cell r="U98">
            <v>43585</v>
          </cell>
        </row>
        <row r="99">
          <cell r="S99">
            <v>122881672</v>
          </cell>
          <cell r="T99">
            <v>100</v>
          </cell>
          <cell r="U99">
            <v>43585</v>
          </cell>
        </row>
        <row r="100">
          <cell r="S100">
            <v>122881679</v>
          </cell>
          <cell r="T100">
            <v>16</v>
          </cell>
          <cell r="U100">
            <v>43585</v>
          </cell>
        </row>
        <row r="101">
          <cell r="S101">
            <v>122882045</v>
          </cell>
          <cell r="T101">
            <v>284</v>
          </cell>
          <cell r="U101">
            <v>43585</v>
          </cell>
        </row>
        <row r="102">
          <cell r="S102">
            <v>122882152</v>
          </cell>
          <cell r="T102">
            <v>75</v>
          </cell>
          <cell r="U102">
            <v>43600</v>
          </cell>
        </row>
        <row r="103">
          <cell r="S103">
            <v>122882153</v>
          </cell>
          <cell r="T103">
            <v>80</v>
          </cell>
          <cell r="U103">
            <v>43600</v>
          </cell>
        </row>
        <row r="104">
          <cell r="S104">
            <v>122882215</v>
          </cell>
          <cell r="T104">
            <v>200</v>
          </cell>
          <cell r="U104">
            <v>43616</v>
          </cell>
        </row>
        <row r="105">
          <cell r="S105">
            <v>122882217</v>
          </cell>
          <cell r="T105">
            <v>1</v>
          </cell>
          <cell r="U105">
            <v>43600</v>
          </cell>
        </row>
        <row r="106">
          <cell r="S106">
            <v>122882227</v>
          </cell>
          <cell r="T106">
            <v>226</v>
          </cell>
          <cell r="U106" t="str">
            <v>holding</v>
          </cell>
        </row>
        <row r="107">
          <cell r="S107">
            <v>122882229</v>
          </cell>
          <cell r="T107">
            <v>1</v>
          </cell>
          <cell r="U107">
            <v>43600</v>
          </cell>
        </row>
        <row r="108">
          <cell r="S108">
            <v>122882378</v>
          </cell>
          <cell r="T108">
            <v>1041</v>
          </cell>
          <cell r="U108">
            <v>43585</v>
          </cell>
        </row>
        <row r="109">
          <cell r="S109">
            <v>122882380</v>
          </cell>
          <cell r="T109">
            <v>1800</v>
          </cell>
          <cell r="U109">
            <v>43585</v>
          </cell>
        </row>
        <row r="110">
          <cell r="S110">
            <v>122882381</v>
          </cell>
          <cell r="T110">
            <v>1041</v>
          </cell>
          <cell r="U110">
            <v>43600</v>
          </cell>
        </row>
        <row r="111">
          <cell r="S111">
            <v>122882392</v>
          </cell>
          <cell r="T111">
            <v>182</v>
          </cell>
          <cell r="U111">
            <v>43585</v>
          </cell>
        </row>
        <row r="112">
          <cell r="S112">
            <v>122882395</v>
          </cell>
          <cell r="T112">
            <v>28</v>
          </cell>
          <cell r="U112">
            <v>43616</v>
          </cell>
        </row>
        <row r="113">
          <cell r="S113">
            <v>122882719</v>
          </cell>
          <cell r="T113">
            <v>44</v>
          </cell>
          <cell r="U113" t="str">
            <v>holding</v>
          </cell>
        </row>
        <row r="114">
          <cell r="S114">
            <v>122882731</v>
          </cell>
          <cell r="T114">
            <v>100</v>
          </cell>
          <cell r="U114">
            <v>43631</v>
          </cell>
        </row>
        <row r="115">
          <cell r="S115">
            <v>122883082</v>
          </cell>
          <cell r="T115">
            <v>137</v>
          </cell>
          <cell r="U115">
            <v>43600</v>
          </cell>
        </row>
        <row r="116">
          <cell r="S116">
            <v>122883512</v>
          </cell>
          <cell r="T116">
            <v>22</v>
          </cell>
          <cell r="U116">
            <v>43600</v>
          </cell>
        </row>
        <row r="117">
          <cell r="S117">
            <v>122883520</v>
          </cell>
          <cell r="T117">
            <v>21</v>
          </cell>
          <cell r="U117">
            <v>43600</v>
          </cell>
        </row>
        <row r="118">
          <cell r="S118">
            <v>122884333</v>
          </cell>
          <cell r="T118">
            <v>100</v>
          </cell>
          <cell r="U118">
            <v>43600</v>
          </cell>
        </row>
        <row r="119">
          <cell r="S119">
            <v>122884334</v>
          </cell>
          <cell r="T119">
            <v>166</v>
          </cell>
          <cell r="U119">
            <v>43600</v>
          </cell>
        </row>
        <row r="120">
          <cell r="S120">
            <v>122884335</v>
          </cell>
          <cell r="T120">
            <v>23</v>
          </cell>
          <cell r="U120">
            <v>43585</v>
          </cell>
        </row>
        <row r="121">
          <cell r="S121">
            <v>122884336</v>
          </cell>
          <cell r="T121">
            <v>23</v>
          </cell>
          <cell r="U121">
            <v>43600</v>
          </cell>
        </row>
        <row r="122">
          <cell r="S122">
            <v>122884337</v>
          </cell>
          <cell r="T122">
            <v>1</v>
          </cell>
          <cell r="U122">
            <v>43600</v>
          </cell>
        </row>
        <row r="123">
          <cell r="S123">
            <v>122884338</v>
          </cell>
          <cell r="T123">
            <v>1</v>
          </cell>
          <cell r="U123">
            <v>43600</v>
          </cell>
        </row>
        <row r="124">
          <cell r="S124">
            <v>122884339</v>
          </cell>
          <cell r="T124">
            <v>23</v>
          </cell>
          <cell r="U124">
            <v>43585</v>
          </cell>
        </row>
        <row r="125">
          <cell r="S125">
            <v>122884345</v>
          </cell>
          <cell r="T125">
            <v>1</v>
          </cell>
          <cell r="U125">
            <v>43585</v>
          </cell>
        </row>
        <row r="126">
          <cell r="S126">
            <v>122884346</v>
          </cell>
          <cell r="T126">
            <v>1</v>
          </cell>
          <cell r="U126">
            <v>43585</v>
          </cell>
        </row>
        <row r="127">
          <cell r="S127">
            <v>122885406</v>
          </cell>
          <cell r="T127">
            <v>780</v>
          </cell>
          <cell r="U127">
            <v>43600</v>
          </cell>
        </row>
        <row r="128">
          <cell r="S128">
            <v>122885419</v>
          </cell>
          <cell r="T128">
            <v>1125</v>
          </cell>
          <cell r="U128">
            <v>43600</v>
          </cell>
        </row>
        <row r="129">
          <cell r="S129">
            <v>122885420</v>
          </cell>
          <cell r="T129">
            <v>1200</v>
          </cell>
          <cell r="U129">
            <v>43600</v>
          </cell>
        </row>
        <row r="130">
          <cell r="S130">
            <v>122885421</v>
          </cell>
          <cell r="T130">
            <v>2580</v>
          </cell>
          <cell r="U130">
            <v>43600</v>
          </cell>
        </row>
        <row r="131">
          <cell r="S131">
            <v>122885422</v>
          </cell>
          <cell r="T131">
            <v>1224</v>
          </cell>
          <cell r="U131">
            <v>43600</v>
          </cell>
        </row>
        <row r="132">
          <cell r="S132">
            <v>122885423</v>
          </cell>
          <cell r="T132">
            <v>475</v>
          </cell>
          <cell r="U132">
            <v>43600</v>
          </cell>
        </row>
        <row r="133">
          <cell r="S133">
            <v>122885876</v>
          </cell>
          <cell r="T133">
            <v>5630</v>
          </cell>
          <cell r="U133">
            <v>43600</v>
          </cell>
        </row>
        <row r="134">
          <cell r="S134">
            <v>122887738</v>
          </cell>
          <cell r="T134">
            <v>17</v>
          </cell>
          <cell r="U134">
            <v>43600</v>
          </cell>
        </row>
        <row r="135">
          <cell r="S135">
            <v>122888665</v>
          </cell>
          <cell r="T135">
            <v>292</v>
          </cell>
          <cell r="U135">
            <v>43616</v>
          </cell>
        </row>
        <row r="136">
          <cell r="S136">
            <v>122888668</v>
          </cell>
          <cell r="T136">
            <v>261</v>
          </cell>
          <cell r="U136">
            <v>43616</v>
          </cell>
        </row>
        <row r="137">
          <cell r="S137">
            <v>122889313</v>
          </cell>
          <cell r="T137">
            <v>186</v>
          </cell>
          <cell r="U137">
            <v>43631</v>
          </cell>
        </row>
        <row r="138">
          <cell r="S138">
            <v>122889347</v>
          </cell>
          <cell r="T138">
            <v>130</v>
          </cell>
          <cell r="U138">
            <v>43600</v>
          </cell>
        </row>
        <row r="139">
          <cell r="S139">
            <v>122889350</v>
          </cell>
          <cell r="T139">
            <v>390</v>
          </cell>
          <cell r="U139">
            <v>43600</v>
          </cell>
        </row>
        <row r="140">
          <cell r="S140">
            <v>122889352</v>
          </cell>
          <cell r="T140">
            <v>200</v>
          </cell>
          <cell r="U140">
            <v>43585</v>
          </cell>
        </row>
        <row r="141">
          <cell r="S141">
            <v>122889654</v>
          </cell>
          <cell r="T141">
            <v>158</v>
          </cell>
          <cell r="U141">
            <v>43600</v>
          </cell>
        </row>
        <row r="142">
          <cell r="S142">
            <v>122889657</v>
          </cell>
          <cell r="T142">
            <v>100</v>
          </cell>
          <cell r="U142">
            <v>43600</v>
          </cell>
        </row>
        <row r="143">
          <cell r="S143">
            <v>122889664</v>
          </cell>
          <cell r="T143">
            <v>104</v>
          </cell>
          <cell r="U143">
            <v>43600</v>
          </cell>
        </row>
        <row r="144">
          <cell r="S144">
            <v>122889666</v>
          </cell>
          <cell r="T144">
            <v>16</v>
          </cell>
          <cell r="U144">
            <v>43600</v>
          </cell>
        </row>
        <row r="145">
          <cell r="S145">
            <v>122889680</v>
          </cell>
          <cell r="T145">
            <v>40</v>
          </cell>
          <cell r="U145">
            <v>43600</v>
          </cell>
        </row>
        <row r="146">
          <cell r="S146">
            <v>122889939</v>
          </cell>
          <cell r="T146">
            <v>322</v>
          </cell>
          <cell r="U146">
            <v>43585</v>
          </cell>
        </row>
        <row r="147">
          <cell r="S147">
            <v>122889942</v>
          </cell>
          <cell r="T147">
            <v>374</v>
          </cell>
          <cell r="U147">
            <v>43585</v>
          </cell>
        </row>
        <row r="148">
          <cell r="S148">
            <v>122889952</v>
          </cell>
          <cell r="T148">
            <v>1600</v>
          </cell>
          <cell r="U148">
            <v>43600</v>
          </cell>
        </row>
        <row r="149">
          <cell r="S149">
            <v>122890535</v>
          </cell>
          <cell r="T149">
            <v>30</v>
          </cell>
          <cell r="U149">
            <v>43600</v>
          </cell>
        </row>
        <row r="150">
          <cell r="S150">
            <v>122890549</v>
          </cell>
          <cell r="T150">
            <v>80</v>
          </cell>
          <cell r="U150">
            <v>43600</v>
          </cell>
        </row>
        <row r="151">
          <cell r="S151">
            <v>122890774</v>
          </cell>
          <cell r="T151">
            <v>1900</v>
          </cell>
          <cell r="U151">
            <v>43616</v>
          </cell>
        </row>
        <row r="152">
          <cell r="S152">
            <v>122890791</v>
          </cell>
          <cell r="T152">
            <v>330</v>
          </cell>
          <cell r="U152" t="str">
            <v>holding</v>
          </cell>
        </row>
        <row r="153">
          <cell r="S153">
            <v>122890804</v>
          </cell>
          <cell r="T153">
            <v>15</v>
          </cell>
          <cell r="U153">
            <v>43616</v>
          </cell>
        </row>
        <row r="154">
          <cell r="S154">
            <v>122890823</v>
          </cell>
          <cell r="T154">
            <v>17</v>
          </cell>
          <cell r="U154">
            <v>43616</v>
          </cell>
        </row>
        <row r="155">
          <cell r="S155">
            <v>122890835</v>
          </cell>
          <cell r="T155">
            <v>17</v>
          </cell>
          <cell r="U155">
            <v>43616</v>
          </cell>
        </row>
        <row r="156">
          <cell r="S156">
            <v>122890892</v>
          </cell>
          <cell r="T156">
            <v>30</v>
          </cell>
          <cell r="U156">
            <v>43616</v>
          </cell>
        </row>
        <row r="157">
          <cell r="S157">
            <v>122891127</v>
          </cell>
          <cell r="T157">
            <v>14</v>
          </cell>
          <cell r="U157">
            <v>43600</v>
          </cell>
        </row>
        <row r="158">
          <cell r="S158">
            <v>122891239</v>
          </cell>
          <cell r="T158">
            <v>100</v>
          </cell>
          <cell r="U158">
            <v>43585</v>
          </cell>
        </row>
        <row r="159">
          <cell r="S159">
            <v>122891241</v>
          </cell>
          <cell r="T159">
            <v>270</v>
          </cell>
          <cell r="U159">
            <v>43616</v>
          </cell>
        </row>
        <row r="160">
          <cell r="S160">
            <v>122891245</v>
          </cell>
          <cell r="T160">
            <v>348</v>
          </cell>
          <cell r="U160">
            <v>43600</v>
          </cell>
        </row>
        <row r="161">
          <cell r="S161">
            <v>122891247</v>
          </cell>
          <cell r="T161">
            <v>132</v>
          </cell>
          <cell r="U161">
            <v>43600</v>
          </cell>
        </row>
        <row r="162">
          <cell r="S162">
            <v>122891250</v>
          </cell>
          <cell r="T162">
            <v>250</v>
          </cell>
          <cell r="U162">
            <v>43600</v>
          </cell>
        </row>
        <row r="163">
          <cell r="S163">
            <v>122891256</v>
          </cell>
          <cell r="T163">
            <v>261</v>
          </cell>
          <cell r="U163">
            <v>43616</v>
          </cell>
        </row>
        <row r="164">
          <cell r="S164">
            <v>122891363</v>
          </cell>
          <cell r="T164">
            <v>243</v>
          </cell>
          <cell r="U164">
            <v>43600</v>
          </cell>
        </row>
        <row r="165">
          <cell r="S165">
            <v>122891364</v>
          </cell>
          <cell r="T165">
            <v>172</v>
          </cell>
          <cell r="U165">
            <v>43585</v>
          </cell>
        </row>
        <row r="166">
          <cell r="S166">
            <v>122891365</v>
          </cell>
          <cell r="T166">
            <v>317</v>
          </cell>
          <cell r="U166">
            <v>43585</v>
          </cell>
        </row>
        <row r="167">
          <cell r="S167">
            <v>122891406</v>
          </cell>
          <cell r="T167">
            <v>518</v>
          </cell>
          <cell r="U167">
            <v>43600</v>
          </cell>
        </row>
        <row r="168">
          <cell r="S168">
            <v>122891500</v>
          </cell>
          <cell r="T168">
            <v>7</v>
          </cell>
          <cell r="U168">
            <v>43600</v>
          </cell>
        </row>
        <row r="169">
          <cell r="S169">
            <v>122891501</v>
          </cell>
          <cell r="T169">
            <v>43</v>
          </cell>
          <cell r="U169">
            <v>43585</v>
          </cell>
        </row>
        <row r="170">
          <cell r="S170">
            <v>122891522</v>
          </cell>
          <cell r="T170">
            <v>300</v>
          </cell>
          <cell r="U170">
            <v>43616</v>
          </cell>
        </row>
        <row r="171">
          <cell r="S171">
            <v>122891524</v>
          </cell>
          <cell r="T171">
            <v>300</v>
          </cell>
          <cell r="U171">
            <v>43600</v>
          </cell>
        </row>
        <row r="172">
          <cell r="S172">
            <v>122891530</v>
          </cell>
          <cell r="T172">
            <v>376</v>
          </cell>
          <cell r="U172">
            <v>43585</v>
          </cell>
        </row>
        <row r="173">
          <cell r="S173">
            <v>122891532</v>
          </cell>
          <cell r="T173">
            <v>831</v>
          </cell>
          <cell r="U173">
            <v>43600</v>
          </cell>
        </row>
        <row r="174">
          <cell r="S174">
            <v>122891555</v>
          </cell>
          <cell r="T174">
            <v>360</v>
          </cell>
          <cell r="U174">
            <v>43600</v>
          </cell>
        </row>
        <row r="175">
          <cell r="S175">
            <v>122891556</v>
          </cell>
          <cell r="T175">
            <v>330</v>
          </cell>
          <cell r="U175">
            <v>43600</v>
          </cell>
        </row>
        <row r="176">
          <cell r="S176">
            <v>122891559</v>
          </cell>
          <cell r="T176">
            <v>828</v>
          </cell>
          <cell r="U176">
            <v>43600</v>
          </cell>
        </row>
        <row r="177">
          <cell r="S177">
            <v>122891709</v>
          </cell>
          <cell r="T177">
            <v>673</v>
          </cell>
          <cell r="U177">
            <v>43600</v>
          </cell>
        </row>
        <row r="178">
          <cell r="S178">
            <v>122891723</v>
          </cell>
          <cell r="T178">
            <v>340</v>
          </cell>
          <cell r="U178">
            <v>43600</v>
          </cell>
        </row>
        <row r="179">
          <cell r="S179">
            <v>122891736</v>
          </cell>
          <cell r="T179">
            <v>1531</v>
          </cell>
          <cell r="U179">
            <v>43600</v>
          </cell>
        </row>
        <row r="180">
          <cell r="S180">
            <v>122891745</v>
          </cell>
          <cell r="T180">
            <v>500</v>
          </cell>
          <cell r="U180">
            <v>43600</v>
          </cell>
        </row>
        <row r="181">
          <cell r="S181">
            <v>122891747</v>
          </cell>
          <cell r="T181">
            <v>443</v>
          </cell>
          <cell r="U181">
            <v>43616</v>
          </cell>
        </row>
        <row r="182">
          <cell r="S182">
            <v>122891748</v>
          </cell>
          <cell r="T182">
            <v>1363</v>
          </cell>
          <cell r="U182">
            <v>43600</v>
          </cell>
        </row>
        <row r="183">
          <cell r="S183">
            <v>122891751</v>
          </cell>
          <cell r="T183">
            <v>524</v>
          </cell>
          <cell r="U183">
            <v>43616</v>
          </cell>
        </row>
        <row r="184">
          <cell r="S184">
            <v>122891762</v>
          </cell>
          <cell r="T184">
            <v>1983</v>
          </cell>
          <cell r="U184">
            <v>43616</v>
          </cell>
        </row>
        <row r="185">
          <cell r="S185">
            <v>122891969</v>
          </cell>
          <cell r="T185">
            <v>1401</v>
          </cell>
          <cell r="U185">
            <v>43600</v>
          </cell>
        </row>
        <row r="186">
          <cell r="S186">
            <v>122892090</v>
          </cell>
          <cell r="T186">
            <v>524</v>
          </cell>
          <cell r="U186">
            <v>43585</v>
          </cell>
        </row>
        <row r="187">
          <cell r="S187">
            <v>122892140</v>
          </cell>
          <cell r="T187">
            <v>731</v>
          </cell>
          <cell r="U187">
            <v>43600</v>
          </cell>
        </row>
        <row r="188">
          <cell r="S188">
            <v>122892185</v>
          </cell>
          <cell r="T188">
            <v>1248</v>
          </cell>
          <cell r="U188">
            <v>43585</v>
          </cell>
        </row>
        <row r="189">
          <cell r="S189">
            <v>122892249</v>
          </cell>
          <cell r="T189">
            <v>662</v>
          </cell>
          <cell r="U189">
            <v>43600</v>
          </cell>
        </row>
        <row r="190">
          <cell r="S190">
            <v>122892316</v>
          </cell>
          <cell r="T190">
            <v>2955</v>
          </cell>
          <cell r="U190">
            <v>43600</v>
          </cell>
        </row>
        <row r="191">
          <cell r="S191">
            <v>122892690</v>
          </cell>
          <cell r="T191">
            <v>357</v>
          </cell>
          <cell r="U191">
            <v>43600</v>
          </cell>
        </row>
        <row r="192">
          <cell r="S192">
            <v>122892693</v>
          </cell>
          <cell r="T192">
            <v>711</v>
          </cell>
          <cell r="U192">
            <v>43585</v>
          </cell>
        </row>
        <row r="193">
          <cell r="S193">
            <v>122892694</v>
          </cell>
          <cell r="T193">
            <v>1165</v>
          </cell>
          <cell r="U193">
            <v>43585</v>
          </cell>
        </row>
        <row r="194">
          <cell r="S194">
            <v>122892695</v>
          </cell>
          <cell r="T194">
            <v>2654</v>
          </cell>
          <cell r="U194">
            <v>43585</v>
          </cell>
        </row>
        <row r="195">
          <cell r="S195">
            <v>122892696</v>
          </cell>
          <cell r="T195">
            <v>1226</v>
          </cell>
          <cell r="U195">
            <v>43585</v>
          </cell>
        </row>
        <row r="196">
          <cell r="S196">
            <v>122892793</v>
          </cell>
          <cell r="T196">
            <v>316</v>
          </cell>
          <cell r="U196">
            <v>43585</v>
          </cell>
        </row>
        <row r="197">
          <cell r="S197">
            <v>122892796</v>
          </cell>
          <cell r="T197">
            <v>417</v>
          </cell>
          <cell r="U197">
            <v>43600</v>
          </cell>
        </row>
        <row r="198">
          <cell r="S198">
            <v>122892807</v>
          </cell>
          <cell r="T198">
            <v>857</v>
          </cell>
          <cell r="U198">
            <v>43600</v>
          </cell>
        </row>
        <row r="199">
          <cell r="S199">
            <v>122892851</v>
          </cell>
          <cell r="T199">
            <v>359</v>
          </cell>
          <cell r="U199">
            <v>43585</v>
          </cell>
        </row>
        <row r="200">
          <cell r="S200">
            <v>122892852</v>
          </cell>
          <cell r="T200">
            <v>482</v>
          </cell>
          <cell r="U200">
            <v>43585</v>
          </cell>
        </row>
        <row r="201">
          <cell r="S201">
            <v>122892862</v>
          </cell>
          <cell r="T201">
            <v>1153</v>
          </cell>
          <cell r="U201">
            <v>43585</v>
          </cell>
        </row>
        <row r="202">
          <cell r="S202">
            <v>122892867</v>
          </cell>
          <cell r="T202">
            <v>117</v>
          </cell>
          <cell r="U202">
            <v>43585</v>
          </cell>
        </row>
        <row r="203">
          <cell r="S203">
            <v>122892990</v>
          </cell>
          <cell r="T203">
            <v>384</v>
          </cell>
          <cell r="U203">
            <v>43585</v>
          </cell>
        </row>
        <row r="204">
          <cell r="S204">
            <v>122892991</v>
          </cell>
          <cell r="T204">
            <v>828</v>
          </cell>
          <cell r="U204">
            <v>43600</v>
          </cell>
        </row>
        <row r="205">
          <cell r="S205">
            <v>122893077</v>
          </cell>
          <cell r="T205">
            <v>54</v>
          </cell>
          <cell r="U205">
            <v>43600</v>
          </cell>
        </row>
        <row r="206">
          <cell r="S206">
            <v>122893091</v>
          </cell>
          <cell r="T206">
            <v>184</v>
          </cell>
          <cell r="U206">
            <v>43600</v>
          </cell>
        </row>
        <row r="207">
          <cell r="S207">
            <v>122893139</v>
          </cell>
          <cell r="T207">
            <v>300</v>
          </cell>
          <cell r="U207">
            <v>43600</v>
          </cell>
        </row>
        <row r="208">
          <cell r="S208">
            <v>122893143</v>
          </cell>
          <cell r="T208">
            <v>552</v>
          </cell>
          <cell r="U208">
            <v>43585</v>
          </cell>
        </row>
        <row r="209">
          <cell r="S209">
            <v>122893152</v>
          </cell>
          <cell r="T209">
            <v>390</v>
          </cell>
          <cell r="U209">
            <v>43600</v>
          </cell>
        </row>
        <row r="210">
          <cell r="S210">
            <v>122893187</v>
          </cell>
          <cell r="T210">
            <v>500</v>
          </cell>
          <cell r="U210">
            <v>43585</v>
          </cell>
        </row>
        <row r="211">
          <cell r="S211">
            <v>122893195</v>
          </cell>
          <cell r="T211">
            <v>300</v>
          </cell>
          <cell r="U211">
            <v>43585</v>
          </cell>
        </row>
        <row r="212">
          <cell r="S212">
            <v>122893196</v>
          </cell>
          <cell r="T212">
            <v>300</v>
          </cell>
          <cell r="U212">
            <v>43585</v>
          </cell>
        </row>
        <row r="213">
          <cell r="S213">
            <v>122893197</v>
          </cell>
          <cell r="T213">
            <v>318</v>
          </cell>
          <cell r="U213">
            <v>43585</v>
          </cell>
        </row>
        <row r="214">
          <cell r="S214">
            <v>122893198</v>
          </cell>
          <cell r="T214">
            <v>1212</v>
          </cell>
          <cell r="U214">
            <v>43585</v>
          </cell>
        </row>
        <row r="215">
          <cell r="S215">
            <v>122893208</v>
          </cell>
          <cell r="T215">
            <v>1327</v>
          </cell>
          <cell r="U215">
            <v>43585</v>
          </cell>
        </row>
        <row r="216">
          <cell r="S216">
            <v>122893215</v>
          </cell>
          <cell r="T216">
            <v>417</v>
          </cell>
          <cell r="U216">
            <v>43585</v>
          </cell>
        </row>
        <row r="217">
          <cell r="S217">
            <v>122893216</v>
          </cell>
          <cell r="T217">
            <v>168</v>
          </cell>
          <cell r="U217">
            <v>43585</v>
          </cell>
        </row>
        <row r="218">
          <cell r="S218">
            <v>122893246</v>
          </cell>
          <cell r="T218">
            <v>100</v>
          </cell>
          <cell r="U218">
            <v>43585</v>
          </cell>
        </row>
        <row r="219">
          <cell r="S219">
            <v>122893247</v>
          </cell>
          <cell r="T219">
            <v>100</v>
          </cell>
          <cell r="U219">
            <v>43600</v>
          </cell>
        </row>
        <row r="220">
          <cell r="S220">
            <v>122893412</v>
          </cell>
          <cell r="T220">
            <v>356</v>
          </cell>
          <cell r="U220">
            <v>43585</v>
          </cell>
        </row>
        <row r="221">
          <cell r="S221">
            <v>122893413</v>
          </cell>
          <cell r="T221">
            <v>483</v>
          </cell>
          <cell r="U221">
            <v>43585</v>
          </cell>
        </row>
        <row r="222">
          <cell r="S222">
            <v>122893422</v>
          </cell>
          <cell r="T222">
            <v>313</v>
          </cell>
          <cell r="U222">
            <v>43555</v>
          </cell>
        </row>
        <row r="223">
          <cell r="S223">
            <v>122893423</v>
          </cell>
          <cell r="T223">
            <v>426</v>
          </cell>
          <cell r="U223">
            <v>43555</v>
          </cell>
        </row>
        <row r="224">
          <cell r="S224">
            <v>122893426</v>
          </cell>
          <cell r="T224">
            <v>756</v>
          </cell>
          <cell r="U224">
            <v>43585</v>
          </cell>
        </row>
        <row r="225">
          <cell r="S225">
            <v>122893427</v>
          </cell>
          <cell r="T225">
            <v>1912</v>
          </cell>
          <cell r="U225">
            <v>43585</v>
          </cell>
        </row>
        <row r="226">
          <cell r="S226">
            <v>122893539</v>
          </cell>
          <cell r="T226">
            <v>300</v>
          </cell>
          <cell r="U226">
            <v>43585</v>
          </cell>
        </row>
        <row r="227">
          <cell r="S227">
            <v>122893551</v>
          </cell>
          <cell r="T227">
            <v>381</v>
          </cell>
          <cell r="U227">
            <v>43585</v>
          </cell>
        </row>
        <row r="228">
          <cell r="S228">
            <v>122893553</v>
          </cell>
          <cell r="T228">
            <v>623</v>
          </cell>
          <cell r="U228">
            <v>43585</v>
          </cell>
        </row>
        <row r="229">
          <cell r="S229">
            <v>122893682</v>
          </cell>
          <cell r="T229">
            <v>185</v>
          </cell>
          <cell r="U229">
            <v>43616</v>
          </cell>
        </row>
        <row r="230">
          <cell r="S230">
            <v>122893794</v>
          </cell>
          <cell r="T230">
            <v>414</v>
          </cell>
          <cell r="U230">
            <v>43600</v>
          </cell>
        </row>
        <row r="231">
          <cell r="S231">
            <v>122893801</v>
          </cell>
          <cell r="T231">
            <v>495</v>
          </cell>
          <cell r="U231">
            <v>43600</v>
          </cell>
        </row>
        <row r="232">
          <cell r="S232">
            <v>122893802</v>
          </cell>
          <cell r="T232">
            <v>324</v>
          </cell>
          <cell r="U232">
            <v>43600</v>
          </cell>
        </row>
        <row r="233">
          <cell r="S233">
            <v>122893805</v>
          </cell>
          <cell r="T233">
            <v>414</v>
          </cell>
          <cell r="U233">
            <v>43616</v>
          </cell>
        </row>
        <row r="234">
          <cell r="S234">
            <v>122893809</v>
          </cell>
          <cell r="T234">
            <v>2050</v>
          </cell>
          <cell r="U234">
            <v>43600</v>
          </cell>
        </row>
        <row r="235">
          <cell r="S235">
            <v>122893815</v>
          </cell>
          <cell r="T235">
            <v>1410</v>
          </cell>
          <cell r="U235">
            <v>43600</v>
          </cell>
        </row>
        <row r="236">
          <cell r="S236">
            <v>122894037</v>
          </cell>
          <cell r="T236">
            <v>300</v>
          </cell>
          <cell r="U236">
            <v>43600</v>
          </cell>
        </row>
        <row r="237">
          <cell r="S237">
            <v>122894038</v>
          </cell>
          <cell r="T237">
            <v>180</v>
          </cell>
          <cell r="U237">
            <v>43585</v>
          </cell>
        </row>
        <row r="238">
          <cell r="S238">
            <v>122894046</v>
          </cell>
          <cell r="T238">
            <v>188</v>
          </cell>
          <cell r="U238">
            <v>43600</v>
          </cell>
        </row>
        <row r="239">
          <cell r="S239">
            <v>122894053</v>
          </cell>
          <cell r="T239">
            <v>443</v>
          </cell>
          <cell r="U239">
            <v>43585</v>
          </cell>
        </row>
        <row r="240">
          <cell r="S240">
            <v>122894056</v>
          </cell>
          <cell r="T240">
            <v>188</v>
          </cell>
          <cell r="U240">
            <v>43600</v>
          </cell>
        </row>
        <row r="241">
          <cell r="S241">
            <v>122894061</v>
          </cell>
          <cell r="T241">
            <v>195</v>
          </cell>
          <cell r="U241">
            <v>43600</v>
          </cell>
        </row>
        <row r="242">
          <cell r="S242">
            <v>122894067</v>
          </cell>
          <cell r="T242">
            <v>196</v>
          </cell>
          <cell r="U242">
            <v>43600</v>
          </cell>
        </row>
        <row r="243">
          <cell r="S243">
            <v>122894416</v>
          </cell>
          <cell r="T243">
            <v>162</v>
          </cell>
          <cell r="U243">
            <v>43600</v>
          </cell>
        </row>
        <row r="244">
          <cell r="S244">
            <v>122894425</v>
          </cell>
          <cell r="T244">
            <v>154</v>
          </cell>
          <cell r="U244">
            <v>43585</v>
          </cell>
        </row>
        <row r="245">
          <cell r="S245">
            <v>122894427</v>
          </cell>
          <cell r="T245">
            <v>136</v>
          </cell>
          <cell r="U245">
            <v>43585</v>
          </cell>
        </row>
        <row r="246">
          <cell r="S246">
            <v>122894554</v>
          </cell>
          <cell r="T246">
            <v>28</v>
          </cell>
          <cell r="U246">
            <v>43600</v>
          </cell>
        </row>
        <row r="247">
          <cell r="S247">
            <v>122894555</v>
          </cell>
          <cell r="T247">
            <v>24</v>
          </cell>
          <cell r="U247">
            <v>43600</v>
          </cell>
        </row>
        <row r="248">
          <cell r="S248">
            <v>122894557</v>
          </cell>
          <cell r="T248">
            <v>42</v>
          </cell>
          <cell r="U248">
            <v>43585</v>
          </cell>
        </row>
        <row r="249">
          <cell r="S249">
            <v>122894558</v>
          </cell>
          <cell r="T249">
            <v>28</v>
          </cell>
          <cell r="U249">
            <v>43600</v>
          </cell>
        </row>
        <row r="250">
          <cell r="S250">
            <v>122894568</v>
          </cell>
          <cell r="T250">
            <v>24</v>
          </cell>
          <cell r="U250">
            <v>43600</v>
          </cell>
        </row>
        <row r="251">
          <cell r="S251">
            <v>122894572</v>
          </cell>
          <cell r="T251">
            <v>24</v>
          </cell>
          <cell r="U251">
            <v>43600</v>
          </cell>
        </row>
        <row r="252">
          <cell r="S252">
            <v>122894574</v>
          </cell>
          <cell r="T252">
            <v>3700</v>
          </cell>
          <cell r="U252">
            <v>43600</v>
          </cell>
        </row>
        <row r="253">
          <cell r="S253">
            <v>122894575</v>
          </cell>
          <cell r="T253">
            <v>26</v>
          </cell>
          <cell r="U253">
            <v>43600</v>
          </cell>
        </row>
        <row r="254">
          <cell r="S254">
            <v>122894577</v>
          </cell>
          <cell r="T254">
            <v>31</v>
          </cell>
          <cell r="U254">
            <v>43600</v>
          </cell>
        </row>
        <row r="255">
          <cell r="S255">
            <v>122894578</v>
          </cell>
          <cell r="T255">
            <v>31</v>
          </cell>
          <cell r="U255">
            <v>43600</v>
          </cell>
        </row>
        <row r="256">
          <cell r="S256">
            <v>122894582</v>
          </cell>
          <cell r="T256">
            <v>45</v>
          </cell>
          <cell r="U256">
            <v>43600</v>
          </cell>
        </row>
        <row r="257">
          <cell r="S257">
            <v>122894587</v>
          </cell>
          <cell r="T257">
            <v>880</v>
          </cell>
          <cell r="U257">
            <v>43585</v>
          </cell>
        </row>
        <row r="258">
          <cell r="S258">
            <v>122894589</v>
          </cell>
          <cell r="T258">
            <v>511</v>
          </cell>
          <cell r="U258">
            <v>43585</v>
          </cell>
        </row>
        <row r="259">
          <cell r="S259">
            <v>122894590</v>
          </cell>
          <cell r="T259">
            <v>28</v>
          </cell>
          <cell r="U259">
            <v>43600</v>
          </cell>
        </row>
        <row r="260">
          <cell r="S260">
            <v>122894595</v>
          </cell>
          <cell r="T260">
            <v>1800</v>
          </cell>
          <cell r="U260">
            <v>43600</v>
          </cell>
        </row>
        <row r="261">
          <cell r="S261">
            <v>122894597</v>
          </cell>
          <cell r="T261">
            <v>400</v>
          </cell>
          <cell r="U261">
            <v>43600</v>
          </cell>
        </row>
        <row r="262">
          <cell r="S262">
            <v>122894599</v>
          </cell>
          <cell r="T262">
            <v>42</v>
          </cell>
          <cell r="U262">
            <v>43600</v>
          </cell>
        </row>
        <row r="263">
          <cell r="S263">
            <v>122894615</v>
          </cell>
          <cell r="T263">
            <v>576</v>
          </cell>
          <cell r="U263">
            <v>43600</v>
          </cell>
        </row>
        <row r="264">
          <cell r="S264">
            <v>122894617</v>
          </cell>
          <cell r="T264">
            <v>368</v>
          </cell>
          <cell r="U264">
            <v>43600</v>
          </cell>
        </row>
        <row r="265">
          <cell r="S265">
            <v>122894621</v>
          </cell>
          <cell r="T265">
            <v>330</v>
          </cell>
          <cell r="U265">
            <v>43600</v>
          </cell>
        </row>
        <row r="266">
          <cell r="S266">
            <v>122894622</v>
          </cell>
          <cell r="T266">
            <v>1904</v>
          </cell>
          <cell r="U266">
            <v>43600</v>
          </cell>
        </row>
        <row r="267">
          <cell r="S267">
            <v>122894623</v>
          </cell>
          <cell r="T267">
            <v>472</v>
          </cell>
          <cell r="U267">
            <v>43600</v>
          </cell>
        </row>
        <row r="268">
          <cell r="S268">
            <v>122894624</v>
          </cell>
          <cell r="T268">
            <v>1182</v>
          </cell>
          <cell r="U268">
            <v>43600</v>
          </cell>
        </row>
        <row r="269">
          <cell r="S269">
            <v>122894628</v>
          </cell>
          <cell r="T269">
            <v>2212</v>
          </cell>
          <cell r="U269">
            <v>43585</v>
          </cell>
        </row>
        <row r="270">
          <cell r="S270">
            <v>122894630</v>
          </cell>
          <cell r="T270">
            <v>1542</v>
          </cell>
          <cell r="U270">
            <v>43585</v>
          </cell>
        </row>
        <row r="271">
          <cell r="S271">
            <v>122894633</v>
          </cell>
          <cell r="T271">
            <v>1596</v>
          </cell>
          <cell r="U271">
            <v>43585</v>
          </cell>
        </row>
        <row r="272">
          <cell r="S272">
            <v>122894636</v>
          </cell>
          <cell r="T272">
            <v>1370</v>
          </cell>
          <cell r="U272">
            <v>43585</v>
          </cell>
        </row>
        <row r="273">
          <cell r="S273">
            <v>122894647</v>
          </cell>
          <cell r="T273">
            <v>2298</v>
          </cell>
          <cell r="U273">
            <v>43600</v>
          </cell>
        </row>
        <row r="274">
          <cell r="S274">
            <v>122894648</v>
          </cell>
          <cell r="T274">
            <v>1520</v>
          </cell>
          <cell r="U274">
            <v>43600</v>
          </cell>
        </row>
        <row r="275">
          <cell r="S275">
            <v>122894649</v>
          </cell>
          <cell r="T275">
            <v>1025</v>
          </cell>
          <cell r="U275">
            <v>43600</v>
          </cell>
        </row>
        <row r="276">
          <cell r="S276">
            <v>122894654</v>
          </cell>
          <cell r="T276">
            <v>2098</v>
          </cell>
          <cell r="U276">
            <v>43600</v>
          </cell>
        </row>
        <row r="277">
          <cell r="S277">
            <v>122894655</v>
          </cell>
          <cell r="T277">
            <v>327</v>
          </cell>
          <cell r="U277">
            <v>43600</v>
          </cell>
        </row>
        <row r="278">
          <cell r="S278">
            <v>122894656</v>
          </cell>
          <cell r="T278">
            <v>1800</v>
          </cell>
          <cell r="U278">
            <v>43600</v>
          </cell>
        </row>
        <row r="279">
          <cell r="S279">
            <v>122894657</v>
          </cell>
          <cell r="T279">
            <v>486</v>
          </cell>
          <cell r="U279">
            <v>43600</v>
          </cell>
        </row>
        <row r="280">
          <cell r="S280">
            <v>122894658</v>
          </cell>
          <cell r="T280">
            <v>1164</v>
          </cell>
          <cell r="U280">
            <v>43600</v>
          </cell>
        </row>
        <row r="281">
          <cell r="S281">
            <v>122894659</v>
          </cell>
          <cell r="T281">
            <v>1863</v>
          </cell>
          <cell r="U281">
            <v>43585</v>
          </cell>
        </row>
        <row r="282">
          <cell r="S282">
            <v>122894664</v>
          </cell>
          <cell r="T282">
            <v>1800</v>
          </cell>
          <cell r="U282">
            <v>43585</v>
          </cell>
        </row>
        <row r="283">
          <cell r="S283">
            <v>122894722</v>
          </cell>
          <cell r="T283">
            <v>1286</v>
          </cell>
          <cell r="U283">
            <v>43600</v>
          </cell>
        </row>
        <row r="284">
          <cell r="S284">
            <v>122894724</v>
          </cell>
          <cell r="T284">
            <v>602</v>
          </cell>
          <cell r="U284" t="str">
            <v>holding</v>
          </cell>
        </row>
        <row r="285">
          <cell r="S285">
            <v>122894726</v>
          </cell>
          <cell r="T285">
            <v>503</v>
          </cell>
          <cell r="U285">
            <v>43631</v>
          </cell>
        </row>
        <row r="286">
          <cell r="S286">
            <v>122894732</v>
          </cell>
          <cell r="T286">
            <v>702</v>
          </cell>
          <cell r="U286" t="str">
            <v>holding</v>
          </cell>
        </row>
        <row r="287">
          <cell r="S287">
            <v>122894770</v>
          </cell>
          <cell r="T287">
            <v>12</v>
          </cell>
          <cell r="U287">
            <v>43616</v>
          </cell>
        </row>
        <row r="288">
          <cell r="S288">
            <v>122894778</v>
          </cell>
          <cell r="T288">
            <v>530</v>
          </cell>
          <cell r="U288">
            <v>43600</v>
          </cell>
        </row>
        <row r="289">
          <cell r="S289">
            <v>122894968</v>
          </cell>
          <cell r="T289">
            <v>225</v>
          </cell>
          <cell r="U289">
            <v>43600</v>
          </cell>
        </row>
        <row r="290">
          <cell r="S290">
            <v>122894979</v>
          </cell>
          <cell r="T290">
            <v>225</v>
          </cell>
          <cell r="U290">
            <v>43616</v>
          </cell>
        </row>
        <row r="291">
          <cell r="S291">
            <v>122894981</v>
          </cell>
          <cell r="T291">
            <v>225</v>
          </cell>
          <cell r="U291">
            <v>43616</v>
          </cell>
        </row>
        <row r="292">
          <cell r="S292">
            <v>122894985</v>
          </cell>
          <cell r="T292">
            <v>225</v>
          </cell>
          <cell r="U292">
            <v>43600</v>
          </cell>
        </row>
        <row r="293">
          <cell r="S293">
            <v>122895036</v>
          </cell>
          <cell r="T293">
            <v>414</v>
          </cell>
          <cell r="U293">
            <v>43600</v>
          </cell>
        </row>
        <row r="294">
          <cell r="S294">
            <v>122895037</v>
          </cell>
          <cell r="T294">
            <v>1170</v>
          </cell>
          <cell r="U294">
            <v>43616</v>
          </cell>
        </row>
        <row r="295">
          <cell r="S295">
            <v>122895038</v>
          </cell>
          <cell r="T295">
            <v>342</v>
          </cell>
          <cell r="U295">
            <v>43600</v>
          </cell>
        </row>
        <row r="296">
          <cell r="S296">
            <v>122895042</v>
          </cell>
          <cell r="T296">
            <v>1338</v>
          </cell>
          <cell r="U296">
            <v>43616</v>
          </cell>
        </row>
        <row r="297">
          <cell r="S297">
            <v>122895043</v>
          </cell>
          <cell r="T297">
            <v>1260</v>
          </cell>
          <cell r="U297">
            <v>43616</v>
          </cell>
        </row>
        <row r="298">
          <cell r="S298">
            <v>122895046</v>
          </cell>
          <cell r="T298">
            <v>423</v>
          </cell>
          <cell r="U298">
            <v>43600</v>
          </cell>
        </row>
        <row r="299">
          <cell r="S299">
            <v>122895050</v>
          </cell>
          <cell r="T299">
            <v>312</v>
          </cell>
          <cell r="U299">
            <v>43600</v>
          </cell>
        </row>
        <row r="300">
          <cell r="S300">
            <v>122895051</v>
          </cell>
          <cell r="T300">
            <v>1638</v>
          </cell>
          <cell r="U300">
            <v>43616</v>
          </cell>
        </row>
        <row r="301">
          <cell r="S301">
            <v>122895053</v>
          </cell>
          <cell r="T301">
            <v>414</v>
          </cell>
          <cell r="U301">
            <v>43600</v>
          </cell>
        </row>
        <row r="302">
          <cell r="S302">
            <v>122895058</v>
          </cell>
          <cell r="T302">
            <v>1026</v>
          </cell>
          <cell r="U302">
            <v>43616</v>
          </cell>
        </row>
        <row r="303">
          <cell r="S303">
            <v>122895109</v>
          </cell>
          <cell r="T303">
            <v>2280</v>
          </cell>
          <cell r="U303">
            <v>43600</v>
          </cell>
        </row>
        <row r="304">
          <cell r="S304">
            <v>122895116</v>
          </cell>
          <cell r="T304">
            <v>2280</v>
          </cell>
          <cell r="U304">
            <v>43600</v>
          </cell>
        </row>
        <row r="305">
          <cell r="S305">
            <v>122895117</v>
          </cell>
          <cell r="T305">
            <v>1812</v>
          </cell>
          <cell r="U305">
            <v>43600</v>
          </cell>
        </row>
        <row r="306">
          <cell r="S306">
            <v>122895118</v>
          </cell>
          <cell r="T306">
            <v>1824</v>
          </cell>
          <cell r="U306">
            <v>43600</v>
          </cell>
        </row>
        <row r="307">
          <cell r="S307">
            <v>122895121</v>
          </cell>
          <cell r="T307">
            <v>2280</v>
          </cell>
          <cell r="U307">
            <v>43600</v>
          </cell>
        </row>
        <row r="308">
          <cell r="S308">
            <v>122895122</v>
          </cell>
          <cell r="T308">
            <v>1510</v>
          </cell>
          <cell r="U308">
            <v>43600</v>
          </cell>
        </row>
        <row r="309">
          <cell r="S309">
            <v>122895123</v>
          </cell>
          <cell r="T309">
            <v>1908</v>
          </cell>
          <cell r="U309">
            <v>43616</v>
          </cell>
        </row>
        <row r="310">
          <cell r="S310">
            <v>122895124</v>
          </cell>
          <cell r="T310">
            <v>1908</v>
          </cell>
          <cell r="U310">
            <v>43600</v>
          </cell>
        </row>
        <row r="311">
          <cell r="S311">
            <v>122895125</v>
          </cell>
          <cell r="T311">
            <v>1510</v>
          </cell>
          <cell r="U311">
            <v>43616</v>
          </cell>
        </row>
        <row r="312">
          <cell r="S312">
            <v>122895126</v>
          </cell>
          <cell r="T312">
            <v>1510</v>
          </cell>
          <cell r="U312">
            <v>43616</v>
          </cell>
        </row>
        <row r="313">
          <cell r="S313">
            <v>122895127</v>
          </cell>
          <cell r="T313">
            <v>1824</v>
          </cell>
          <cell r="U313">
            <v>43600</v>
          </cell>
        </row>
        <row r="314">
          <cell r="S314">
            <v>122895129</v>
          </cell>
          <cell r="T314">
            <v>1812</v>
          </cell>
          <cell r="U314">
            <v>43616</v>
          </cell>
        </row>
        <row r="315">
          <cell r="S315">
            <v>122895130</v>
          </cell>
          <cell r="T315">
            <v>1510</v>
          </cell>
          <cell r="U315">
            <v>43600</v>
          </cell>
        </row>
        <row r="316">
          <cell r="S316">
            <v>122895131</v>
          </cell>
          <cell r="T316">
            <v>1812</v>
          </cell>
          <cell r="U316">
            <v>43616</v>
          </cell>
        </row>
        <row r="317">
          <cell r="S317">
            <v>122895236</v>
          </cell>
          <cell r="T317">
            <v>225</v>
          </cell>
          <cell r="U317">
            <v>43616</v>
          </cell>
        </row>
        <row r="318">
          <cell r="S318">
            <v>122895239</v>
          </cell>
          <cell r="T318">
            <v>538</v>
          </cell>
          <cell r="U318">
            <v>43616</v>
          </cell>
        </row>
        <row r="319">
          <cell r="S319">
            <v>122895261</v>
          </cell>
          <cell r="T319">
            <v>235</v>
          </cell>
          <cell r="U319" t="str">
            <v>holding</v>
          </cell>
        </row>
        <row r="320">
          <cell r="S320">
            <v>122895355</v>
          </cell>
          <cell r="T320">
            <v>250</v>
          </cell>
          <cell r="U320" t="str">
            <v>holding</v>
          </cell>
        </row>
        <row r="321">
          <cell r="S321">
            <v>122895358</v>
          </cell>
          <cell r="T321">
            <v>320</v>
          </cell>
          <cell r="U321">
            <v>43616</v>
          </cell>
        </row>
        <row r="322">
          <cell r="S322">
            <v>122895379</v>
          </cell>
          <cell r="T322">
            <v>1000</v>
          </cell>
          <cell r="U322">
            <v>43585</v>
          </cell>
        </row>
        <row r="323">
          <cell r="S323">
            <v>122895423</v>
          </cell>
          <cell r="T323">
            <v>3400</v>
          </cell>
          <cell r="U323">
            <v>43616</v>
          </cell>
        </row>
        <row r="324">
          <cell r="S324">
            <v>122895424</v>
          </cell>
          <cell r="T324">
            <v>8400</v>
          </cell>
          <cell r="U324">
            <v>43616</v>
          </cell>
        </row>
        <row r="325">
          <cell r="S325">
            <v>122895425</v>
          </cell>
          <cell r="T325">
            <v>1800</v>
          </cell>
          <cell r="U325">
            <v>43600</v>
          </cell>
        </row>
        <row r="326">
          <cell r="S326">
            <v>122895426</v>
          </cell>
          <cell r="T326">
            <v>2600</v>
          </cell>
          <cell r="U326">
            <v>43616</v>
          </cell>
        </row>
        <row r="327">
          <cell r="S327">
            <v>122895427</v>
          </cell>
          <cell r="T327">
            <v>1000</v>
          </cell>
          <cell r="U327">
            <v>43616</v>
          </cell>
        </row>
        <row r="328">
          <cell r="S328">
            <v>122895428</v>
          </cell>
          <cell r="T328">
            <v>1000</v>
          </cell>
          <cell r="U328">
            <v>43616</v>
          </cell>
        </row>
        <row r="329">
          <cell r="S329">
            <v>122895429</v>
          </cell>
          <cell r="T329">
            <v>2000</v>
          </cell>
          <cell r="U329">
            <v>43616</v>
          </cell>
        </row>
        <row r="330">
          <cell r="S330">
            <v>122895430</v>
          </cell>
          <cell r="T330">
            <v>2000</v>
          </cell>
          <cell r="U330">
            <v>43600</v>
          </cell>
        </row>
        <row r="331">
          <cell r="S331">
            <v>122895431</v>
          </cell>
          <cell r="T331">
            <v>2800</v>
          </cell>
          <cell r="U331">
            <v>43616</v>
          </cell>
        </row>
        <row r="332">
          <cell r="S332">
            <v>122895432</v>
          </cell>
          <cell r="T332">
            <v>1000</v>
          </cell>
          <cell r="U332">
            <v>43616</v>
          </cell>
        </row>
        <row r="333">
          <cell r="S333">
            <v>122895433</v>
          </cell>
          <cell r="T333">
            <v>1000</v>
          </cell>
          <cell r="U333">
            <v>43616</v>
          </cell>
        </row>
        <row r="334">
          <cell r="S334">
            <v>122895434</v>
          </cell>
          <cell r="T334">
            <v>1600</v>
          </cell>
          <cell r="U334">
            <v>43616</v>
          </cell>
        </row>
        <row r="335">
          <cell r="S335">
            <v>122895435</v>
          </cell>
          <cell r="T335">
            <v>2000</v>
          </cell>
          <cell r="U335">
            <v>43616</v>
          </cell>
        </row>
        <row r="336">
          <cell r="S336">
            <v>122895436</v>
          </cell>
          <cell r="T336">
            <v>8300</v>
          </cell>
          <cell r="U336" t="str">
            <v>holding</v>
          </cell>
        </row>
        <row r="337">
          <cell r="S337">
            <v>122895437</v>
          </cell>
          <cell r="T337">
            <v>3300</v>
          </cell>
          <cell r="U337">
            <v>43616</v>
          </cell>
        </row>
        <row r="338">
          <cell r="S338">
            <v>122895439</v>
          </cell>
          <cell r="T338">
            <v>1600</v>
          </cell>
          <cell r="U338">
            <v>43616</v>
          </cell>
        </row>
        <row r="339">
          <cell r="S339">
            <v>122895440</v>
          </cell>
          <cell r="T339">
            <v>1000</v>
          </cell>
          <cell r="U339" t="str">
            <v>holding</v>
          </cell>
        </row>
        <row r="340">
          <cell r="S340">
            <v>122895452</v>
          </cell>
          <cell r="T340">
            <v>200</v>
          </cell>
          <cell r="U340" t="str">
            <v>holding</v>
          </cell>
        </row>
        <row r="341">
          <cell r="S341">
            <v>122895455</v>
          </cell>
          <cell r="T341">
            <v>8300</v>
          </cell>
          <cell r="U341">
            <v>43616</v>
          </cell>
        </row>
        <row r="342">
          <cell r="S342">
            <v>122895460</v>
          </cell>
          <cell r="T342">
            <v>1000</v>
          </cell>
          <cell r="U342" t="str">
            <v>holding</v>
          </cell>
        </row>
        <row r="343">
          <cell r="S343">
            <v>122895464</v>
          </cell>
          <cell r="T343">
            <v>1812</v>
          </cell>
          <cell r="U343">
            <v>43600</v>
          </cell>
        </row>
        <row r="344">
          <cell r="S344">
            <v>122895466</v>
          </cell>
          <cell r="T344">
            <v>240</v>
          </cell>
          <cell r="U344">
            <v>43616</v>
          </cell>
        </row>
        <row r="345">
          <cell r="S345">
            <v>122895467</v>
          </cell>
          <cell r="T345">
            <v>2600</v>
          </cell>
          <cell r="U345" t="str">
            <v>holding</v>
          </cell>
        </row>
        <row r="346">
          <cell r="S346">
            <v>122895468</v>
          </cell>
          <cell r="T346">
            <v>3300</v>
          </cell>
          <cell r="U346" t="str">
            <v>holding</v>
          </cell>
        </row>
        <row r="347">
          <cell r="S347">
            <v>122895478</v>
          </cell>
          <cell r="T347">
            <v>1863</v>
          </cell>
          <cell r="U347">
            <v>43600</v>
          </cell>
        </row>
        <row r="348">
          <cell r="S348">
            <v>122895483</v>
          </cell>
          <cell r="T348">
            <v>460</v>
          </cell>
          <cell r="U348">
            <v>43600</v>
          </cell>
        </row>
        <row r="349">
          <cell r="S349">
            <v>122895485</v>
          </cell>
          <cell r="T349">
            <v>1354</v>
          </cell>
          <cell r="U349">
            <v>43600</v>
          </cell>
        </row>
        <row r="350">
          <cell r="S350">
            <v>122895493</v>
          </cell>
          <cell r="T350">
            <v>1863</v>
          </cell>
          <cell r="U350">
            <v>43600</v>
          </cell>
        </row>
        <row r="351">
          <cell r="S351">
            <v>122895494</v>
          </cell>
          <cell r="T351">
            <v>1354</v>
          </cell>
          <cell r="U351">
            <v>43600</v>
          </cell>
        </row>
        <row r="352">
          <cell r="S352">
            <v>122895576</v>
          </cell>
          <cell r="T352">
            <v>1</v>
          </cell>
          <cell r="U352">
            <v>43600</v>
          </cell>
        </row>
        <row r="353">
          <cell r="S353">
            <v>122895580</v>
          </cell>
          <cell r="T353">
            <v>1</v>
          </cell>
          <cell r="U353">
            <v>43600</v>
          </cell>
        </row>
        <row r="354">
          <cell r="S354">
            <v>122895581</v>
          </cell>
          <cell r="T354">
            <v>1</v>
          </cell>
          <cell r="U354">
            <v>43600</v>
          </cell>
        </row>
        <row r="355">
          <cell r="S355">
            <v>122895583</v>
          </cell>
          <cell r="T355">
            <v>1</v>
          </cell>
          <cell r="U355">
            <v>43600</v>
          </cell>
        </row>
        <row r="356">
          <cell r="S356">
            <v>122895585</v>
          </cell>
          <cell r="T356">
            <v>62</v>
          </cell>
          <cell r="U356">
            <v>43600</v>
          </cell>
        </row>
        <row r="357">
          <cell r="S357">
            <v>122895586</v>
          </cell>
          <cell r="T357">
            <v>62</v>
          </cell>
          <cell r="U357">
            <v>43600</v>
          </cell>
        </row>
        <row r="358">
          <cell r="S358">
            <v>122895589</v>
          </cell>
          <cell r="T358">
            <v>59</v>
          </cell>
          <cell r="U358">
            <v>43600</v>
          </cell>
        </row>
        <row r="359">
          <cell r="S359">
            <v>122895594</v>
          </cell>
          <cell r="T359">
            <v>62</v>
          </cell>
          <cell r="U359">
            <v>43600</v>
          </cell>
        </row>
        <row r="360">
          <cell r="S360">
            <v>122895598</v>
          </cell>
          <cell r="T360">
            <v>62</v>
          </cell>
          <cell r="U360">
            <v>43600</v>
          </cell>
        </row>
        <row r="361">
          <cell r="S361">
            <v>122895603</v>
          </cell>
          <cell r="T361">
            <v>62</v>
          </cell>
          <cell r="U361">
            <v>43600</v>
          </cell>
        </row>
        <row r="362">
          <cell r="S362">
            <v>122895604</v>
          </cell>
          <cell r="T362">
            <v>62</v>
          </cell>
          <cell r="U362">
            <v>43600</v>
          </cell>
        </row>
        <row r="363">
          <cell r="S363">
            <v>122895606</v>
          </cell>
          <cell r="T363">
            <v>62</v>
          </cell>
          <cell r="U363">
            <v>43600</v>
          </cell>
        </row>
        <row r="364">
          <cell r="S364">
            <v>122895607</v>
          </cell>
          <cell r="T364">
            <v>62</v>
          </cell>
          <cell r="U364">
            <v>43585</v>
          </cell>
        </row>
        <row r="365">
          <cell r="S365">
            <v>122895611</v>
          </cell>
          <cell r="T365">
            <v>78</v>
          </cell>
          <cell r="U365">
            <v>43600</v>
          </cell>
        </row>
        <row r="366">
          <cell r="S366">
            <v>122895614</v>
          </cell>
          <cell r="T366">
            <v>62</v>
          </cell>
          <cell r="U366">
            <v>43600</v>
          </cell>
        </row>
        <row r="367">
          <cell r="S367">
            <v>122895615</v>
          </cell>
          <cell r="T367">
            <v>62</v>
          </cell>
          <cell r="U367">
            <v>43600</v>
          </cell>
        </row>
        <row r="368">
          <cell r="S368">
            <v>122895633</v>
          </cell>
          <cell r="T368">
            <v>492</v>
          </cell>
          <cell r="U368">
            <v>43585</v>
          </cell>
        </row>
        <row r="369">
          <cell r="S369">
            <v>122895634</v>
          </cell>
          <cell r="T369">
            <v>333</v>
          </cell>
          <cell r="U369">
            <v>43616</v>
          </cell>
        </row>
        <row r="370">
          <cell r="S370">
            <v>122895636</v>
          </cell>
          <cell r="T370">
            <v>157</v>
          </cell>
          <cell r="U370">
            <v>43616</v>
          </cell>
        </row>
        <row r="371">
          <cell r="S371">
            <v>122895640</v>
          </cell>
          <cell r="T371">
            <v>285</v>
          </cell>
          <cell r="U371">
            <v>43600</v>
          </cell>
        </row>
        <row r="372">
          <cell r="S372">
            <v>122895641</v>
          </cell>
          <cell r="T372">
            <v>219</v>
          </cell>
          <cell r="U372">
            <v>43616</v>
          </cell>
        </row>
        <row r="373">
          <cell r="S373">
            <v>122895642</v>
          </cell>
          <cell r="T373">
            <v>487</v>
          </cell>
          <cell r="U373">
            <v>43616</v>
          </cell>
        </row>
        <row r="374">
          <cell r="S374">
            <v>122895643</v>
          </cell>
          <cell r="T374">
            <v>157</v>
          </cell>
          <cell r="U374">
            <v>43616</v>
          </cell>
        </row>
        <row r="375">
          <cell r="S375">
            <v>122895647</v>
          </cell>
          <cell r="T375">
            <v>105</v>
          </cell>
          <cell r="U375">
            <v>43600</v>
          </cell>
        </row>
        <row r="376">
          <cell r="S376">
            <v>122895649</v>
          </cell>
          <cell r="T376">
            <v>121</v>
          </cell>
          <cell r="U376">
            <v>43616</v>
          </cell>
        </row>
        <row r="377">
          <cell r="S377">
            <v>122895651</v>
          </cell>
          <cell r="T377">
            <v>319</v>
          </cell>
          <cell r="U377">
            <v>43585</v>
          </cell>
        </row>
        <row r="378">
          <cell r="S378">
            <v>122895652</v>
          </cell>
          <cell r="T378">
            <v>120</v>
          </cell>
          <cell r="U378">
            <v>43600</v>
          </cell>
        </row>
        <row r="379">
          <cell r="S379">
            <v>122895653</v>
          </cell>
          <cell r="T379">
            <v>167</v>
          </cell>
          <cell r="U379">
            <v>43616</v>
          </cell>
        </row>
        <row r="380">
          <cell r="S380">
            <v>122895654</v>
          </cell>
          <cell r="T380">
            <v>173</v>
          </cell>
          <cell r="U380">
            <v>43585</v>
          </cell>
        </row>
        <row r="381">
          <cell r="S381">
            <v>122895655</v>
          </cell>
          <cell r="T381">
            <v>556</v>
          </cell>
          <cell r="U381">
            <v>43585</v>
          </cell>
        </row>
        <row r="382">
          <cell r="S382">
            <v>122895656</v>
          </cell>
          <cell r="T382">
            <v>297</v>
          </cell>
          <cell r="U382">
            <v>43585</v>
          </cell>
        </row>
        <row r="383">
          <cell r="S383">
            <v>122895657</v>
          </cell>
          <cell r="T383">
            <v>302</v>
          </cell>
          <cell r="U383">
            <v>43616</v>
          </cell>
        </row>
        <row r="384">
          <cell r="S384">
            <v>122895665</v>
          </cell>
          <cell r="T384">
            <v>125</v>
          </cell>
          <cell r="U384" t="str">
            <v>holding</v>
          </cell>
        </row>
        <row r="385">
          <cell r="S385">
            <v>122895670</v>
          </cell>
          <cell r="T385">
            <v>133</v>
          </cell>
          <cell r="U385">
            <v>43600</v>
          </cell>
        </row>
        <row r="386">
          <cell r="S386">
            <v>122895716</v>
          </cell>
          <cell r="T386">
            <v>600</v>
          </cell>
          <cell r="U386">
            <v>43616</v>
          </cell>
        </row>
        <row r="387">
          <cell r="S387">
            <v>122895717</v>
          </cell>
          <cell r="T387">
            <v>444</v>
          </cell>
          <cell r="U387">
            <v>43616</v>
          </cell>
        </row>
        <row r="388">
          <cell r="S388">
            <v>122895719</v>
          </cell>
          <cell r="T388">
            <v>720</v>
          </cell>
          <cell r="U388">
            <v>43616</v>
          </cell>
        </row>
        <row r="389">
          <cell r="S389">
            <v>122895722</v>
          </cell>
          <cell r="T389">
            <v>540</v>
          </cell>
          <cell r="U389">
            <v>43616</v>
          </cell>
        </row>
        <row r="390">
          <cell r="S390">
            <v>122895724</v>
          </cell>
          <cell r="T390">
            <v>540</v>
          </cell>
          <cell r="U390">
            <v>43616</v>
          </cell>
        </row>
        <row r="391">
          <cell r="S391">
            <v>122895725</v>
          </cell>
          <cell r="T391">
            <v>960</v>
          </cell>
          <cell r="U391">
            <v>43616</v>
          </cell>
        </row>
        <row r="392">
          <cell r="S392">
            <v>122895728</v>
          </cell>
          <cell r="T392">
            <v>423</v>
          </cell>
          <cell r="U392">
            <v>43600</v>
          </cell>
        </row>
        <row r="393">
          <cell r="S393">
            <v>122895730</v>
          </cell>
          <cell r="T393">
            <v>960</v>
          </cell>
          <cell r="U393">
            <v>43616</v>
          </cell>
        </row>
        <row r="394">
          <cell r="S394">
            <v>122895731</v>
          </cell>
          <cell r="T394">
            <v>720</v>
          </cell>
          <cell r="U394">
            <v>43616</v>
          </cell>
        </row>
        <row r="395">
          <cell r="S395">
            <v>122895732</v>
          </cell>
          <cell r="T395">
            <v>720</v>
          </cell>
          <cell r="U395">
            <v>43616</v>
          </cell>
        </row>
        <row r="396">
          <cell r="S396">
            <v>122895733</v>
          </cell>
          <cell r="T396">
            <v>720</v>
          </cell>
          <cell r="U396">
            <v>43616</v>
          </cell>
        </row>
        <row r="397">
          <cell r="S397">
            <v>122895734</v>
          </cell>
          <cell r="T397">
            <v>720</v>
          </cell>
          <cell r="U397">
            <v>43616</v>
          </cell>
        </row>
        <row r="398">
          <cell r="S398">
            <v>122895739</v>
          </cell>
          <cell r="T398">
            <v>1800</v>
          </cell>
          <cell r="U398">
            <v>43600</v>
          </cell>
        </row>
        <row r="399">
          <cell r="S399">
            <v>122895740</v>
          </cell>
          <cell r="T399">
            <v>1096</v>
          </cell>
          <cell r="U399">
            <v>43585</v>
          </cell>
        </row>
        <row r="400">
          <cell r="S400">
            <v>122895746</v>
          </cell>
          <cell r="T400">
            <v>1340</v>
          </cell>
          <cell r="U400">
            <v>43585</v>
          </cell>
        </row>
        <row r="401">
          <cell r="S401">
            <v>122895747</v>
          </cell>
          <cell r="T401">
            <v>864</v>
          </cell>
          <cell r="U401">
            <v>43600</v>
          </cell>
        </row>
        <row r="402">
          <cell r="S402">
            <v>122895749</v>
          </cell>
          <cell r="T402">
            <v>396</v>
          </cell>
          <cell r="U402">
            <v>43600</v>
          </cell>
        </row>
        <row r="403">
          <cell r="S403">
            <v>122895756</v>
          </cell>
          <cell r="T403">
            <v>690</v>
          </cell>
          <cell r="U403">
            <v>43600</v>
          </cell>
        </row>
        <row r="404">
          <cell r="S404">
            <v>122895757</v>
          </cell>
          <cell r="T404">
            <v>641</v>
          </cell>
          <cell r="U404">
            <v>43600</v>
          </cell>
        </row>
        <row r="405">
          <cell r="S405">
            <v>122895758</v>
          </cell>
          <cell r="T405">
            <v>521</v>
          </cell>
          <cell r="U405">
            <v>43600</v>
          </cell>
        </row>
        <row r="406">
          <cell r="S406">
            <v>122895759</v>
          </cell>
          <cell r="T406">
            <v>1800</v>
          </cell>
          <cell r="U406">
            <v>43585</v>
          </cell>
        </row>
        <row r="407">
          <cell r="S407">
            <v>122895766</v>
          </cell>
          <cell r="T407">
            <v>326</v>
          </cell>
          <cell r="U407">
            <v>43600</v>
          </cell>
        </row>
        <row r="408">
          <cell r="S408">
            <v>122895772</v>
          </cell>
          <cell r="T408">
            <v>348</v>
          </cell>
          <cell r="U408">
            <v>43600</v>
          </cell>
        </row>
        <row r="409">
          <cell r="S409">
            <v>122895773</v>
          </cell>
          <cell r="T409">
            <v>1082</v>
          </cell>
          <cell r="U409">
            <v>43600</v>
          </cell>
        </row>
        <row r="410">
          <cell r="S410">
            <v>122895776</v>
          </cell>
          <cell r="T410">
            <v>1499</v>
          </cell>
          <cell r="U410">
            <v>43600</v>
          </cell>
        </row>
        <row r="411">
          <cell r="S411">
            <v>122895777</v>
          </cell>
          <cell r="T411">
            <v>781</v>
          </cell>
          <cell r="U411">
            <v>43600</v>
          </cell>
        </row>
        <row r="412">
          <cell r="S412">
            <v>122895778</v>
          </cell>
          <cell r="T412">
            <v>1801</v>
          </cell>
          <cell r="U412">
            <v>43600</v>
          </cell>
        </row>
        <row r="413">
          <cell r="S413">
            <v>122895779</v>
          </cell>
          <cell r="T413">
            <v>456</v>
          </cell>
          <cell r="U413">
            <v>43616</v>
          </cell>
        </row>
        <row r="414">
          <cell r="S414">
            <v>122895781</v>
          </cell>
          <cell r="T414">
            <v>2003</v>
          </cell>
          <cell r="U414">
            <v>43600</v>
          </cell>
        </row>
        <row r="415">
          <cell r="S415">
            <v>122895782</v>
          </cell>
          <cell r="T415">
            <v>460</v>
          </cell>
          <cell r="U415">
            <v>43600</v>
          </cell>
        </row>
        <row r="416">
          <cell r="S416">
            <v>122895783</v>
          </cell>
          <cell r="T416">
            <v>638</v>
          </cell>
          <cell r="U416">
            <v>43600</v>
          </cell>
        </row>
        <row r="417">
          <cell r="S417">
            <v>122895793</v>
          </cell>
          <cell r="T417">
            <v>1474</v>
          </cell>
          <cell r="U417">
            <v>43600</v>
          </cell>
        </row>
        <row r="418">
          <cell r="S418">
            <v>122895794</v>
          </cell>
          <cell r="T418">
            <v>1800</v>
          </cell>
          <cell r="U418">
            <v>43600</v>
          </cell>
        </row>
        <row r="419">
          <cell r="S419">
            <v>122895825</v>
          </cell>
          <cell r="T419">
            <v>1200</v>
          </cell>
          <cell r="U419">
            <v>43570</v>
          </cell>
        </row>
        <row r="420">
          <cell r="S420">
            <v>122895852</v>
          </cell>
          <cell r="T420">
            <v>2490</v>
          </cell>
          <cell r="U420">
            <v>43585</v>
          </cell>
        </row>
        <row r="421">
          <cell r="S421">
            <v>122895853</v>
          </cell>
          <cell r="T421">
            <v>600</v>
          </cell>
          <cell r="U421">
            <v>43600</v>
          </cell>
        </row>
        <row r="422">
          <cell r="S422">
            <v>122897120</v>
          </cell>
          <cell r="T422">
            <v>1500</v>
          </cell>
          <cell r="U422">
            <v>43600</v>
          </cell>
        </row>
        <row r="423">
          <cell r="S423">
            <v>122897220</v>
          </cell>
          <cell r="T423">
            <v>1000</v>
          </cell>
          <cell r="U423">
            <v>43600</v>
          </cell>
        </row>
        <row r="424">
          <cell r="S424">
            <v>122897547</v>
          </cell>
          <cell r="T424">
            <v>867</v>
          </cell>
          <cell r="U424">
            <v>43616</v>
          </cell>
        </row>
        <row r="425">
          <cell r="S425">
            <v>122897560</v>
          </cell>
          <cell r="T425">
            <v>300</v>
          </cell>
          <cell r="U425">
            <v>43631</v>
          </cell>
        </row>
        <row r="426">
          <cell r="S426">
            <v>122897581</v>
          </cell>
          <cell r="T426">
            <v>310</v>
          </cell>
          <cell r="U426" t="str">
            <v>holding</v>
          </cell>
        </row>
        <row r="427">
          <cell r="S427">
            <v>122897605</v>
          </cell>
          <cell r="T427">
            <v>343</v>
          </cell>
          <cell r="U427">
            <v>43585</v>
          </cell>
        </row>
        <row r="428">
          <cell r="S428">
            <v>122897625</v>
          </cell>
          <cell r="T428">
            <v>300</v>
          </cell>
          <cell r="U428">
            <v>43585</v>
          </cell>
        </row>
        <row r="429">
          <cell r="S429">
            <v>122898964</v>
          </cell>
          <cell r="T429">
            <v>393</v>
          </cell>
          <cell r="U429">
            <v>43585</v>
          </cell>
        </row>
        <row r="430">
          <cell r="S430">
            <v>122898970</v>
          </cell>
          <cell r="T430">
            <v>1215</v>
          </cell>
          <cell r="U430">
            <v>43600</v>
          </cell>
        </row>
        <row r="431">
          <cell r="S431">
            <v>122898979</v>
          </cell>
          <cell r="T431">
            <v>3000</v>
          </cell>
          <cell r="U431">
            <v>43600</v>
          </cell>
        </row>
        <row r="432">
          <cell r="S432">
            <v>122898980</v>
          </cell>
          <cell r="T432">
            <v>312</v>
          </cell>
          <cell r="U432">
            <v>43600</v>
          </cell>
        </row>
        <row r="433">
          <cell r="S433">
            <v>122898984</v>
          </cell>
          <cell r="T433">
            <v>481</v>
          </cell>
          <cell r="U433">
            <v>43600</v>
          </cell>
        </row>
        <row r="434">
          <cell r="S434">
            <v>122898985</v>
          </cell>
          <cell r="T434">
            <v>1470</v>
          </cell>
          <cell r="U434">
            <v>43600</v>
          </cell>
        </row>
        <row r="435">
          <cell r="S435">
            <v>122898988</v>
          </cell>
          <cell r="T435">
            <v>729</v>
          </cell>
          <cell r="U435">
            <v>43600</v>
          </cell>
        </row>
        <row r="436">
          <cell r="S436">
            <v>122898989</v>
          </cell>
          <cell r="T436">
            <v>1330</v>
          </cell>
          <cell r="U436">
            <v>43585</v>
          </cell>
        </row>
        <row r="437">
          <cell r="S437">
            <v>122898992</v>
          </cell>
          <cell r="T437">
            <v>1764</v>
          </cell>
          <cell r="U437">
            <v>43600</v>
          </cell>
        </row>
        <row r="438">
          <cell r="S438">
            <v>122898993</v>
          </cell>
          <cell r="T438">
            <v>319</v>
          </cell>
          <cell r="U438">
            <v>43600</v>
          </cell>
        </row>
        <row r="439">
          <cell r="S439">
            <v>122898994</v>
          </cell>
          <cell r="T439">
            <v>410</v>
          </cell>
          <cell r="U439">
            <v>43600</v>
          </cell>
        </row>
        <row r="440">
          <cell r="S440">
            <v>122898998</v>
          </cell>
          <cell r="T440">
            <v>348</v>
          </cell>
          <cell r="U440">
            <v>43600</v>
          </cell>
        </row>
        <row r="441">
          <cell r="S441">
            <v>122899005</v>
          </cell>
          <cell r="T441">
            <v>1078</v>
          </cell>
          <cell r="U441">
            <v>43600</v>
          </cell>
        </row>
        <row r="442">
          <cell r="S442">
            <v>122899011</v>
          </cell>
          <cell r="T442">
            <v>3840</v>
          </cell>
          <cell r="U442">
            <v>43600</v>
          </cell>
        </row>
        <row r="443">
          <cell r="S443">
            <v>122899012</v>
          </cell>
          <cell r="T443">
            <v>300</v>
          </cell>
          <cell r="U443">
            <v>43600</v>
          </cell>
        </row>
        <row r="444">
          <cell r="S444">
            <v>122899014</v>
          </cell>
          <cell r="T444">
            <v>1200</v>
          </cell>
          <cell r="U444">
            <v>43585</v>
          </cell>
        </row>
        <row r="445">
          <cell r="S445">
            <v>122899015</v>
          </cell>
          <cell r="T445">
            <v>1200</v>
          </cell>
          <cell r="U445">
            <v>43585</v>
          </cell>
        </row>
        <row r="446">
          <cell r="S446">
            <v>122899018</v>
          </cell>
          <cell r="T446">
            <v>800</v>
          </cell>
          <cell r="U446">
            <v>43585</v>
          </cell>
        </row>
        <row r="447">
          <cell r="S447">
            <v>122899021</v>
          </cell>
          <cell r="T447">
            <v>900</v>
          </cell>
          <cell r="U447">
            <v>43600</v>
          </cell>
        </row>
        <row r="448">
          <cell r="S448">
            <v>122899023</v>
          </cell>
          <cell r="T448">
            <v>505</v>
          </cell>
          <cell r="U448">
            <v>43600</v>
          </cell>
        </row>
        <row r="449">
          <cell r="S449">
            <v>122899026</v>
          </cell>
          <cell r="T449">
            <v>438</v>
          </cell>
          <cell r="U449">
            <v>43600</v>
          </cell>
        </row>
        <row r="450">
          <cell r="S450">
            <v>122899029</v>
          </cell>
          <cell r="T450">
            <v>300</v>
          </cell>
          <cell r="U450">
            <v>43600</v>
          </cell>
        </row>
        <row r="451">
          <cell r="S451">
            <v>122899031</v>
          </cell>
          <cell r="T451">
            <v>2980</v>
          </cell>
          <cell r="U451">
            <v>43600</v>
          </cell>
        </row>
        <row r="452">
          <cell r="S452">
            <v>122899034</v>
          </cell>
          <cell r="T452">
            <v>348</v>
          </cell>
          <cell r="U452">
            <v>43600</v>
          </cell>
        </row>
        <row r="453">
          <cell r="S453">
            <v>122899038</v>
          </cell>
          <cell r="T453">
            <v>300</v>
          </cell>
          <cell r="U453">
            <v>43600</v>
          </cell>
        </row>
        <row r="454">
          <cell r="S454">
            <v>122899040</v>
          </cell>
          <cell r="T454">
            <v>516</v>
          </cell>
          <cell r="U454">
            <v>43585</v>
          </cell>
        </row>
        <row r="455">
          <cell r="S455">
            <v>122899041</v>
          </cell>
          <cell r="T455">
            <v>300</v>
          </cell>
          <cell r="U455">
            <v>43600</v>
          </cell>
        </row>
        <row r="456">
          <cell r="S456">
            <v>122899045</v>
          </cell>
          <cell r="T456">
            <v>300</v>
          </cell>
          <cell r="U456">
            <v>43600</v>
          </cell>
        </row>
        <row r="457">
          <cell r="S457">
            <v>122899046</v>
          </cell>
          <cell r="T457">
            <v>760</v>
          </cell>
          <cell r="U457">
            <v>43585</v>
          </cell>
        </row>
        <row r="458">
          <cell r="S458">
            <v>122899049</v>
          </cell>
          <cell r="T458">
            <v>3000</v>
          </cell>
          <cell r="U458">
            <v>43600</v>
          </cell>
        </row>
        <row r="459">
          <cell r="S459">
            <v>122899051</v>
          </cell>
          <cell r="T459">
            <v>1760</v>
          </cell>
          <cell r="U459">
            <v>43600</v>
          </cell>
        </row>
        <row r="460">
          <cell r="S460">
            <v>122899052</v>
          </cell>
          <cell r="T460">
            <v>1010</v>
          </cell>
          <cell r="U460">
            <v>43585</v>
          </cell>
        </row>
        <row r="461">
          <cell r="S461">
            <v>122899058</v>
          </cell>
          <cell r="T461">
            <v>1170</v>
          </cell>
          <cell r="U461">
            <v>43600</v>
          </cell>
        </row>
        <row r="462">
          <cell r="S462">
            <v>122899059</v>
          </cell>
          <cell r="T462">
            <v>1500</v>
          </cell>
          <cell r="U462">
            <v>43600</v>
          </cell>
        </row>
        <row r="463">
          <cell r="S463">
            <v>122899060</v>
          </cell>
          <cell r="T463">
            <v>2900</v>
          </cell>
          <cell r="U463">
            <v>43585</v>
          </cell>
        </row>
        <row r="464">
          <cell r="S464">
            <v>122899066</v>
          </cell>
          <cell r="T464">
            <v>372</v>
          </cell>
          <cell r="U464">
            <v>43585</v>
          </cell>
        </row>
        <row r="465">
          <cell r="S465">
            <v>122899067</v>
          </cell>
          <cell r="T465">
            <v>5820</v>
          </cell>
          <cell r="U465">
            <v>43600</v>
          </cell>
        </row>
        <row r="466">
          <cell r="S466">
            <v>122899069</v>
          </cell>
          <cell r="T466">
            <v>3001</v>
          </cell>
          <cell r="U466">
            <v>43600</v>
          </cell>
        </row>
        <row r="467">
          <cell r="S467">
            <v>122899073</v>
          </cell>
          <cell r="T467">
            <v>1008</v>
          </cell>
          <cell r="U467">
            <v>43600</v>
          </cell>
        </row>
        <row r="468">
          <cell r="S468">
            <v>122899074</v>
          </cell>
          <cell r="T468">
            <v>360</v>
          </cell>
          <cell r="U468">
            <v>43585</v>
          </cell>
        </row>
        <row r="469">
          <cell r="S469">
            <v>122899075</v>
          </cell>
          <cell r="T469">
            <v>396</v>
          </cell>
          <cell r="U469">
            <v>43585</v>
          </cell>
        </row>
        <row r="470">
          <cell r="S470">
            <v>122899080</v>
          </cell>
          <cell r="T470">
            <v>420</v>
          </cell>
          <cell r="U470">
            <v>43600</v>
          </cell>
        </row>
        <row r="471">
          <cell r="S471">
            <v>122899081</v>
          </cell>
          <cell r="T471">
            <v>500</v>
          </cell>
          <cell r="U471">
            <v>43600</v>
          </cell>
        </row>
        <row r="472">
          <cell r="S472">
            <v>122899087</v>
          </cell>
          <cell r="T472">
            <v>2980</v>
          </cell>
          <cell r="U472">
            <v>43600</v>
          </cell>
        </row>
        <row r="473">
          <cell r="S473">
            <v>122899089</v>
          </cell>
          <cell r="T473">
            <v>1000</v>
          </cell>
          <cell r="U473">
            <v>43585</v>
          </cell>
        </row>
        <row r="474">
          <cell r="S474">
            <v>122899090</v>
          </cell>
          <cell r="T474">
            <v>425</v>
          </cell>
          <cell r="U474">
            <v>43600</v>
          </cell>
        </row>
        <row r="475">
          <cell r="S475">
            <v>122899091</v>
          </cell>
          <cell r="T475">
            <v>300</v>
          </cell>
          <cell r="U475">
            <v>43600</v>
          </cell>
        </row>
        <row r="476">
          <cell r="S476">
            <v>122899093</v>
          </cell>
          <cell r="T476">
            <v>930</v>
          </cell>
          <cell r="U476">
            <v>43600</v>
          </cell>
        </row>
        <row r="477">
          <cell r="S477">
            <v>122899099</v>
          </cell>
          <cell r="T477">
            <v>300</v>
          </cell>
          <cell r="U477">
            <v>43585</v>
          </cell>
        </row>
        <row r="478">
          <cell r="S478">
            <v>122899103</v>
          </cell>
          <cell r="T478">
            <v>408</v>
          </cell>
          <cell r="U478">
            <v>43616</v>
          </cell>
        </row>
        <row r="479">
          <cell r="S479">
            <v>122899106</v>
          </cell>
          <cell r="T479">
            <v>400</v>
          </cell>
          <cell r="U479">
            <v>43585</v>
          </cell>
        </row>
        <row r="480">
          <cell r="S480">
            <v>122899107</v>
          </cell>
          <cell r="T480">
            <v>1760</v>
          </cell>
          <cell r="U480">
            <v>43600</v>
          </cell>
        </row>
        <row r="481">
          <cell r="S481">
            <v>122899109</v>
          </cell>
          <cell r="T481">
            <v>1070</v>
          </cell>
          <cell r="U481">
            <v>43585</v>
          </cell>
        </row>
        <row r="482">
          <cell r="S482">
            <v>122899111</v>
          </cell>
          <cell r="T482">
            <v>600</v>
          </cell>
          <cell r="U482">
            <v>43600</v>
          </cell>
        </row>
        <row r="483">
          <cell r="S483">
            <v>122899112</v>
          </cell>
          <cell r="T483">
            <v>348</v>
          </cell>
          <cell r="U483">
            <v>43600</v>
          </cell>
        </row>
        <row r="484">
          <cell r="S484">
            <v>122899115</v>
          </cell>
          <cell r="T484">
            <v>444</v>
          </cell>
          <cell r="U484">
            <v>43600</v>
          </cell>
        </row>
        <row r="485">
          <cell r="S485">
            <v>122899118</v>
          </cell>
          <cell r="T485">
            <v>600</v>
          </cell>
          <cell r="U485">
            <v>43600</v>
          </cell>
        </row>
        <row r="486">
          <cell r="S486">
            <v>122899119</v>
          </cell>
          <cell r="T486">
            <v>1260</v>
          </cell>
          <cell r="U486">
            <v>43616</v>
          </cell>
        </row>
        <row r="487">
          <cell r="S487">
            <v>122899120</v>
          </cell>
          <cell r="T487">
            <v>612</v>
          </cell>
          <cell r="U487">
            <v>43585</v>
          </cell>
        </row>
        <row r="488">
          <cell r="S488">
            <v>122899124</v>
          </cell>
          <cell r="T488">
            <v>373</v>
          </cell>
          <cell r="U488">
            <v>43600</v>
          </cell>
        </row>
        <row r="489">
          <cell r="S489">
            <v>122899127</v>
          </cell>
          <cell r="T489">
            <v>6000</v>
          </cell>
          <cell r="U489">
            <v>43600</v>
          </cell>
        </row>
        <row r="490">
          <cell r="S490">
            <v>122899129</v>
          </cell>
          <cell r="T490">
            <v>960</v>
          </cell>
          <cell r="U490">
            <v>43585</v>
          </cell>
        </row>
        <row r="491">
          <cell r="S491">
            <v>122899131</v>
          </cell>
          <cell r="T491">
            <v>1470</v>
          </cell>
          <cell r="U491">
            <v>43600</v>
          </cell>
        </row>
        <row r="492">
          <cell r="S492">
            <v>122899132</v>
          </cell>
          <cell r="T492">
            <v>672</v>
          </cell>
          <cell r="U492">
            <v>43600</v>
          </cell>
        </row>
        <row r="493">
          <cell r="S493">
            <v>122899134</v>
          </cell>
          <cell r="T493">
            <v>465</v>
          </cell>
          <cell r="U493">
            <v>43600</v>
          </cell>
        </row>
        <row r="494">
          <cell r="S494">
            <v>122899143</v>
          </cell>
          <cell r="T494">
            <v>300</v>
          </cell>
          <cell r="U494">
            <v>43600</v>
          </cell>
        </row>
        <row r="495">
          <cell r="S495">
            <v>122899147</v>
          </cell>
          <cell r="T495">
            <v>4824</v>
          </cell>
          <cell r="U495">
            <v>43600</v>
          </cell>
        </row>
        <row r="496">
          <cell r="S496">
            <v>122899148</v>
          </cell>
          <cell r="T496">
            <v>1260</v>
          </cell>
          <cell r="U496">
            <v>43600</v>
          </cell>
        </row>
        <row r="497">
          <cell r="S497">
            <v>122899149</v>
          </cell>
          <cell r="T497">
            <v>2460</v>
          </cell>
          <cell r="U497">
            <v>43585</v>
          </cell>
        </row>
        <row r="498">
          <cell r="S498">
            <v>122899150</v>
          </cell>
          <cell r="T498">
            <v>300</v>
          </cell>
          <cell r="U498">
            <v>43600</v>
          </cell>
        </row>
        <row r="499">
          <cell r="S499">
            <v>122899152</v>
          </cell>
          <cell r="T499">
            <v>1200</v>
          </cell>
          <cell r="U499">
            <v>43585</v>
          </cell>
        </row>
        <row r="500">
          <cell r="S500">
            <v>122899154</v>
          </cell>
          <cell r="T500">
            <v>300</v>
          </cell>
          <cell r="U500">
            <v>43585</v>
          </cell>
        </row>
        <row r="501">
          <cell r="S501">
            <v>122899159</v>
          </cell>
          <cell r="T501">
            <v>568</v>
          </cell>
          <cell r="U501">
            <v>43600</v>
          </cell>
        </row>
        <row r="502">
          <cell r="S502">
            <v>122899160</v>
          </cell>
          <cell r="T502">
            <v>1970</v>
          </cell>
          <cell r="U502">
            <v>43585</v>
          </cell>
        </row>
        <row r="503">
          <cell r="S503">
            <v>122899164</v>
          </cell>
          <cell r="T503">
            <v>1764</v>
          </cell>
          <cell r="U503">
            <v>43600</v>
          </cell>
        </row>
        <row r="504">
          <cell r="S504">
            <v>122899166</v>
          </cell>
          <cell r="T504">
            <v>396</v>
          </cell>
          <cell r="U504">
            <v>43585</v>
          </cell>
        </row>
        <row r="505">
          <cell r="S505">
            <v>122899168</v>
          </cell>
          <cell r="T505">
            <v>370</v>
          </cell>
          <cell r="U505">
            <v>43600</v>
          </cell>
        </row>
        <row r="506">
          <cell r="S506">
            <v>122899170</v>
          </cell>
          <cell r="T506">
            <v>960</v>
          </cell>
          <cell r="U506">
            <v>43585</v>
          </cell>
        </row>
        <row r="507">
          <cell r="S507">
            <v>122899172</v>
          </cell>
          <cell r="T507">
            <v>504</v>
          </cell>
          <cell r="U507">
            <v>43585</v>
          </cell>
        </row>
        <row r="508">
          <cell r="S508">
            <v>122899173</v>
          </cell>
          <cell r="T508">
            <v>360</v>
          </cell>
          <cell r="U508">
            <v>43600</v>
          </cell>
        </row>
        <row r="509">
          <cell r="S509">
            <v>122899177</v>
          </cell>
          <cell r="T509">
            <v>1260</v>
          </cell>
          <cell r="U509">
            <v>43600</v>
          </cell>
        </row>
        <row r="510">
          <cell r="S510">
            <v>122899180</v>
          </cell>
          <cell r="T510">
            <v>360</v>
          </cell>
          <cell r="U510">
            <v>43600</v>
          </cell>
        </row>
        <row r="511">
          <cell r="S511">
            <v>122899181</v>
          </cell>
          <cell r="T511">
            <v>336</v>
          </cell>
          <cell r="U511">
            <v>43585</v>
          </cell>
        </row>
        <row r="512">
          <cell r="S512">
            <v>122899183</v>
          </cell>
          <cell r="T512">
            <v>1200</v>
          </cell>
          <cell r="U512">
            <v>43600</v>
          </cell>
        </row>
        <row r="513">
          <cell r="S513">
            <v>122899187</v>
          </cell>
          <cell r="T513">
            <v>804</v>
          </cell>
          <cell r="U513">
            <v>43600</v>
          </cell>
        </row>
        <row r="514">
          <cell r="S514">
            <v>122899189</v>
          </cell>
          <cell r="T514">
            <v>1747</v>
          </cell>
          <cell r="U514">
            <v>43600</v>
          </cell>
        </row>
        <row r="515">
          <cell r="S515">
            <v>122899190</v>
          </cell>
          <cell r="T515">
            <v>3804</v>
          </cell>
          <cell r="U515">
            <v>43600</v>
          </cell>
        </row>
        <row r="516">
          <cell r="S516">
            <v>122899193</v>
          </cell>
          <cell r="T516">
            <v>2400</v>
          </cell>
          <cell r="U516">
            <v>43600</v>
          </cell>
        </row>
        <row r="517">
          <cell r="S517">
            <v>122899195</v>
          </cell>
          <cell r="T517">
            <v>1800</v>
          </cell>
          <cell r="U517">
            <v>43600</v>
          </cell>
        </row>
        <row r="518">
          <cell r="S518">
            <v>122899199</v>
          </cell>
          <cell r="T518">
            <v>980</v>
          </cell>
          <cell r="U518">
            <v>43600</v>
          </cell>
        </row>
        <row r="519">
          <cell r="S519">
            <v>122899202</v>
          </cell>
          <cell r="T519">
            <v>484</v>
          </cell>
          <cell r="U519">
            <v>43585</v>
          </cell>
        </row>
        <row r="520">
          <cell r="S520">
            <v>122899205</v>
          </cell>
          <cell r="T520">
            <v>448</v>
          </cell>
          <cell r="U520" t="str">
            <v>holding</v>
          </cell>
        </row>
        <row r="521">
          <cell r="S521">
            <v>122899206</v>
          </cell>
          <cell r="T521">
            <v>302</v>
          </cell>
          <cell r="U521" t="str">
            <v>holding</v>
          </cell>
        </row>
        <row r="522">
          <cell r="S522">
            <v>122899207</v>
          </cell>
          <cell r="T522">
            <v>1930</v>
          </cell>
          <cell r="U522">
            <v>43600</v>
          </cell>
        </row>
        <row r="523">
          <cell r="S523">
            <v>122899208</v>
          </cell>
          <cell r="T523">
            <v>503</v>
          </cell>
          <cell r="U523" t="str">
            <v>holding</v>
          </cell>
        </row>
        <row r="524">
          <cell r="S524">
            <v>122899210</v>
          </cell>
          <cell r="T524">
            <v>411</v>
          </cell>
          <cell r="U524" t="str">
            <v>holding</v>
          </cell>
        </row>
        <row r="525">
          <cell r="S525">
            <v>122899214</v>
          </cell>
          <cell r="T525">
            <v>800</v>
          </cell>
          <cell r="U525">
            <v>43585</v>
          </cell>
        </row>
        <row r="526">
          <cell r="S526">
            <v>122899220</v>
          </cell>
          <cell r="T526">
            <v>516</v>
          </cell>
          <cell r="U526">
            <v>43600</v>
          </cell>
        </row>
        <row r="527">
          <cell r="S527">
            <v>122899223</v>
          </cell>
          <cell r="T527">
            <v>503</v>
          </cell>
          <cell r="U527">
            <v>43631</v>
          </cell>
        </row>
        <row r="528">
          <cell r="S528">
            <v>122899224</v>
          </cell>
          <cell r="T528">
            <v>2434</v>
          </cell>
          <cell r="U528">
            <v>43600</v>
          </cell>
        </row>
        <row r="529">
          <cell r="S529">
            <v>122899225</v>
          </cell>
          <cell r="T529">
            <v>1700</v>
          </cell>
          <cell r="U529">
            <v>43585</v>
          </cell>
        </row>
        <row r="530">
          <cell r="S530">
            <v>122899226</v>
          </cell>
          <cell r="T530">
            <v>300</v>
          </cell>
          <cell r="U530" t="str">
            <v>holding</v>
          </cell>
        </row>
        <row r="531">
          <cell r="S531">
            <v>122899227</v>
          </cell>
          <cell r="T531">
            <v>1006</v>
          </cell>
          <cell r="U531">
            <v>43600</v>
          </cell>
        </row>
        <row r="532">
          <cell r="S532">
            <v>122899228</v>
          </cell>
          <cell r="T532">
            <v>301</v>
          </cell>
          <cell r="U532" t="str">
            <v>holding</v>
          </cell>
        </row>
        <row r="533">
          <cell r="S533">
            <v>122899229</v>
          </cell>
          <cell r="T533">
            <v>584</v>
          </cell>
          <cell r="U533">
            <v>43600</v>
          </cell>
        </row>
        <row r="534">
          <cell r="S534">
            <v>122899230</v>
          </cell>
          <cell r="T534">
            <v>600</v>
          </cell>
          <cell r="U534">
            <v>43600</v>
          </cell>
        </row>
        <row r="535">
          <cell r="S535">
            <v>122899232</v>
          </cell>
          <cell r="T535">
            <v>1764</v>
          </cell>
          <cell r="U535">
            <v>43600</v>
          </cell>
        </row>
        <row r="536">
          <cell r="S536">
            <v>122899235</v>
          </cell>
          <cell r="T536">
            <v>1800</v>
          </cell>
          <cell r="U536">
            <v>43600</v>
          </cell>
        </row>
        <row r="537">
          <cell r="S537">
            <v>122899236</v>
          </cell>
          <cell r="T537">
            <v>534</v>
          </cell>
          <cell r="U537">
            <v>43600</v>
          </cell>
        </row>
        <row r="538">
          <cell r="S538">
            <v>122899244</v>
          </cell>
          <cell r="T538">
            <v>600</v>
          </cell>
          <cell r="U538">
            <v>43600</v>
          </cell>
        </row>
        <row r="539">
          <cell r="S539">
            <v>122899245</v>
          </cell>
          <cell r="T539">
            <v>600</v>
          </cell>
          <cell r="U539">
            <v>43631</v>
          </cell>
        </row>
        <row r="540">
          <cell r="S540">
            <v>122899247</v>
          </cell>
          <cell r="T540">
            <v>563</v>
          </cell>
          <cell r="U540">
            <v>43631</v>
          </cell>
        </row>
        <row r="541">
          <cell r="S541">
            <v>122899248</v>
          </cell>
          <cell r="T541">
            <v>503</v>
          </cell>
          <cell r="U541">
            <v>43631</v>
          </cell>
        </row>
        <row r="542">
          <cell r="S542">
            <v>122899250</v>
          </cell>
          <cell r="T542">
            <v>725</v>
          </cell>
          <cell r="U542">
            <v>43585</v>
          </cell>
        </row>
        <row r="543">
          <cell r="S543">
            <v>122899251</v>
          </cell>
          <cell r="T543">
            <v>960</v>
          </cell>
          <cell r="U543">
            <v>43600</v>
          </cell>
        </row>
        <row r="544">
          <cell r="S544">
            <v>122899252</v>
          </cell>
          <cell r="T544">
            <v>1600</v>
          </cell>
          <cell r="U544">
            <v>43585</v>
          </cell>
        </row>
        <row r="545">
          <cell r="S545">
            <v>122899253</v>
          </cell>
          <cell r="T545">
            <v>480</v>
          </cell>
          <cell r="U545">
            <v>43600</v>
          </cell>
        </row>
        <row r="546">
          <cell r="S546">
            <v>122899262</v>
          </cell>
          <cell r="T546">
            <v>830</v>
          </cell>
          <cell r="U546">
            <v>43585</v>
          </cell>
        </row>
        <row r="547">
          <cell r="S547">
            <v>122899263</v>
          </cell>
          <cell r="T547">
            <v>470</v>
          </cell>
          <cell r="U547">
            <v>43600</v>
          </cell>
        </row>
        <row r="548">
          <cell r="S548">
            <v>122899266</v>
          </cell>
          <cell r="T548">
            <v>907</v>
          </cell>
          <cell r="U548">
            <v>43600</v>
          </cell>
        </row>
        <row r="549">
          <cell r="S549">
            <v>122899271</v>
          </cell>
          <cell r="T549">
            <v>800</v>
          </cell>
          <cell r="U549">
            <v>43585</v>
          </cell>
        </row>
        <row r="550">
          <cell r="S550">
            <v>122899272</v>
          </cell>
          <cell r="T550">
            <v>1764</v>
          </cell>
          <cell r="U550">
            <v>43600</v>
          </cell>
        </row>
        <row r="551">
          <cell r="S551">
            <v>122899276</v>
          </cell>
          <cell r="T551">
            <v>450</v>
          </cell>
          <cell r="U551">
            <v>43600</v>
          </cell>
        </row>
        <row r="552">
          <cell r="S552">
            <v>122899277</v>
          </cell>
          <cell r="T552">
            <v>300</v>
          </cell>
          <cell r="U552">
            <v>43600</v>
          </cell>
        </row>
        <row r="553">
          <cell r="S553">
            <v>122899278</v>
          </cell>
          <cell r="T553">
            <v>1764</v>
          </cell>
          <cell r="U553">
            <v>43600</v>
          </cell>
        </row>
        <row r="554">
          <cell r="S554">
            <v>122899279</v>
          </cell>
          <cell r="T554">
            <v>600</v>
          </cell>
          <cell r="U554">
            <v>43600</v>
          </cell>
        </row>
        <row r="555">
          <cell r="S555">
            <v>122899280</v>
          </cell>
          <cell r="T555">
            <v>2470</v>
          </cell>
          <cell r="U555">
            <v>43585</v>
          </cell>
        </row>
        <row r="556">
          <cell r="S556">
            <v>122899281</v>
          </cell>
          <cell r="T556">
            <v>400</v>
          </cell>
          <cell r="U556">
            <v>43600</v>
          </cell>
        </row>
        <row r="557">
          <cell r="S557">
            <v>122899285</v>
          </cell>
          <cell r="T557">
            <v>2200</v>
          </cell>
          <cell r="U557">
            <v>43585</v>
          </cell>
        </row>
        <row r="558">
          <cell r="S558">
            <v>122899286</v>
          </cell>
          <cell r="T558">
            <v>2000</v>
          </cell>
          <cell r="U558">
            <v>43600</v>
          </cell>
        </row>
        <row r="559">
          <cell r="S559">
            <v>122899289</v>
          </cell>
          <cell r="T559">
            <v>1104</v>
          </cell>
          <cell r="U559">
            <v>43600</v>
          </cell>
        </row>
        <row r="560">
          <cell r="S560">
            <v>122899291</v>
          </cell>
          <cell r="T560">
            <v>810</v>
          </cell>
          <cell r="U560">
            <v>43585</v>
          </cell>
        </row>
        <row r="561">
          <cell r="S561">
            <v>122899292</v>
          </cell>
          <cell r="T561">
            <v>804</v>
          </cell>
          <cell r="U561">
            <v>43600</v>
          </cell>
        </row>
        <row r="562">
          <cell r="S562">
            <v>122899294</v>
          </cell>
          <cell r="T562">
            <v>300</v>
          </cell>
          <cell r="U562">
            <v>43600</v>
          </cell>
        </row>
        <row r="563">
          <cell r="S563">
            <v>122899296</v>
          </cell>
          <cell r="T563">
            <v>1000</v>
          </cell>
          <cell r="U563">
            <v>43585</v>
          </cell>
        </row>
        <row r="564">
          <cell r="S564">
            <v>122899300</v>
          </cell>
          <cell r="T564">
            <v>800</v>
          </cell>
          <cell r="U564">
            <v>43600</v>
          </cell>
        </row>
        <row r="565">
          <cell r="S565">
            <v>122899304</v>
          </cell>
          <cell r="T565">
            <v>8</v>
          </cell>
          <cell r="U565">
            <v>43555</v>
          </cell>
        </row>
        <row r="566">
          <cell r="S566">
            <v>122899310</v>
          </cell>
          <cell r="T566">
            <v>104</v>
          </cell>
          <cell r="U566">
            <v>43600</v>
          </cell>
        </row>
        <row r="567">
          <cell r="S567">
            <v>122899311</v>
          </cell>
          <cell r="T567">
            <v>20</v>
          </cell>
          <cell r="U567">
            <v>43555</v>
          </cell>
        </row>
        <row r="568">
          <cell r="S568">
            <v>122899362</v>
          </cell>
          <cell r="T568">
            <v>988</v>
          </cell>
          <cell r="U568" t="str">
            <v>holding</v>
          </cell>
        </row>
        <row r="569">
          <cell r="S569">
            <v>122899386</v>
          </cell>
          <cell r="T569">
            <v>559</v>
          </cell>
          <cell r="U569" t="str">
            <v>holding</v>
          </cell>
        </row>
        <row r="570">
          <cell r="S570">
            <v>122899387</v>
          </cell>
          <cell r="T570">
            <v>686</v>
          </cell>
          <cell r="U570" t="str">
            <v>holding</v>
          </cell>
        </row>
        <row r="571">
          <cell r="S571">
            <v>122899388</v>
          </cell>
          <cell r="T571">
            <v>912</v>
          </cell>
          <cell r="U571" t="str">
            <v>holding</v>
          </cell>
        </row>
        <row r="572">
          <cell r="S572">
            <v>122899582</v>
          </cell>
          <cell r="T572">
            <v>154</v>
          </cell>
          <cell r="U572" t="str">
            <v>holding</v>
          </cell>
        </row>
        <row r="573">
          <cell r="S573">
            <v>122899977</v>
          </cell>
          <cell r="T573">
            <v>36</v>
          </cell>
          <cell r="U573">
            <v>43616</v>
          </cell>
        </row>
        <row r="574">
          <cell r="S574">
            <v>122899980</v>
          </cell>
          <cell r="T574">
            <v>20</v>
          </cell>
          <cell r="U574">
            <v>43616</v>
          </cell>
        </row>
        <row r="575">
          <cell r="S575">
            <v>122900050</v>
          </cell>
          <cell r="T575">
            <v>535</v>
          </cell>
          <cell r="U575">
            <v>43631</v>
          </cell>
        </row>
        <row r="576">
          <cell r="S576">
            <v>122900344</v>
          </cell>
          <cell r="T576">
            <v>15</v>
          </cell>
          <cell r="U576">
            <v>43600</v>
          </cell>
        </row>
        <row r="577">
          <cell r="S577">
            <v>122900345</v>
          </cell>
          <cell r="T577">
            <v>20</v>
          </cell>
          <cell r="U577">
            <v>43585</v>
          </cell>
        </row>
        <row r="578">
          <cell r="S578">
            <v>122900907</v>
          </cell>
          <cell r="T578">
            <v>135</v>
          </cell>
          <cell r="U578">
            <v>43600</v>
          </cell>
        </row>
        <row r="579">
          <cell r="S579">
            <v>122900988</v>
          </cell>
          <cell r="T579">
            <v>672</v>
          </cell>
          <cell r="U579">
            <v>43616</v>
          </cell>
        </row>
        <row r="580">
          <cell r="S580">
            <v>122900992</v>
          </cell>
          <cell r="T580">
            <v>674</v>
          </cell>
          <cell r="U580">
            <v>43600</v>
          </cell>
        </row>
        <row r="581">
          <cell r="S581">
            <v>122900993</v>
          </cell>
          <cell r="T581">
            <v>674</v>
          </cell>
          <cell r="U581">
            <v>43616</v>
          </cell>
        </row>
        <row r="582">
          <cell r="S582">
            <v>122900994</v>
          </cell>
          <cell r="T582">
            <v>671</v>
          </cell>
          <cell r="U582">
            <v>43585</v>
          </cell>
        </row>
        <row r="583">
          <cell r="S583">
            <v>122900995</v>
          </cell>
          <cell r="T583">
            <v>673</v>
          </cell>
          <cell r="U583">
            <v>43616</v>
          </cell>
        </row>
        <row r="584">
          <cell r="S584">
            <v>122901018</v>
          </cell>
          <cell r="T584">
            <v>673</v>
          </cell>
          <cell r="U584">
            <v>43555</v>
          </cell>
        </row>
        <row r="585">
          <cell r="S585">
            <v>122901041</v>
          </cell>
          <cell r="T585">
            <v>671</v>
          </cell>
          <cell r="U585">
            <v>43600</v>
          </cell>
        </row>
        <row r="586">
          <cell r="S586">
            <v>122901042</v>
          </cell>
          <cell r="T586">
            <v>671</v>
          </cell>
          <cell r="U586">
            <v>43600</v>
          </cell>
        </row>
        <row r="587">
          <cell r="S587">
            <v>122901055</v>
          </cell>
          <cell r="T587">
            <v>603</v>
          </cell>
          <cell r="U587">
            <v>43600</v>
          </cell>
        </row>
        <row r="588">
          <cell r="S588">
            <v>122901056</v>
          </cell>
          <cell r="T588">
            <v>3152</v>
          </cell>
          <cell r="U588">
            <v>43600</v>
          </cell>
        </row>
        <row r="589">
          <cell r="S589">
            <v>122901057</v>
          </cell>
          <cell r="T589">
            <v>300</v>
          </cell>
          <cell r="U589">
            <v>43600</v>
          </cell>
        </row>
        <row r="590">
          <cell r="S590">
            <v>122901061</v>
          </cell>
          <cell r="T590">
            <v>300</v>
          </cell>
          <cell r="U590">
            <v>43631</v>
          </cell>
        </row>
        <row r="591">
          <cell r="S591">
            <v>122901062</v>
          </cell>
          <cell r="T591">
            <v>305</v>
          </cell>
          <cell r="U591">
            <v>43600</v>
          </cell>
        </row>
        <row r="592">
          <cell r="S592">
            <v>122901063</v>
          </cell>
          <cell r="T592">
            <v>307</v>
          </cell>
          <cell r="U592">
            <v>43600</v>
          </cell>
        </row>
        <row r="593">
          <cell r="S593">
            <v>122901064</v>
          </cell>
          <cell r="T593">
            <v>311</v>
          </cell>
          <cell r="U593">
            <v>43616</v>
          </cell>
        </row>
        <row r="594">
          <cell r="S594">
            <v>122901066</v>
          </cell>
          <cell r="T594">
            <v>314</v>
          </cell>
          <cell r="U594">
            <v>43631</v>
          </cell>
        </row>
        <row r="595">
          <cell r="S595">
            <v>122901067</v>
          </cell>
          <cell r="T595">
            <v>301</v>
          </cell>
          <cell r="U595">
            <v>43616</v>
          </cell>
        </row>
        <row r="596">
          <cell r="S596">
            <v>122901068</v>
          </cell>
          <cell r="T596">
            <v>601</v>
          </cell>
          <cell r="U596">
            <v>43585</v>
          </cell>
        </row>
        <row r="597">
          <cell r="S597">
            <v>122901069</v>
          </cell>
          <cell r="T597">
            <v>307</v>
          </cell>
          <cell r="U597">
            <v>43585</v>
          </cell>
        </row>
        <row r="598">
          <cell r="S598">
            <v>122901070</v>
          </cell>
          <cell r="T598">
            <v>535</v>
          </cell>
          <cell r="U598" t="str">
            <v>holding</v>
          </cell>
        </row>
        <row r="599">
          <cell r="S599">
            <v>122901071</v>
          </cell>
          <cell r="T599">
            <v>424</v>
          </cell>
          <cell r="U599">
            <v>43600</v>
          </cell>
        </row>
        <row r="600">
          <cell r="S600">
            <v>122901073</v>
          </cell>
          <cell r="T600">
            <v>301</v>
          </cell>
          <cell r="U600">
            <v>43600</v>
          </cell>
        </row>
        <row r="601">
          <cell r="S601">
            <v>122901074</v>
          </cell>
          <cell r="T601">
            <v>563</v>
          </cell>
          <cell r="U601">
            <v>43631</v>
          </cell>
        </row>
        <row r="602">
          <cell r="S602">
            <v>122901075</v>
          </cell>
          <cell r="T602">
            <v>300</v>
          </cell>
          <cell r="U602">
            <v>43600</v>
          </cell>
        </row>
        <row r="603">
          <cell r="S603">
            <v>122901076</v>
          </cell>
          <cell r="T603">
            <v>1057</v>
          </cell>
          <cell r="U603">
            <v>43600</v>
          </cell>
        </row>
        <row r="604">
          <cell r="S604">
            <v>122901077</v>
          </cell>
          <cell r="T604">
            <v>601</v>
          </cell>
          <cell r="U604">
            <v>43585</v>
          </cell>
        </row>
        <row r="605">
          <cell r="S605">
            <v>122901078</v>
          </cell>
          <cell r="T605">
            <v>443</v>
          </cell>
          <cell r="U605">
            <v>43616</v>
          </cell>
        </row>
        <row r="606">
          <cell r="S606">
            <v>122901079</v>
          </cell>
          <cell r="T606">
            <v>395</v>
          </cell>
          <cell r="U606">
            <v>43585</v>
          </cell>
        </row>
        <row r="607">
          <cell r="S607">
            <v>122901080</v>
          </cell>
          <cell r="T607">
            <v>300</v>
          </cell>
          <cell r="U607">
            <v>43585</v>
          </cell>
        </row>
        <row r="608">
          <cell r="S608">
            <v>122901081</v>
          </cell>
          <cell r="T608">
            <v>302</v>
          </cell>
          <cell r="U608">
            <v>43585</v>
          </cell>
        </row>
        <row r="609">
          <cell r="S609">
            <v>122901082</v>
          </cell>
          <cell r="T609">
            <v>379</v>
          </cell>
          <cell r="U609">
            <v>43631</v>
          </cell>
        </row>
        <row r="610">
          <cell r="S610">
            <v>122901083</v>
          </cell>
          <cell r="T610">
            <v>305</v>
          </cell>
          <cell r="U610">
            <v>43600</v>
          </cell>
        </row>
        <row r="611">
          <cell r="S611">
            <v>122901085</v>
          </cell>
          <cell r="T611">
            <v>476</v>
          </cell>
          <cell r="U611">
            <v>43631</v>
          </cell>
        </row>
        <row r="612">
          <cell r="S612">
            <v>122901086</v>
          </cell>
          <cell r="T612">
            <v>300</v>
          </cell>
          <cell r="U612">
            <v>43600</v>
          </cell>
        </row>
        <row r="613">
          <cell r="S613">
            <v>122901087</v>
          </cell>
          <cell r="T613">
            <v>301</v>
          </cell>
          <cell r="U613">
            <v>43600</v>
          </cell>
        </row>
        <row r="614">
          <cell r="S614">
            <v>122901088</v>
          </cell>
          <cell r="T614">
            <v>310</v>
          </cell>
          <cell r="U614">
            <v>43585</v>
          </cell>
        </row>
        <row r="615">
          <cell r="S615">
            <v>122901089</v>
          </cell>
          <cell r="T615">
            <v>301</v>
          </cell>
          <cell r="U615">
            <v>43600</v>
          </cell>
        </row>
        <row r="616">
          <cell r="S616">
            <v>122901090</v>
          </cell>
          <cell r="T616">
            <v>602</v>
          </cell>
          <cell r="U616">
            <v>43600</v>
          </cell>
        </row>
        <row r="617">
          <cell r="S617">
            <v>122901091</v>
          </cell>
          <cell r="T617">
            <v>300</v>
          </cell>
          <cell r="U617">
            <v>43600</v>
          </cell>
        </row>
        <row r="618">
          <cell r="S618">
            <v>122901092</v>
          </cell>
          <cell r="T618">
            <v>599</v>
          </cell>
          <cell r="U618">
            <v>43631</v>
          </cell>
        </row>
        <row r="619">
          <cell r="S619">
            <v>122901093</v>
          </cell>
          <cell r="T619">
            <v>318</v>
          </cell>
          <cell r="U619">
            <v>43585</v>
          </cell>
        </row>
        <row r="620">
          <cell r="S620">
            <v>122901095</v>
          </cell>
          <cell r="T620">
            <v>312</v>
          </cell>
          <cell r="U620">
            <v>43616</v>
          </cell>
        </row>
        <row r="621">
          <cell r="S621">
            <v>122901096</v>
          </cell>
          <cell r="T621">
            <v>638</v>
          </cell>
          <cell r="U621">
            <v>43600</v>
          </cell>
        </row>
        <row r="622">
          <cell r="S622">
            <v>122901097</v>
          </cell>
          <cell r="T622">
            <v>372</v>
          </cell>
          <cell r="U622">
            <v>43600</v>
          </cell>
        </row>
        <row r="623">
          <cell r="S623">
            <v>122901098</v>
          </cell>
          <cell r="T623">
            <v>302</v>
          </cell>
          <cell r="U623">
            <v>43600</v>
          </cell>
        </row>
        <row r="624">
          <cell r="S624">
            <v>122901100</v>
          </cell>
          <cell r="T624">
            <v>603</v>
          </cell>
          <cell r="U624">
            <v>43600</v>
          </cell>
        </row>
        <row r="625">
          <cell r="S625">
            <v>122901101</v>
          </cell>
          <cell r="T625">
            <v>407</v>
          </cell>
          <cell r="U625">
            <v>43631</v>
          </cell>
        </row>
        <row r="626">
          <cell r="S626">
            <v>122901102</v>
          </cell>
          <cell r="T626">
            <v>300</v>
          </cell>
          <cell r="U626">
            <v>43616</v>
          </cell>
        </row>
        <row r="627">
          <cell r="S627">
            <v>122901104</v>
          </cell>
          <cell r="T627">
            <v>304</v>
          </cell>
          <cell r="U627">
            <v>43631</v>
          </cell>
        </row>
        <row r="628">
          <cell r="S628">
            <v>122901105</v>
          </cell>
          <cell r="T628">
            <v>2955</v>
          </cell>
          <cell r="U628">
            <v>43600</v>
          </cell>
        </row>
        <row r="629">
          <cell r="S629">
            <v>122901106</v>
          </cell>
          <cell r="T629">
            <v>631</v>
          </cell>
          <cell r="U629">
            <v>43600</v>
          </cell>
        </row>
        <row r="630">
          <cell r="S630">
            <v>122901107</v>
          </cell>
          <cell r="T630">
            <v>300</v>
          </cell>
          <cell r="U630">
            <v>43600</v>
          </cell>
        </row>
        <row r="631">
          <cell r="S631">
            <v>122901108</v>
          </cell>
          <cell r="T631">
            <v>310</v>
          </cell>
          <cell r="U631">
            <v>43585</v>
          </cell>
        </row>
        <row r="632">
          <cell r="S632">
            <v>122901109</v>
          </cell>
          <cell r="T632">
            <v>349</v>
          </cell>
          <cell r="U632">
            <v>43600</v>
          </cell>
        </row>
        <row r="633">
          <cell r="S633">
            <v>122901110</v>
          </cell>
          <cell r="T633">
            <v>3301</v>
          </cell>
          <cell r="U633">
            <v>43585</v>
          </cell>
        </row>
        <row r="634">
          <cell r="S634">
            <v>122901111</v>
          </cell>
          <cell r="T634">
            <v>385</v>
          </cell>
          <cell r="U634">
            <v>43600</v>
          </cell>
        </row>
        <row r="635">
          <cell r="S635">
            <v>122901112</v>
          </cell>
          <cell r="T635">
            <v>309</v>
          </cell>
          <cell r="U635">
            <v>43600</v>
          </cell>
        </row>
        <row r="636">
          <cell r="S636">
            <v>122901113</v>
          </cell>
          <cell r="T636">
            <v>354</v>
          </cell>
          <cell r="U636">
            <v>43600</v>
          </cell>
        </row>
        <row r="637">
          <cell r="S637">
            <v>122901114</v>
          </cell>
          <cell r="T637">
            <v>477</v>
          </cell>
          <cell r="U637">
            <v>43616</v>
          </cell>
        </row>
        <row r="638">
          <cell r="S638">
            <v>122901115</v>
          </cell>
          <cell r="T638">
            <v>319</v>
          </cell>
          <cell r="U638">
            <v>43600</v>
          </cell>
        </row>
        <row r="639">
          <cell r="S639">
            <v>122901116</v>
          </cell>
          <cell r="T639">
            <v>300</v>
          </cell>
          <cell r="U639">
            <v>43600</v>
          </cell>
        </row>
        <row r="640">
          <cell r="S640">
            <v>122901118</v>
          </cell>
          <cell r="T640">
            <v>303</v>
          </cell>
          <cell r="U640">
            <v>43600</v>
          </cell>
        </row>
        <row r="641">
          <cell r="S641">
            <v>122901119</v>
          </cell>
          <cell r="T641">
            <v>300</v>
          </cell>
          <cell r="U641">
            <v>43600</v>
          </cell>
        </row>
        <row r="642">
          <cell r="S642">
            <v>122901120</v>
          </cell>
          <cell r="T642">
            <v>300</v>
          </cell>
          <cell r="U642">
            <v>43600</v>
          </cell>
        </row>
        <row r="643">
          <cell r="S643">
            <v>122901121</v>
          </cell>
          <cell r="T643">
            <v>442</v>
          </cell>
          <cell r="U643">
            <v>43631</v>
          </cell>
        </row>
        <row r="644">
          <cell r="S644">
            <v>122901122</v>
          </cell>
          <cell r="T644">
            <v>300</v>
          </cell>
          <cell r="U644">
            <v>43600</v>
          </cell>
        </row>
        <row r="645">
          <cell r="S645">
            <v>122901124</v>
          </cell>
          <cell r="T645">
            <v>1800</v>
          </cell>
          <cell r="U645">
            <v>43585</v>
          </cell>
        </row>
        <row r="646">
          <cell r="S646">
            <v>122901126</v>
          </cell>
          <cell r="T646">
            <v>556</v>
          </cell>
          <cell r="U646">
            <v>43631</v>
          </cell>
        </row>
        <row r="647">
          <cell r="S647">
            <v>122901127</v>
          </cell>
          <cell r="T647">
            <v>301</v>
          </cell>
          <cell r="U647">
            <v>43600</v>
          </cell>
        </row>
        <row r="648">
          <cell r="S648">
            <v>122901128</v>
          </cell>
          <cell r="T648">
            <v>301</v>
          </cell>
          <cell r="U648">
            <v>43600</v>
          </cell>
        </row>
        <row r="649">
          <cell r="S649">
            <v>122901129</v>
          </cell>
          <cell r="T649">
            <v>425</v>
          </cell>
          <cell r="U649">
            <v>43631</v>
          </cell>
        </row>
        <row r="650">
          <cell r="S650">
            <v>122901130</v>
          </cell>
          <cell r="T650">
            <v>312</v>
          </cell>
          <cell r="U650">
            <v>43600</v>
          </cell>
        </row>
        <row r="651">
          <cell r="S651">
            <v>122901131</v>
          </cell>
          <cell r="T651">
            <v>627</v>
          </cell>
          <cell r="U651">
            <v>43631</v>
          </cell>
        </row>
        <row r="652">
          <cell r="S652">
            <v>122901133</v>
          </cell>
          <cell r="T652">
            <v>608</v>
          </cell>
          <cell r="U652">
            <v>43631</v>
          </cell>
        </row>
        <row r="653">
          <cell r="S653">
            <v>122901134</v>
          </cell>
          <cell r="T653">
            <v>300</v>
          </cell>
          <cell r="U653">
            <v>43600</v>
          </cell>
        </row>
        <row r="654">
          <cell r="S654">
            <v>122901135</v>
          </cell>
          <cell r="T654">
            <v>301</v>
          </cell>
          <cell r="U654">
            <v>43585</v>
          </cell>
        </row>
        <row r="655">
          <cell r="S655">
            <v>122901136</v>
          </cell>
          <cell r="T655">
            <v>642</v>
          </cell>
          <cell r="U655">
            <v>43600</v>
          </cell>
        </row>
        <row r="656">
          <cell r="S656">
            <v>122901137</v>
          </cell>
          <cell r="T656">
            <v>441</v>
          </cell>
          <cell r="U656" t="str">
            <v>holding</v>
          </cell>
        </row>
        <row r="657">
          <cell r="S657">
            <v>122901139</v>
          </cell>
          <cell r="T657">
            <v>340</v>
          </cell>
          <cell r="U657">
            <v>43600</v>
          </cell>
        </row>
        <row r="658">
          <cell r="S658">
            <v>122901140</v>
          </cell>
          <cell r="T658">
            <v>364</v>
          </cell>
          <cell r="U658">
            <v>43585</v>
          </cell>
        </row>
        <row r="659">
          <cell r="S659">
            <v>122901142</v>
          </cell>
          <cell r="T659">
            <v>489</v>
          </cell>
          <cell r="U659">
            <v>43600</v>
          </cell>
        </row>
        <row r="660">
          <cell r="S660">
            <v>122901143</v>
          </cell>
          <cell r="T660">
            <v>934</v>
          </cell>
          <cell r="U660">
            <v>43585</v>
          </cell>
        </row>
        <row r="661">
          <cell r="S661">
            <v>122901144</v>
          </cell>
          <cell r="T661">
            <v>301</v>
          </cell>
          <cell r="U661">
            <v>43600</v>
          </cell>
        </row>
        <row r="662">
          <cell r="S662">
            <v>122901145</v>
          </cell>
          <cell r="T662">
            <v>300</v>
          </cell>
          <cell r="U662">
            <v>43585</v>
          </cell>
        </row>
        <row r="663">
          <cell r="S663">
            <v>122901146</v>
          </cell>
          <cell r="T663">
            <v>612</v>
          </cell>
          <cell r="U663">
            <v>43600</v>
          </cell>
        </row>
        <row r="664">
          <cell r="S664">
            <v>122901147</v>
          </cell>
          <cell r="T664">
            <v>384</v>
          </cell>
          <cell r="U664">
            <v>43600</v>
          </cell>
        </row>
        <row r="665">
          <cell r="S665">
            <v>122901148</v>
          </cell>
          <cell r="T665">
            <v>490</v>
          </cell>
          <cell r="U665">
            <v>43631</v>
          </cell>
        </row>
        <row r="666">
          <cell r="S666">
            <v>122901149</v>
          </cell>
          <cell r="T666">
            <v>300</v>
          </cell>
          <cell r="U666">
            <v>43600</v>
          </cell>
        </row>
        <row r="667">
          <cell r="S667">
            <v>122901150</v>
          </cell>
          <cell r="T667">
            <v>301</v>
          </cell>
          <cell r="U667">
            <v>43585</v>
          </cell>
        </row>
        <row r="668">
          <cell r="S668">
            <v>122901151</v>
          </cell>
          <cell r="T668">
            <v>300</v>
          </cell>
          <cell r="U668">
            <v>43600</v>
          </cell>
        </row>
        <row r="669">
          <cell r="S669">
            <v>122901152</v>
          </cell>
          <cell r="T669">
            <v>300</v>
          </cell>
          <cell r="U669">
            <v>43600</v>
          </cell>
        </row>
        <row r="670">
          <cell r="S670">
            <v>122901153</v>
          </cell>
          <cell r="T670">
            <v>317</v>
          </cell>
          <cell r="U670">
            <v>43600</v>
          </cell>
        </row>
        <row r="671">
          <cell r="S671">
            <v>122901154</v>
          </cell>
          <cell r="T671">
            <v>300</v>
          </cell>
          <cell r="U671">
            <v>43600</v>
          </cell>
        </row>
        <row r="672">
          <cell r="S672">
            <v>122901155</v>
          </cell>
          <cell r="T672">
            <v>630</v>
          </cell>
          <cell r="U672">
            <v>43585</v>
          </cell>
        </row>
        <row r="673">
          <cell r="S673">
            <v>122901156</v>
          </cell>
          <cell r="T673">
            <v>300</v>
          </cell>
          <cell r="U673">
            <v>43585</v>
          </cell>
        </row>
        <row r="674">
          <cell r="S674">
            <v>122901157</v>
          </cell>
          <cell r="T674">
            <v>984</v>
          </cell>
          <cell r="U674">
            <v>43600</v>
          </cell>
        </row>
        <row r="675">
          <cell r="S675">
            <v>122901158</v>
          </cell>
          <cell r="T675">
            <v>601</v>
          </cell>
          <cell r="U675">
            <v>43600</v>
          </cell>
        </row>
        <row r="676">
          <cell r="S676">
            <v>122901159</v>
          </cell>
          <cell r="T676">
            <v>300</v>
          </cell>
          <cell r="U676">
            <v>43600</v>
          </cell>
        </row>
        <row r="677">
          <cell r="S677">
            <v>122901160</v>
          </cell>
          <cell r="T677">
            <v>302</v>
          </cell>
          <cell r="U677">
            <v>43600</v>
          </cell>
        </row>
        <row r="678">
          <cell r="S678">
            <v>122901161</v>
          </cell>
          <cell r="T678">
            <v>301</v>
          </cell>
          <cell r="U678">
            <v>43600</v>
          </cell>
        </row>
        <row r="679">
          <cell r="S679">
            <v>122901163</v>
          </cell>
          <cell r="T679">
            <v>303</v>
          </cell>
          <cell r="U679">
            <v>43585</v>
          </cell>
        </row>
        <row r="680">
          <cell r="S680">
            <v>122901164</v>
          </cell>
          <cell r="T680">
            <v>311</v>
          </cell>
          <cell r="U680">
            <v>43600</v>
          </cell>
        </row>
        <row r="681">
          <cell r="S681">
            <v>122901166</v>
          </cell>
          <cell r="T681">
            <v>616</v>
          </cell>
          <cell r="U681">
            <v>43600</v>
          </cell>
        </row>
        <row r="682">
          <cell r="S682">
            <v>122901170</v>
          </cell>
          <cell r="T682">
            <v>311</v>
          </cell>
          <cell r="U682">
            <v>43600</v>
          </cell>
        </row>
        <row r="683">
          <cell r="S683">
            <v>122901172</v>
          </cell>
          <cell r="T683">
            <v>312</v>
          </cell>
          <cell r="U683">
            <v>43600</v>
          </cell>
        </row>
        <row r="684">
          <cell r="S684">
            <v>122901173</v>
          </cell>
          <cell r="T684">
            <v>301</v>
          </cell>
          <cell r="U684">
            <v>43600</v>
          </cell>
        </row>
        <row r="685">
          <cell r="S685">
            <v>122901174</v>
          </cell>
          <cell r="T685">
            <v>576</v>
          </cell>
          <cell r="U685">
            <v>43600</v>
          </cell>
        </row>
        <row r="686">
          <cell r="S686">
            <v>122901175</v>
          </cell>
          <cell r="T686">
            <v>300</v>
          </cell>
          <cell r="U686">
            <v>43600</v>
          </cell>
        </row>
        <row r="687">
          <cell r="S687">
            <v>122901176</v>
          </cell>
          <cell r="T687">
            <v>342</v>
          </cell>
          <cell r="U687">
            <v>43600</v>
          </cell>
        </row>
        <row r="688">
          <cell r="S688">
            <v>122901177</v>
          </cell>
          <cell r="T688">
            <v>302</v>
          </cell>
          <cell r="U688">
            <v>43600</v>
          </cell>
        </row>
        <row r="689">
          <cell r="S689">
            <v>122901178</v>
          </cell>
          <cell r="T689">
            <v>319</v>
          </cell>
          <cell r="U689">
            <v>43631</v>
          </cell>
        </row>
        <row r="690">
          <cell r="S690">
            <v>122901181</v>
          </cell>
          <cell r="T690">
            <v>601</v>
          </cell>
          <cell r="U690">
            <v>43600</v>
          </cell>
        </row>
        <row r="691">
          <cell r="S691">
            <v>122901183</v>
          </cell>
          <cell r="T691">
            <v>328</v>
          </cell>
          <cell r="U691">
            <v>43600</v>
          </cell>
        </row>
        <row r="692">
          <cell r="S692">
            <v>122901184</v>
          </cell>
          <cell r="T692">
            <v>385</v>
          </cell>
          <cell r="U692">
            <v>43631</v>
          </cell>
        </row>
        <row r="693">
          <cell r="S693">
            <v>122901185</v>
          </cell>
          <cell r="T693">
            <v>300</v>
          </cell>
          <cell r="U693">
            <v>43600</v>
          </cell>
        </row>
        <row r="694">
          <cell r="S694">
            <v>122901186</v>
          </cell>
          <cell r="T694">
            <v>613</v>
          </cell>
          <cell r="U694">
            <v>43600</v>
          </cell>
        </row>
        <row r="695">
          <cell r="S695">
            <v>122901187</v>
          </cell>
          <cell r="T695">
            <v>522</v>
          </cell>
          <cell r="U695">
            <v>43631</v>
          </cell>
        </row>
        <row r="696">
          <cell r="S696">
            <v>122901188</v>
          </cell>
          <cell r="T696">
            <v>300</v>
          </cell>
          <cell r="U696">
            <v>43600</v>
          </cell>
        </row>
        <row r="697">
          <cell r="S697">
            <v>122901189</v>
          </cell>
          <cell r="T697">
            <v>300</v>
          </cell>
          <cell r="U697">
            <v>43600</v>
          </cell>
        </row>
        <row r="698">
          <cell r="S698">
            <v>122901190</v>
          </cell>
          <cell r="T698">
            <v>600</v>
          </cell>
          <cell r="U698">
            <v>43600</v>
          </cell>
        </row>
        <row r="699">
          <cell r="S699">
            <v>122901191</v>
          </cell>
          <cell r="T699">
            <v>300</v>
          </cell>
          <cell r="U699">
            <v>43600</v>
          </cell>
        </row>
        <row r="700">
          <cell r="S700">
            <v>122901192</v>
          </cell>
          <cell r="T700">
            <v>498</v>
          </cell>
          <cell r="U700">
            <v>43631</v>
          </cell>
        </row>
        <row r="701">
          <cell r="S701">
            <v>122901193</v>
          </cell>
          <cell r="T701">
            <v>301</v>
          </cell>
          <cell r="U701">
            <v>43600</v>
          </cell>
        </row>
        <row r="702">
          <cell r="S702">
            <v>122901194</v>
          </cell>
          <cell r="T702">
            <v>563</v>
          </cell>
          <cell r="U702">
            <v>43631</v>
          </cell>
        </row>
        <row r="703">
          <cell r="S703">
            <v>122901196</v>
          </cell>
          <cell r="T703">
            <v>333</v>
          </cell>
          <cell r="U703">
            <v>43600</v>
          </cell>
        </row>
        <row r="704">
          <cell r="S704">
            <v>122901197</v>
          </cell>
          <cell r="T704">
            <v>300</v>
          </cell>
          <cell r="U704">
            <v>43600</v>
          </cell>
        </row>
        <row r="705">
          <cell r="S705">
            <v>122901198</v>
          </cell>
          <cell r="T705">
            <v>300</v>
          </cell>
          <cell r="U705">
            <v>43600</v>
          </cell>
        </row>
        <row r="706">
          <cell r="S706">
            <v>122901199</v>
          </cell>
          <cell r="T706">
            <v>301</v>
          </cell>
          <cell r="U706">
            <v>43631</v>
          </cell>
        </row>
        <row r="707">
          <cell r="S707">
            <v>122901200</v>
          </cell>
          <cell r="T707">
            <v>300</v>
          </cell>
          <cell r="U707">
            <v>43585</v>
          </cell>
        </row>
        <row r="708">
          <cell r="S708">
            <v>122901202</v>
          </cell>
          <cell r="T708">
            <v>325</v>
          </cell>
          <cell r="U708">
            <v>43600</v>
          </cell>
        </row>
        <row r="709">
          <cell r="S709">
            <v>122901203</v>
          </cell>
          <cell r="T709">
            <v>311</v>
          </cell>
          <cell r="U709">
            <v>43585</v>
          </cell>
        </row>
        <row r="710">
          <cell r="S710">
            <v>122901204</v>
          </cell>
          <cell r="T710">
            <v>300</v>
          </cell>
          <cell r="U710">
            <v>43585</v>
          </cell>
        </row>
        <row r="711">
          <cell r="S711">
            <v>122901205</v>
          </cell>
          <cell r="T711">
            <v>1205</v>
          </cell>
          <cell r="U711">
            <v>43600</v>
          </cell>
        </row>
        <row r="712">
          <cell r="S712">
            <v>122901206</v>
          </cell>
          <cell r="T712">
            <v>300</v>
          </cell>
          <cell r="U712">
            <v>43585</v>
          </cell>
        </row>
        <row r="713">
          <cell r="S713">
            <v>122901207</v>
          </cell>
          <cell r="T713">
            <v>430</v>
          </cell>
          <cell r="U713">
            <v>43616</v>
          </cell>
        </row>
        <row r="714">
          <cell r="S714">
            <v>122901211</v>
          </cell>
          <cell r="T714">
            <v>302</v>
          </cell>
          <cell r="U714">
            <v>43600</v>
          </cell>
        </row>
        <row r="715">
          <cell r="S715">
            <v>122901213</v>
          </cell>
          <cell r="T715">
            <v>391</v>
          </cell>
          <cell r="U715">
            <v>43585</v>
          </cell>
        </row>
        <row r="716">
          <cell r="S716">
            <v>122901214</v>
          </cell>
          <cell r="T716">
            <v>304</v>
          </cell>
          <cell r="U716">
            <v>43600</v>
          </cell>
        </row>
        <row r="717">
          <cell r="S717">
            <v>122901215</v>
          </cell>
          <cell r="T717">
            <v>327</v>
          </cell>
          <cell r="U717">
            <v>43600</v>
          </cell>
        </row>
        <row r="718">
          <cell r="S718">
            <v>122901216</v>
          </cell>
          <cell r="T718">
            <v>304</v>
          </cell>
          <cell r="U718">
            <v>43600</v>
          </cell>
        </row>
        <row r="719">
          <cell r="S719">
            <v>122901217</v>
          </cell>
          <cell r="T719">
            <v>907</v>
          </cell>
          <cell r="U719">
            <v>43600</v>
          </cell>
        </row>
        <row r="720">
          <cell r="S720">
            <v>122901218</v>
          </cell>
          <cell r="T720">
            <v>300</v>
          </cell>
          <cell r="U720">
            <v>43600</v>
          </cell>
        </row>
        <row r="721">
          <cell r="S721">
            <v>122901219</v>
          </cell>
          <cell r="T721">
            <v>300</v>
          </cell>
          <cell r="U721">
            <v>43600</v>
          </cell>
        </row>
        <row r="722">
          <cell r="S722">
            <v>122901220</v>
          </cell>
          <cell r="T722">
            <v>312</v>
          </cell>
          <cell r="U722">
            <v>43631</v>
          </cell>
        </row>
        <row r="723">
          <cell r="S723">
            <v>122901221</v>
          </cell>
          <cell r="T723">
            <v>300</v>
          </cell>
          <cell r="U723">
            <v>43600</v>
          </cell>
        </row>
        <row r="724">
          <cell r="S724">
            <v>122901222</v>
          </cell>
          <cell r="T724">
            <v>300</v>
          </cell>
          <cell r="U724">
            <v>43600</v>
          </cell>
        </row>
        <row r="725">
          <cell r="S725">
            <v>122901224</v>
          </cell>
          <cell r="T725">
            <v>306</v>
          </cell>
          <cell r="U725">
            <v>43600</v>
          </cell>
        </row>
        <row r="726">
          <cell r="S726">
            <v>122901225</v>
          </cell>
          <cell r="T726">
            <v>1800</v>
          </cell>
          <cell r="U726">
            <v>43585</v>
          </cell>
        </row>
        <row r="727">
          <cell r="S727">
            <v>122901226</v>
          </cell>
          <cell r="T727">
            <v>300</v>
          </cell>
          <cell r="U727">
            <v>43585</v>
          </cell>
        </row>
        <row r="728">
          <cell r="S728">
            <v>122901228</v>
          </cell>
          <cell r="T728">
            <v>600</v>
          </cell>
          <cell r="U728">
            <v>43600</v>
          </cell>
        </row>
        <row r="729">
          <cell r="S729">
            <v>122901229</v>
          </cell>
          <cell r="T729">
            <v>600</v>
          </cell>
          <cell r="U729">
            <v>43585</v>
          </cell>
        </row>
        <row r="730">
          <cell r="S730">
            <v>122901230</v>
          </cell>
          <cell r="T730">
            <v>437</v>
          </cell>
          <cell r="U730">
            <v>43600</v>
          </cell>
        </row>
        <row r="731">
          <cell r="S731">
            <v>122901231</v>
          </cell>
          <cell r="T731">
            <v>851</v>
          </cell>
          <cell r="U731">
            <v>43631</v>
          </cell>
        </row>
        <row r="732">
          <cell r="S732">
            <v>122901233</v>
          </cell>
          <cell r="T732">
            <v>323</v>
          </cell>
          <cell r="U732">
            <v>43600</v>
          </cell>
        </row>
        <row r="733">
          <cell r="S733">
            <v>122901235</v>
          </cell>
          <cell r="T733">
            <v>300</v>
          </cell>
          <cell r="U733">
            <v>43600</v>
          </cell>
        </row>
        <row r="734">
          <cell r="S734">
            <v>122901236</v>
          </cell>
          <cell r="T734">
            <v>301</v>
          </cell>
          <cell r="U734">
            <v>43585</v>
          </cell>
        </row>
        <row r="735">
          <cell r="S735">
            <v>122901237</v>
          </cell>
          <cell r="T735">
            <v>307</v>
          </cell>
          <cell r="U735">
            <v>43631</v>
          </cell>
        </row>
        <row r="736">
          <cell r="S736">
            <v>122901238</v>
          </cell>
          <cell r="T736">
            <v>301</v>
          </cell>
          <cell r="U736">
            <v>43600</v>
          </cell>
        </row>
        <row r="737">
          <cell r="S737">
            <v>122901239</v>
          </cell>
          <cell r="T737">
            <v>300</v>
          </cell>
          <cell r="U737">
            <v>43600</v>
          </cell>
        </row>
        <row r="738">
          <cell r="S738">
            <v>122901240</v>
          </cell>
          <cell r="T738">
            <v>315</v>
          </cell>
          <cell r="U738">
            <v>43631</v>
          </cell>
        </row>
        <row r="739">
          <cell r="S739">
            <v>122901241</v>
          </cell>
          <cell r="T739">
            <v>1149</v>
          </cell>
          <cell r="U739">
            <v>43600</v>
          </cell>
        </row>
        <row r="740">
          <cell r="S740">
            <v>122901242</v>
          </cell>
          <cell r="T740">
            <v>465</v>
          </cell>
          <cell r="U740">
            <v>43585</v>
          </cell>
        </row>
        <row r="741">
          <cell r="S741">
            <v>122901243</v>
          </cell>
          <cell r="T741">
            <v>300</v>
          </cell>
          <cell r="U741">
            <v>43600</v>
          </cell>
        </row>
        <row r="742">
          <cell r="S742">
            <v>122901244</v>
          </cell>
          <cell r="T742">
            <v>513</v>
          </cell>
          <cell r="U742">
            <v>43600</v>
          </cell>
        </row>
        <row r="743">
          <cell r="S743">
            <v>122901246</v>
          </cell>
          <cell r="T743">
            <v>300</v>
          </cell>
          <cell r="U743">
            <v>43600</v>
          </cell>
        </row>
        <row r="744">
          <cell r="S744">
            <v>122901248</v>
          </cell>
          <cell r="T744">
            <v>300</v>
          </cell>
          <cell r="U744">
            <v>43600</v>
          </cell>
        </row>
        <row r="745">
          <cell r="S745">
            <v>122901249</v>
          </cell>
          <cell r="T745">
            <v>515</v>
          </cell>
          <cell r="U745">
            <v>43600</v>
          </cell>
        </row>
        <row r="746">
          <cell r="S746">
            <v>122901250</v>
          </cell>
          <cell r="T746">
            <v>300</v>
          </cell>
          <cell r="U746">
            <v>43600</v>
          </cell>
        </row>
        <row r="747">
          <cell r="S747">
            <v>122901251</v>
          </cell>
          <cell r="T747">
            <v>300</v>
          </cell>
          <cell r="U747">
            <v>43585</v>
          </cell>
        </row>
        <row r="748">
          <cell r="S748">
            <v>122901252</v>
          </cell>
          <cell r="T748">
            <v>615</v>
          </cell>
          <cell r="U748">
            <v>43616</v>
          </cell>
        </row>
        <row r="749">
          <cell r="S749">
            <v>122901254</v>
          </cell>
          <cell r="T749">
            <v>300</v>
          </cell>
          <cell r="U749">
            <v>43600</v>
          </cell>
        </row>
        <row r="750">
          <cell r="S750">
            <v>122901255</v>
          </cell>
          <cell r="T750">
            <v>301</v>
          </cell>
          <cell r="U750">
            <v>43600</v>
          </cell>
        </row>
        <row r="751">
          <cell r="S751">
            <v>122901256</v>
          </cell>
          <cell r="T751">
            <v>556</v>
          </cell>
          <cell r="U751">
            <v>43616</v>
          </cell>
        </row>
        <row r="752">
          <cell r="S752">
            <v>122901257</v>
          </cell>
          <cell r="T752">
            <v>494</v>
          </cell>
          <cell r="U752">
            <v>43585</v>
          </cell>
        </row>
        <row r="753">
          <cell r="S753">
            <v>122901259</v>
          </cell>
          <cell r="T753">
            <v>912</v>
          </cell>
          <cell r="U753">
            <v>43600</v>
          </cell>
        </row>
        <row r="754">
          <cell r="S754">
            <v>122901264</v>
          </cell>
          <cell r="T754">
            <v>1092</v>
          </cell>
          <cell r="U754">
            <v>43600</v>
          </cell>
        </row>
        <row r="755">
          <cell r="S755">
            <v>122901271</v>
          </cell>
          <cell r="T755">
            <v>1536</v>
          </cell>
          <cell r="U755">
            <v>43600</v>
          </cell>
        </row>
        <row r="756">
          <cell r="S756">
            <v>122901273</v>
          </cell>
          <cell r="T756">
            <v>1392</v>
          </cell>
          <cell r="U756">
            <v>43600</v>
          </cell>
        </row>
        <row r="757">
          <cell r="S757">
            <v>122901274</v>
          </cell>
          <cell r="T757">
            <v>852</v>
          </cell>
          <cell r="U757">
            <v>43600</v>
          </cell>
        </row>
        <row r="758">
          <cell r="S758">
            <v>122901285</v>
          </cell>
          <cell r="T758">
            <v>960</v>
          </cell>
          <cell r="U758">
            <v>43600</v>
          </cell>
        </row>
        <row r="759">
          <cell r="S759">
            <v>122901286</v>
          </cell>
          <cell r="T759">
            <v>914</v>
          </cell>
          <cell r="U759">
            <v>43600</v>
          </cell>
        </row>
        <row r="760">
          <cell r="S760">
            <v>122901290</v>
          </cell>
          <cell r="T760">
            <v>980</v>
          </cell>
          <cell r="U760">
            <v>43600</v>
          </cell>
        </row>
        <row r="761">
          <cell r="S761">
            <v>122901295</v>
          </cell>
          <cell r="T761">
            <v>750</v>
          </cell>
          <cell r="U761">
            <v>43600</v>
          </cell>
        </row>
        <row r="762">
          <cell r="S762">
            <v>122901298</v>
          </cell>
          <cell r="T762">
            <v>317</v>
          </cell>
          <cell r="U762">
            <v>43600</v>
          </cell>
        </row>
        <row r="763">
          <cell r="S763">
            <v>122901300</v>
          </cell>
          <cell r="T763">
            <v>301</v>
          </cell>
          <cell r="U763">
            <v>43616</v>
          </cell>
        </row>
        <row r="764">
          <cell r="S764">
            <v>122901304</v>
          </cell>
          <cell r="T764">
            <v>572</v>
          </cell>
          <cell r="U764" t="str">
            <v>holding</v>
          </cell>
        </row>
        <row r="765">
          <cell r="S765">
            <v>122901305</v>
          </cell>
          <cell r="T765">
            <v>960</v>
          </cell>
          <cell r="U765">
            <v>43600</v>
          </cell>
        </row>
        <row r="766">
          <cell r="S766">
            <v>122901306</v>
          </cell>
          <cell r="T766">
            <v>405</v>
          </cell>
          <cell r="U766">
            <v>43600</v>
          </cell>
        </row>
        <row r="767">
          <cell r="S767">
            <v>122901307</v>
          </cell>
          <cell r="T767">
            <v>612</v>
          </cell>
          <cell r="U767">
            <v>43600</v>
          </cell>
        </row>
        <row r="768">
          <cell r="S768">
            <v>122901312</v>
          </cell>
          <cell r="T768">
            <v>1272</v>
          </cell>
          <cell r="U768">
            <v>43600</v>
          </cell>
        </row>
        <row r="769">
          <cell r="S769">
            <v>122901390</v>
          </cell>
          <cell r="T769">
            <v>336</v>
          </cell>
          <cell r="U769">
            <v>43600</v>
          </cell>
        </row>
        <row r="770">
          <cell r="S770">
            <v>122901391</v>
          </cell>
          <cell r="T770">
            <v>300</v>
          </cell>
          <cell r="U770">
            <v>43600</v>
          </cell>
        </row>
        <row r="771">
          <cell r="S771">
            <v>122901396</v>
          </cell>
          <cell r="T771">
            <v>841</v>
          </cell>
          <cell r="U771">
            <v>43600</v>
          </cell>
        </row>
        <row r="772">
          <cell r="S772">
            <v>122901397</v>
          </cell>
          <cell r="T772">
            <v>322</v>
          </cell>
          <cell r="U772">
            <v>43600</v>
          </cell>
        </row>
        <row r="773">
          <cell r="S773">
            <v>122901402</v>
          </cell>
          <cell r="T773">
            <v>343</v>
          </cell>
          <cell r="U773">
            <v>43600</v>
          </cell>
        </row>
        <row r="774">
          <cell r="S774">
            <v>122901404</v>
          </cell>
          <cell r="T774">
            <v>322</v>
          </cell>
          <cell r="U774">
            <v>43600</v>
          </cell>
        </row>
        <row r="775">
          <cell r="S775">
            <v>122901405</v>
          </cell>
          <cell r="T775">
            <v>479</v>
          </cell>
          <cell r="U775">
            <v>43616</v>
          </cell>
        </row>
        <row r="776">
          <cell r="S776">
            <v>122901676</v>
          </cell>
          <cell r="T776">
            <v>534</v>
          </cell>
          <cell r="U776">
            <v>43631</v>
          </cell>
        </row>
        <row r="777">
          <cell r="S777">
            <v>122901678</v>
          </cell>
          <cell r="T777">
            <v>300</v>
          </cell>
          <cell r="U777">
            <v>43600</v>
          </cell>
        </row>
        <row r="778">
          <cell r="S778">
            <v>122901679</v>
          </cell>
          <cell r="T778">
            <v>308</v>
          </cell>
          <cell r="U778">
            <v>43600</v>
          </cell>
        </row>
        <row r="779">
          <cell r="S779">
            <v>122901680</v>
          </cell>
          <cell r="T779">
            <v>900</v>
          </cell>
          <cell r="U779">
            <v>43585</v>
          </cell>
        </row>
        <row r="780">
          <cell r="S780">
            <v>122901682</v>
          </cell>
          <cell r="T780">
            <v>300</v>
          </cell>
          <cell r="U780">
            <v>43616</v>
          </cell>
        </row>
        <row r="781">
          <cell r="S781">
            <v>122901684</v>
          </cell>
          <cell r="T781">
            <v>4916</v>
          </cell>
          <cell r="U781">
            <v>43600</v>
          </cell>
        </row>
        <row r="782">
          <cell r="S782">
            <v>122901685</v>
          </cell>
          <cell r="T782">
            <v>301</v>
          </cell>
          <cell r="U782">
            <v>43600</v>
          </cell>
        </row>
        <row r="783">
          <cell r="S783">
            <v>122901686</v>
          </cell>
          <cell r="T783">
            <v>351</v>
          </cell>
          <cell r="U783">
            <v>43600</v>
          </cell>
        </row>
        <row r="784">
          <cell r="S784">
            <v>122901687</v>
          </cell>
          <cell r="T784">
            <v>313</v>
          </cell>
          <cell r="U784">
            <v>43600</v>
          </cell>
        </row>
        <row r="785">
          <cell r="S785">
            <v>122901688</v>
          </cell>
          <cell r="T785">
            <v>300</v>
          </cell>
          <cell r="U785">
            <v>43600</v>
          </cell>
        </row>
        <row r="786">
          <cell r="S786">
            <v>122901690</v>
          </cell>
          <cell r="T786">
            <v>314</v>
          </cell>
          <cell r="U786">
            <v>43600</v>
          </cell>
        </row>
        <row r="787">
          <cell r="S787">
            <v>122901691</v>
          </cell>
          <cell r="T787">
            <v>503</v>
          </cell>
          <cell r="U787">
            <v>43585</v>
          </cell>
        </row>
        <row r="788">
          <cell r="S788">
            <v>122901692</v>
          </cell>
          <cell r="T788">
            <v>309</v>
          </cell>
          <cell r="U788">
            <v>43600</v>
          </cell>
        </row>
        <row r="789">
          <cell r="S789">
            <v>122901694</v>
          </cell>
          <cell r="T789">
            <v>302</v>
          </cell>
          <cell r="U789">
            <v>43600</v>
          </cell>
        </row>
        <row r="790">
          <cell r="S790">
            <v>122901696</v>
          </cell>
          <cell r="T790">
            <v>427</v>
          </cell>
          <cell r="U790">
            <v>43600</v>
          </cell>
        </row>
        <row r="791">
          <cell r="S791">
            <v>122901698</v>
          </cell>
          <cell r="T791">
            <v>789</v>
          </cell>
          <cell r="U791">
            <v>43631</v>
          </cell>
        </row>
        <row r="792">
          <cell r="S792">
            <v>122901699</v>
          </cell>
          <cell r="T792">
            <v>613</v>
          </cell>
          <cell r="U792" t="str">
            <v>holding</v>
          </cell>
        </row>
        <row r="793">
          <cell r="S793">
            <v>122901700</v>
          </cell>
          <cell r="T793">
            <v>1214</v>
          </cell>
          <cell r="U793">
            <v>43600</v>
          </cell>
        </row>
        <row r="794">
          <cell r="S794">
            <v>122901702</v>
          </cell>
          <cell r="T794">
            <v>713</v>
          </cell>
          <cell r="U794">
            <v>43616</v>
          </cell>
        </row>
        <row r="795">
          <cell r="S795">
            <v>122901704</v>
          </cell>
          <cell r="T795">
            <v>301</v>
          </cell>
          <cell r="U795">
            <v>43600</v>
          </cell>
        </row>
        <row r="796">
          <cell r="S796">
            <v>122901706</v>
          </cell>
          <cell r="T796">
            <v>577</v>
          </cell>
          <cell r="U796">
            <v>43616</v>
          </cell>
        </row>
        <row r="797">
          <cell r="S797">
            <v>122901707</v>
          </cell>
          <cell r="T797">
            <v>302</v>
          </cell>
          <cell r="U797">
            <v>43631</v>
          </cell>
        </row>
        <row r="798">
          <cell r="S798">
            <v>122901708</v>
          </cell>
          <cell r="T798">
            <v>1186</v>
          </cell>
          <cell r="U798">
            <v>43585</v>
          </cell>
        </row>
        <row r="799">
          <cell r="S799">
            <v>122901709</v>
          </cell>
          <cell r="T799">
            <v>301</v>
          </cell>
          <cell r="U799">
            <v>43616</v>
          </cell>
        </row>
        <row r="800">
          <cell r="S800">
            <v>122901711</v>
          </cell>
          <cell r="T800">
            <v>300</v>
          </cell>
          <cell r="U800">
            <v>43600</v>
          </cell>
        </row>
        <row r="801">
          <cell r="S801">
            <v>122901712</v>
          </cell>
          <cell r="T801">
            <v>300</v>
          </cell>
          <cell r="U801">
            <v>43600</v>
          </cell>
        </row>
        <row r="802">
          <cell r="S802">
            <v>122901713</v>
          </cell>
          <cell r="T802">
            <v>382</v>
          </cell>
          <cell r="U802" t="str">
            <v>holding</v>
          </cell>
        </row>
        <row r="803">
          <cell r="S803">
            <v>122901715</v>
          </cell>
          <cell r="T803">
            <v>514</v>
          </cell>
          <cell r="U803">
            <v>43600</v>
          </cell>
        </row>
        <row r="804">
          <cell r="S804">
            <v>122901716</v>
          </cell>
          <cell r="T804">
            <v>300</v>
          </cell>
          <cell r="U804">
            <v>43600</v>
          </cell>
        </row>
        <row r="805">
          <cell r="S805">
            <v>122901717</v>
          </cell>
          <cell r="T805">
            <v>305</v>
          </cell>
          <cell r="U805">
            <v>43600</v>
          </cell>
        </row>
        <row r="806">
          <cell r="S806">
            <v>122901720</v>
          </cell>
          <cell r="T806">
            <v>450</v>
          </cell>
          <cell r="U806">
            <v>43631</v>
          </cell>
        </row>
        <row r="807">
          <cell r="S807">
            <v>122901721</v>
          </cell>
          <cell r="T807">
            <v>300</v>
          </cell>
          <cell r="U807">
            <v>43600</v>
          </cell>
        </row>
        <row r="808">
          <cell r="S808">
            <v>122901722</v>
          </cell>
          <cell r="T808">
            <v>313</v>
          </cell>
          <cell r="U808">
            <v>43600</v>
          </cell>
        </row>
        <row r="809">
          <cell r="S809">
            <v>122901723</v>
          </cell>
          <cell r="T809">
            <v>304</v>
          </cell>
          <cell r="U809">
            <v>43600</v>
          </cell>
        </row>
        <row r="810">
          <cell r="S810">
            <v>122901724</v>
          </cell>
          <cell r="T810">
            <v>301</v>
          </cell>
          <cell r="U810">
            <v>43600</v>
          </cell>
        </row>
        <row r="811">
          <cell r="S811">
            <v>122901730</v>
          </cell>
          <cell r="T811">
            <v>306</v>
          </cell>
          <cell r="U811">
            <v>43631</v>
          </cell>
        </row>
        <row r="812">
          <cell r="S812">
            <v>122901732</v>
          </cell>
          <cell r="T812">
            <v>2688</v>
          </cell>
          <cell r="U812">
            <v>43600</v>
          </cell>
        </row>
        <row r="813">
          <cell r="S813">
            <v>122901733</v>
          </cell>
          <cell r="T813">
            <v>602</v>
          </cell>
          <cell r="U813">
            <v>43600</v>
          </cell>
        </row>
        <row r="814">
          <cell r="S814">
            <v>122902535</v>
          </cell>
          <cell r="T814">
            <v>388</v>
          </cell>
          <cell r="U814">
            <v>43600</v>
          </cell>
        </row>
        <row r="815">
          <cell r="S815">
            <v>122902537</v>
          </cell>
          <cell r="T815">
            <v>3103</v>
          </cell>
          <cell r="U815">
            <v>43600</v>
          </cell>
        </row>
        <row r="816">
          <cell r="S816">
            <v>122902538</v>
          </cell>
          <cell r="T816">
            <v>2000</v>
          </cell>
          <cell r="U816">
            <v>43600</v>
          </cell>
        </row>
        <row r="817">
          <cell r="S817">
            <v>122902542</v>
          </cell>
          <cell r="T817">
            <v>816</v>
          </cell>
          <cell r="U817">
            <v>43600</v>
          </cell>
        </row>
        <row r="818">
          <cell r="S818">
            <v>122902549</v>
          </cell>
          <cell r="T818">
            <v>1328</v>
          </cell>
          <cell r="U818">
            <v>43631</v>
          </cell>
        </row>
        <row r="819">
          <cell r="S819">
            <v>122902551</v>
          </cell>
          <cell r="T819">
            <v>402</v>
          </cell>
          <cell r="U819">
            <v>43616</v>
          </cell>
        </row>
        <row r="820">
          <cell r="S820">
            <v>122902555</v>
          </cell>
          <cell r="T820">
            <v>350</v>
          </cell>
          <cell r="U820">
            <v>43616</v>
          </cell>
        </row>
        <row r="821">
          <cell r="S821">
            <v>122902556</v>
          </cell>
          <cell r="T821">
            <v>2425</v>
          </cell>
          <cell r="U821">
            <v>43600</v>
          </cell>
        </row>
        <row r="822">
          <cell r="S822">
            <v>122902557</v>
          </cell>
          <cell r="T822">
            <v>339</v>
          </cell>
          <cell r="U822">
            <v>43616</v>
          </cell>
        </row>
        <row r="823">
          <cell r="S823">
            <v>122902558</v>
          </cell>
          <cell r="T823">
            <v>2671</v>
          </cell>
          <cell r="U823">
            <v>43616</v>
          </cell>
        </row>
        <row r="824">
          <cell r="S824">
            <v>122902559</v>
          </cell>
          <cell r="T824">
            <v>802</v>
          </cell>
          <cell r="U824">
            <v>43631</v>
          </cell>
        </row>
        <row r="825">
          <cell r="S825">
            <v>122902564</v>
          </cell>
          <cell r="T825">
            <v>3162</v>
          </cell>
          <cell r="U825">
            <v>43600</v>
          </cell>
        </row>
        <row r="826">
          <cell r="S826">
            <v>122902565</v>
          </cell>
          <cell r="T826">
            <v>358</v>
          </cell>
          <cell r="U826">
            <v>43631</v>
          </cell>
        </row>
        <row r="827">
          <cell r="S827">
            <v>122902567</v>
          </cell>
          <cell r="T827">
            <v>2115</v>
          </cell>
          <cell r="U827">
            <v>43616</v>
          </cell>
        </row>
        <row r="828">
          <cell r="S828">
            <v>122902570</v>
          </cell>
          <cell r="T828">
            <v>365</v>
          </cell>
          <cell r="U828">
            <v>43616</v>
          </cell>
        </row>
        <row r="829">
          <cell r="S829">
            <v>122902571</v>
          </cell>
          <cell r="T829">
            <v>622</v>
          </cell>
          <cell r="U829">
            <v>43631</v>
          </cell>
        </row>
        <row r="830">
          <cell r="S830">
            <v>122902588</v>
          </cell>
          <cell r="T830">
            <v>371</v>
          </cell>
          <cell r="U830">
            <v>43616</v>
          </cell>
        </row>
        <row r="831">
          <cell r="S831">
            <v>122902589</v>
          </cell>
          <cell r="T831">
            <v>2234</v>
          </cell>
          <cell r="U831">
            <v>43616</v>
          </cell>
        </row>
        <row r="832">
          <cell r="S832">
            <v>122902598</v>
          </cell>
          <cell r="T832">
            <v>1800</v>
          </cell>
          <cell r="U832">
            <v>43600</v>
          </cell>
        </row>
        <row r="833">
          <cell r="S833">
            <v>122902600</v>
          </cell>
          <cell r="T833">
            <v>1800</v>
          </cell>
          <cell r="U833">
            <v>43631</v>
          </cell>
        </row>
        <row r="834">
          <cell r="S834">
            <v>122902601</v>
          </cell>
          <cell r="T834">
            <v>1800</v>
          </cell>
          <cell r="U834">
            <v>43631</v>
          </cell>
        </row>
        <row r="835">
          <cell r="S835">
            <v>122902602</v>
          </cell>
          <cell r="T835">
            <v>594</v>
          </cell>
          <cell r="U835">
            <v>43600</v>
          </cell>
        </row>
        <row r="836">
          <cell r="S836">
            <v>122902603</v>
          </cell>
          <cell r="T836">
            <v>684</v>
          </cell>
          <cell r="U836">
            <v>43616</v>
          </cell>
        </row>
        <row r="837">
          <cell r="S837">
            <v>122902604</v>
          </cell>
          <cell r="T837">
            <v>1500</v>
          </cell>
          <cell r="U837">
            <v>43600</v>
          </cell>
        </row>
        <row r="838">
          <cell r="S838">
            <v>122902605</v>
          </cell>
          <cell r="T838">
            <v>417</v>
          </cell>
          <cell r="U838">
            <v>43616</v>
          </cell>
        </row>
        <row r="839">
          <cell r="S839">
            <v>122902606</v>
          </cell>
          <cell r="T839">
            <v>1136</v>
          </cell>
          <cell r="U839">
            <v>43631</v>
          </cell>
        </row>
        <row r="840">
          <cell r="S840">
            <v>122902612</v>
          </cell>
          <cell r="T840">
            <v>2492</v>
          </cell>
          <cell r="U840">
            <v>43616</v>
          </cell>
        </row>
        <row r="841">
          <cell r="S841">
            <v>122902621</v>
          </cell>
          <cell r="T841">
            <v>1800</v>
          </cell>
          <cell r="U841">
            <v>43600</v>
          </cell>
        </row>
        <row r="842">
          <cell r="S842">
            <v>122902622</v>
          </cell>
          <cell r="T842">
            <v>1800</v>
          </cell>
          <cell r="U842">
            <v>43600</v>
          </cell>
        </row>
        <row r="843">
          <cell r="S843">
            <v>122902698</v>
          </cell>
          <cell r="T843">
            <v>763</v>
          </cell>
          <cell r="U843" t="str">
            <v>holding</v>
          </cell>
        </row>
        <row r="844">
          <cell r="S844">
            <v>122902699</v>
          </cell>
          <cell r="T844">
            <v>1200</v>
          </cell>
          <cell r="U844">
            <v>43600</v>
          </cell>
        </row>
        <row r="845">
          <cell r="S845">
            <v>122902703</v>
          </cell>
          <cell r="T845">
            <v>900</v>
          </cell>
          <cell r="U845" t="str">
            <v>holding</v>
          </cell>
        </row>
        <row r="846">
          <cell r="S846">
            <v>122902711</v>
          </cell>
          <cell r="T846">
            <v>900</v>
          </cell>
          <cell r="U846" t="str">
            <v>holding</v>
          </cell>
        </row>
        <row r="847">
          <cell r="S847">
            <v>122902719</v>
          </cell>
          <cell r="T847">
            <v>815</v>
          </cell>
          <cell r="U847">
            <v>43600</v>
          </cell>
        </row>
        <row r="848">
          <cell r="S848">
            <v>122902720</v>
          </cell>
          <cell r="T848">
            <v>888</v>
          </cell>
          <cell r="U848">
            <v>43631</v>
          </cell>
        </row>
        <row r="849">
          <cell r="S849">
            <v>122902721</v>
          </cell>
          <cell r="T849">
            <v>578</v>
          </cell>
          <cell r="U849">
            <v>43631</v>
          </cell>
        </row>
        <row r="850">
          <cell r="S850">
            <v>122902722</v>
          </cell>
          <cell r="T850">
            <v>900</v>
          </cell>
          <cell r="U850">
            <v>43631</v>
          </cell>
        </row>
        <row r="851">
          <cell r="S851">
            <v>122902724</v>
          </cell>
          <cell r="T851">
            <v>503</v>
          </cell>
          <cell r="U851">
            <v>43585</v>
          </cell>
        </row>
        <row r="852">
          <cell r="S852">
            <v>122902729</v>
          </cell>
          <cell r="T852">
            <v>1131</v>
          </cell>
          <cell r="U852">
            <v>43585</v>
          </cell>
        </row>
        <row r="853">
          <cell r="S853">
            <v>122903028</v>
          </cell>
          <cell r="T853">
            <v>300</v>
          </cell>
          <cell r="U853">
            <v>43600</v>
          </cell>
        </row>
        <row r="854">
          <cell r="S854">
            <v>122903256</v>
          </cell>
          <cell r="T854">
            <v>1100</v>
          </cell>
          <cell r="U854">
            <v>43585</v>
          </cell>
        </row>
        <row r="855">
          <cell r="S855">
            <v>122903270</v>
          </cell>
          <cell r="T855">
            <v>1480</v>
          </cell>
          <cell r="U855">
            <v>43600</v>
          </cell>
        </row>
        <row r="856">
          <cell r="S856">
            <v>122903338</v>
          </cell>
          <cell r="T856">
            <v>672</v>
          </cell>
          <cell r="U856">
            <v>43600</v>
          </cell>
        </row>
        <row r="857">
          <cell r="S857">
            <v>122903342</v>
          </cell>
          <cell r="T857">
            <v>564</v>
          </cell>
          <cell r="U857">
            <v>43616</v>
          </cell>
        </row>
        <row r="858">
          <cell r="S858">
            <v>122903343</v>
          </cell>
          <cell r="T858">
            <v>840</v>
          </cell>
          <cell r="U858">
            <v>43600</v>
          </cell>
        </row>
        <row r="859">
          <cell r="S859">
            <v>122903350</v>
          </cell>
          <cell r="T859">
            <v>564</v>
          </cell>
          <cell r="U859">
            <v>43600</v>
          </cell>
        </row>
        <row r="860">
          <cell r="S860">
            <v>122903819</v>
          </cell>
          <cell r="T860">
            <v>600</v>
          </cell>
          <cell r="U860">
            <v>43600</v>
          </cell>
        </row>
        <row r="861">
          <cell r="S861">
            <v>122903820</v>
          </cell>
          <cell r="T861">
            <v>2502</v>
          </cell>
          <cell r="U861">
            <v>43631</v>
          </cell>
        </row>
        <row r="862">
          <cell r="S862">
            <v>122903829</v>
          </cell>
          <cell r="T862">
            <v>234</v>
          </cell>
          <cell r="U862">
            <v>43600</v>
          </cell>
        </row>
        <row r="863">
          <cell r="S863">
            <v>122903834</v>
          </cell>
          <cell r="T863">
            <v>1200</v>
          </cell>
          <cell r="U863">
            <v>43600</v>
          </cell>
        </row>
        <row r="864">
          <cell r="S864">
            <v>122903835</v>
          </cell>
          <cell r="T864">
            <v>600</v>
          </cell>
          <cell r="U864">
            <v>43600</v>
          </cell>
        </row>
        <row r="865">
          <cell r="S865">
            <v>122903838</v>
          </cell>
          <cell r="T865">
            <v>600</v>
          </cell>
          <cell r="U865">
            <v>43600</v>
          </cell>
        </row>
        <row r="866">
          <cell r="S866">
            <v>122903839</v>
          </cell>
          <cell r="T866">
            <v>1200</v>
          </cell>
          <cell r="U866">
            <v>43600</v>
          </cell>
        </row>
        <row r="867">
          <cell r="S867">
            <v>122903840</v>
          </cell>
          <cell r="T867">
            <v>600</v>
          </cell>
          <cell r="U867">
            <v>43600</v>
          </cell>
        </row>
        <row r="868">
          <cell r="S868">
            <v>122903842</v>
          </cell>
          <cell r="T868">
            <v>1500</v>
          </cell>
          <cell r="U868">
            <v>43585</v>
          </cell>
        </row>
        <row r="869">
          <cell r="S869">
            <v>122903851</v>
          </cell>
          <cell r="T869">
            <v>2700</v>
          </cell>
          <cell r="U869">
            <v>43585</v>
          </cell>
        </row>
        <row r="870">
          <cell r="S870">
            <v>122903897</v>
          </cell>
          <cell r="T870">
            <v>846</v>
          </cell>
          <cell r="U870">
            <v>43600</v>
          </cell>
        </row>
        <row r="871">
          <cell r="S871">
            <v>122903899</v>
          </cell>
          <cell r="T871">
            <v>1247</v>
          </cell>
          <cell r="U871">
            <v>43600</v>
          </cell>
        </row>
        <row r="872">
          <cell r="S872">
            <v>122903900</v>
          </cell>
          <cell r="T872">
            <v>951</v>
          </cell>
          <cell r="U872">
            <v>43585</v>
          </cell>
        </row>
        <row r="873">
          <cell r="S873">
            <v>122903902</v>
          </cell>
          <cell r="T873">
            <v>128</v>
          </cell>
          <cell r="U873">
            <v>43585</v>
          </cell>
        </row>
        <row r="874">
          <cell r="S874">
            <v>122903907</v>
          </cell>
          <cell r="T874">
            <v>1800</v>
          </cell>
          <cell r="U874">
            <v>43616</v>
          </cell>
        </row>
        <row r="875">
          <cell r="S875">
            <v>122904546</v>
          </cell>
          <cell r="T875">
            <v>743</v>
          </cell>
          <cell r="U875">
            <v>43600</v>
          </cell>
        </row>
        <row r="876">
          <cell r="S876">
            <v>122906635</v>
          </cell>
          <cell r="T876">
            <v>100</v>
          </cell>
          <cell r="U876">
            <v>43600</v>
          </cell>
        </row>
        <row r="877">
          <cell r="S877">
            <v>122906650</v>
          </cell>
          <cell r="T877">
            <v>515</v>
          </cell>
          <cell r="U877">
            <v>43600</v>
          </cell>
        </row>
        <row r="878">
          <cell r="S878">
            <v>122906661</v>
          </cell>
          <cell r="T878">
            <v>390</v>
          </cell>
          <cell r="U878">
            <v>43600</v>
          </cell>
        </row>
        <row r="879">
          <cell r="S879">
            <v>122908666</v>
          </cell>
          <cell r="T879">
            <v>525</v>
          </cell>
          <cell r="U879">
            <v>43600</v>
          </cell>
        </row>
        <row r="880">
          <cell r="S880">
            <v>122908674</v>
          </cell>
          <cell r="T880">
            <v>326</v>
          </cell>
          <cell r="U880">
            <v>43585</v>
          </cell>
        </row>
        <row r="881">
          <cell r="S881">
            <v>122908679</v>
          </cell>
          <cell r="T881">
            <v>370</v>
          </cell>
          <cell r="U881">
            <v>43585</v>
          </cell>
        </row>
        <row r="882">
          <cell r="S882">
            <v>122908683</v>
          </cell>
          <cell r="T882">
            <v>304</v>
          </cell>
          <cell r="U882">
            <v>43600</v>
          </cell>
        </row>
        <row r="883">
          <cell r="S883">
            <v>122908689</v>
          </cell>
          <cell r="T883">
            <v>500</v>
          </cell>
          <cell r="U883">
            <v>43600</v>
          </cell>
        </row>
        <row r="884">
          <cell r="S884">
            <v>122908692</v>
          </cell>
          <cell r="T884">
            <v>307</v>
          </cell>
          <cell r="U884">
            <v>43585</v>
          </cell>
        </row>
        <row r="885">
          <cell r="S885">
            <v>122908702</v>
          </cell>
          <cell r="T885">
            <v>629</v>
          </cell>
          <cell r="U885">
            <v>43585</v>
          </cell>
        </row>
        <row r="886">
          <cell r="S886">
            <v>122908727</v>
          </cell>
          <cell r="T886">
            <v>417</v>
          </cell>
          <cell r="U886">
            <v>43585</v>
          </cell>
        </row>
        <row r="887">
          <cell r="S887">
            <v>122908733</v>
          </cell>
          <cell r="T887">
            <v>503</v>
          </cell>
          <cell r="U887">
            <v>43600</v>
          </cell>
        </row>
        <row r="888">
          <cell r="S888">
            <v>122908735</v>
          </cell>
          <cell r="T888">
            <v>300</v>
          </cell>
          <cell r="U888">
            <v>43570</v>
          </cell>
        </row>
        <row r="889">
          <cell r="S889">
            <v>122908908</v>
          </cell>
          <cell r="T889">
            <v>1090</v>
          </cell>
          <cell r="U889">
            <v>43600</v>
          </cell>
        </row>
        <row r="890">
          <cell r="S890">
            <v>122908919</v>
          </cell>
          <cell r="T890">
            <v>590</v>
          </cell>
          <cell r="U890">
            <v>43600</v>
          </cell>
        </row>
        <row r="891">
          <cell r="S891">
            <v>122908925</v>
          </cell>
          <cell r="T891">
            <v>347</v>
          </cell>
          <cell r="U891">
            <v>43600</v>
          </cell>
        </row>
        <row r="892">
          <cell r="S892">
            <v>122908930</v>
          </cell>
          <cell r="T892">
            <v>3090</v>
          </cell>
          <cell r="U892">
            <v>43600</v>
          </cell>
        </row>
        <row r="893">
          <cell r="S893">
            <v>122908931</v>
          </cell>
          <cell r="T893">
            <v>300</v>
          </cell>
          <cell r="U893">
            <v>43616</v>
          </cell>
        </row>
        <row r="894">
          <cell r="S894">
            <v>122908933</v>
          </cell>
          <cell r="T894">
            <v>2310</v>
          </cell>
          <cell r="U894">
            <v>43600</v>
          </cell>
        </row>
        <row r="895">
          <cell r="S895">
            <v>122908947</v>
          </cell>
          <cell r="T895">
            <v>330</v>
          </cell>
          <cell r="U895">
            <v>43570</v>
          </cell>
        </row>
        <row r="896">
          <cell r="S896">
            <v>122908965</v>
          </cell>
          <cell r="T896">
            <v>800</v>
          </cell>
          <cell r="U896">
            <v>43600</v>
          </cell>
        </row>
        <row r="897">
          <cell r="S897">
            <v>122908966</v>
          </cell>
          <cell r="T897">
            <v>2030</v>
          </cell>
          <cell r="U897">
            <v>43585</v>
          </cell>
        </row>
        <row r="898">
          <cell r="S898">
            <v>122908967</v>
          </cell>
          <cell r="T898">
            <v>1400</v>
          </cell>
          <cell r="U898">
            <v>43600</v>
          </cell>
        </row>
        <row r="899">
          <cell r="S899">
            <v>122908970</v>
          </cell>
          <cell r="T899">
            <v>341</v>
          </cell>
          <cell r="U899">
            <v>43570</v>
          </cell>
        </row>
        <row r="900">
          <cell r="S900">
            <v>122908971</v>
          </cell>
          <cell r="T900">
            <v>303</v>
          </cell>
          <cell r="U900">
            <v>43600</v>
          </cell>
        </row>
        <row r="901">
          <cell r="S901">
            <v>122908972</v>
          </cell>
          <cell r="T901">
            <v>303</v>
          </cell>
          <cell r="U901">
            <v>43585</v>
          </cell>
        </row>
        <row r="902">
          <cell r="S902">
            <v>122908985</v>
          </cell>
          <cell r="T902">
            <v>420</v>
          </cell>
          <cell r="U902">
            <v>43600</v>
          </cell>
        </row>
        <row r="903">
          <cell r="S903">
            <v>122908987</v>
          </cell>
          <cell r="T903">
            <v>1156</v>
          </cell>
          <cell r="U903">
            <v>43585</v>
          </cell>
        </row>
        <row r="904">
          <cell r="S904">
            <v>122908989</v>
          </cell>
          <cell r="T904">
            <v>464</v>
          </cell>
          <cell r="U904" t="str">
            <v>holding</v>
          </cell>
        </row>
        <row r="905">
          <cell r="S905">
            <v>122909006</v>
          </cell>
          <cell r="T905">
            <v>1180</v>
          </cell>
          <cell r="U905">
            <v>43600</v>
          </cell>
        </row>
        <row r="906">
          <cell r="S906">
            <v>122909008</v>
          </cell>
          <cell r="T906">
            <v>916</v>
          </cell>
          <cell r="U906">
            <v>43585</v>
          </cell>
        </row>
        <row r="907">
          <cell r="S907">
            <v>122909027</v>
          </cell>
          <cell r="T907">
            <v>1910</v>
          </cell>
          <cell r="U907">
            <v>43585</v>
          </cell>
        </row>
        <row r="908">
          <cell r="S908">
            <v>122909030</v>
          </cell>
          <cell r="T908">
            <v>880</v>
          </cell>
          <cell r="U908">
            <v>43600</v>
          </cell>
        </row>
        <row r="909">
          <cell r="S909">
            <v>122909033</v>
          </cell>
          <cell r="T909">
            <v>419</v>
          </cell>
          <cell r="U909">
            <v>43585</v>
          </cell>
        </row>
        <row r="910">
          <cell r="S910">
            <v>122909034</v>
          </cell>
          <cell r="T910">
            <v>300</v>
          </cell>
          <cell r="U910">
            <v>43585</v>
          </cell>
        </row>
        <row r="911">
          <cell r="S911">
            <v>122909048</v>
          </cell>
          <cell r="T911">
            <v>417</v>
          </cell>
          <cell r="U911">
            <v>43585</v>
          </cell>
        </row>
        <row r="912">
          <cell r="S912">
            <v>122909055</v>
          </cell>
          <cell r="T912">
            <v>373</v>
          </cell>
          <cell r="U912">
            <v>43616</v>
          </cell>
        </row>
        <row r="913">
          <cell r="S913">
            <v>122909056</v>
          </cell>
          <cell r="T913">
            <v>314</v>
          </cell>
          <cell r="U913">
            <v>43600</v>
          </cell>
        </row>
        <row r="914">
          <cell r="S914">
            <v>122909057</v>
          </cell>
          <cell r="T914">
            <v>1520</v>
          </cell>
          <cell r="U914">
            <v>43585</v>
          </cell>
        </row>
        <row r="915">
          <cell r="S915">
            <v>122909065</v>
          </cell>
          <cell r="T915">
            <v>381</v>
          </cell>
          <cell r="U915">
            <v>43616</v>
          </cell>
        </row>
        <row r="916">
          <cell r="S916">
            <v>122909085</v>
          </cell>
          <cell r="T916">
            <v>440</v>
          </cell>
          <cell r="U916">
            <v>43600</v>
          </cell>
        </row>
        <row r="917">
          <cell r="S917">
            <v>122909088</v>
          </cell>
          <cell r="T917">
            <v>740</v>
          </cell>
          <cell r="U917">
            <v>43600</v>
          </cell>
        </row>
        <row r="918">
          <cell r="S918">
            <v>122909089</v>
          </cell>
          <cell r="T918">
            <v>420</v>
          </cell>
          <cell r="U918">
            <v>43600</v>
          </cell>
        </row>
        <row r="919">
          <cell r="S919">
            <v>122909096</v>
          </cell>
          <cell r="T919">
            <v>1250</v>
          </cell>
          <cell r="U919">
            <v>43585</v>
          </cell>
        </row>
        <row r="920">
          <cell r="S920">
            <v>122909101</v>
          </cell>
          <cell r="T920">
            <v>1750</v>
          </cell>
          <cell r="U920">
            <v>43600</v>
          </cell>
        </row>
        <row r="921">
          <cell r="S921">
            <v>122909103</v>
          </cell>
          <cell r="T921">
            <v>4510</v>
          </cell>
          <cell r="U921">
            <v>43585</v>
          </cell>
        </row>
        <row r="922">
          <cell r="S922">
            <v>122909106</v>
          </cell>
          <cell r="T922">
            <v>330</v>
          </cell>
          <cell r="U922">
            <v>43600</v>
          </cell>
        </row>
        <row r="923">
          <cell r="S923">
            <v>122909115</v>
          </cell>
          <cell r="T923">
            <v>340</v>
          </cell>
          <cell r="U923">
            <v>43600</v>
          </cell>
        </row>
        <row r="924">
          <cell r="S924">
            <v>122909117</v>
          </cell>
          <cell r="T924">
            <v>1000</v>
          </cell>
          <cell r="U924">
            <v>43600</v>
          </cell>
        </row>
        <row r="925">
          <cell r="S925">
            <v>122909119</v>
          </cell>
          <cell r="T925">
            <v>2020</v>
          </cell>
          <cell r="U925">
            <v>43600</v>
          </cell>
        </row>
        <row r="926">
          <cell r="S926">
            <v>122909127</v>
          </cell>
          <cell r="T926">
            <v>470</v>
          </cell>
          <cell r="U926">
            <v>43600</v>
          </cell>
        </row>
        <row r="927">
          <cell r="S927">
            <v>122909128</v>
          </cell>
          <cell r="T927">
            <v>330</v>
          </cell>
          <cell r="U927">
            <v>43600</v>
          </cell>
        </row>
        <row r="928">
          <cell r="S928">
            <v>122909140</v>
          </cell>
          <cell r="T928">
            <v>531</v>
          </cell>
          <cell r="U928">
            <v>43600</v>
          </cell>
        </row>
        <row r="929">
          <cell r="S929">
            <v>122909158</v>
          </cell>
          <cell r="T929">
            <v>395</v>
          </cell>
          <cell r="U929">
            <v>43585</v>
          </cell>
        </row>
        <row r="930">
          <cell r="S930">
            <v>122909165</v>
          </cell>
          <cell r="T930">
            <v>690</v>
          </cell>
          <cell r="U930">
            <v>43570</v>
          </cell>
        </row>
        <row r="931">
          <cell r="S931">
            <v>122909172</v>
          </cell>
          <cell r="T931">
            <v>356</v>
          </cell>
          <cell r="U931">
            <v>43631</v>
          </cell>
        </row>
        <row r="932">
          <cell r="S932">
            <v>122909174</v>
          </cell>
          <cell r="T932">
            <v>1039</v>
          </cell>
          <cell r="U932">
            <v>43600</v>
          </cell>
        </row>
        <row r="933">
          <cell r="S933">
            <v>122909175</v>
          </cell>
          <cell r="T933">
            <v>470</v>
          </cell>
          <cell r="U933">
            <v>43600</v>
          </cell>
        </row>
        <row r="934">
          <cell r="S934">
            <v>122909177</v>
          </cell>
          <cell r="T934">
            <v>530</v>
          </cell>
          <cell r="U934">
            <v>43616</v>
          </cell>
        </row>
        <row r="935">
          <cell r="S935">
            <v>122909198</v>
          </cell>
          <cell r="T935">
            <v>470</v>
          </cell>
          <cell r="U935">
            <v>43600</v>
          </cell>
        </row>
        <row r="936">
          <cell r="S936">
            <v>122909199</v>
          </cell>
          <cell r="T936">
            <v>1000</v>
          </cell>
          <cell r="U936">
            <v>43600</v>
          </cell>
        </row>
        <row r="937">
          <cell r="S937">
            <v>122909207</v>
          </cell>
          <cell r="T937">
            <v>740</v>
          </cell>
          <cell r="U937">
            <v>43600</v>
          </cell>
        </row>
        <row r="938">
          <cell r="S938">
            <v>122909216</v>
          </cell>
          <cell r="T938">
            <v>330</v>
          </cell>
          <cell r="U938">
            <v>43585</v>
          </cell>
        </row>
        <row r="939">
          <cell r="S939">
            <v>122909222</v>
          </cell>
          <cell r="T939">
            <v>600</v>
          </cell>
          <cell r="U939">
            <v>43600</v>
          </cell>
        </row>
        <row r="940">
          <cell r="S940">
            <v>122909223</v>
          </cell>
          <cell r="T940">
            <v>515</v>
          </cell>
          <cell r="U940">
            <v>43616</v>
          </cell>
        </row>
        <row r="941">
          <cell r="S941">
            <v>122909233</v>
          </cell>
          <cell r="T941">
            <v>2980</v>
          </cell>
          <cell r="U941">
            <v>43600</v>
          </cell>
        </row>
        <row r="942">
          <cell r="S942">
            <v>122909236</v>
          </cell>
          <cell r="T942">
            <v>910</v>
          </cell>
          <cell r="U942">
            <v>43585</v>
          </cell>
        </row>
        <row r="943">
          <cell r="S943">
            <v>122909237</v>
          </cell>
          <cell r="T943">
            <v>1630</v>
          </cell>
          <cell r="U943">
            <v>43600</v>
          </cell>
        </row>
        <row r="944">
          <cell r="S944">
            <v>122909245</v>
          </cell>
          <cell r="T944">
            <v>340</v>
          </cell>
          <cell r="U944">
            <v>43585</v>
          </cell>
        </row>
        <row r="945">
          <cell r="S945">
            <v>122909246</v>
          </cell>
          <cell r="T945">
            <v>2140</v>
          </cell>
          <cell r="U945">
            <v>43600</v>
          </cell>
        </row>
        <row r="946">
          <cell r="S946">
            <v>122909247</v>
          </cell>
          <cell r="T946">
            <v>340</v>
          </cell>
          <cell r="U946">
            <v>43585</v>
          </cell>
        </row>
        <row r="947">
          <cell r="S947">
            <v>122909248</v>
          </cell>
          <cell r="T947">
            <v>300</v>
          </cell>
          <cell r="U947">
            <v>43585</v>
          </cell>
        </row>
        <row r="948">
          <cell r="S948">
            <v>122909251</v>
          </cell>
          <cell r="T948">
            <v>600</v>
          </cell>
          <cell r="U948">
            <v>43600</v>
          </cell>
        </row>
        <row r="949">
          <cell r="S949">
            <v>122909253</v>
          </cell>
          <cell r="T949">
            <v>420</v>
          </cell>
          <cell r="U949">
            <v>43600</v>
          </cell>
        </row>
        <row r="950">
          <cell r="S950">
            <v>122909264</v>
          </cell>
          <cell r="T950">
            <v>300</v>
          </cell>
          <cell r="U950">
            <v>43600</v>
          </cell>
        </row>
        <row r="951">
          <cell r="S951">
            <v>122909267</v>
          </cell>
          <cell r="T951">
            <v>323</v>
          </cell>
          <cell r="U951">
            <v>43600</v>
          </cell>
        </row>
        <row r="952">
          <cell r="S952">
            <v>122909268</v>
          </cell>
          <cell r="T952">
            <v>4900</v>
          </cell>
          <cell r="U952">
            <v>43585</v>
          </cell>
        </row>
        <row r="953">
          <cell r="S953">
            <v>122909274</v>
          </cell>
          <cell r="T953">
            <v>538</v>
          </cell>
          <cell r="U953">
            <v>43600</v>
          </cell>
        </row>
        <row r="954">
          <cell r="S954">
            <v>122909281</v>
          </cell>
          <cell r="T954">
            <v>590</v>
          </cell>
          <cell r="U954">
            <v>43600</v>
          </cell>
        </row>
        <row r="955">
          <cell r="S955">
            <v>122909312</v>
          </cell>
          <cell r="T955">
            <v>730</v>
          </cell>
          <cell r="U955">
            <v>43585</v>
          </cell>
        </row>
        <row r="956">
          <cell r="S956">
            <v>122909313</v>
          </cell>
          <cell r="T956">
            <v>1420</v>
          </cell>
          <cell r="U956">
            <v>43585</v>
          </cell>
        </row>
        <row r="957">
          <cell r="S957">
            <v>122909316</v>
          </cell>
          <cell r="T957">
            <v>512</v>
          </cell>
          <cell r="U957">
            <v>43616</v>
          </cell>
        </row>
        <row r="958">
          <cell r="S958">
            <v>122909320</v>
          </cell>
          <cell r="T958">
            <v>300</v>
          </cell>
          <cell r="U958">
            <v>43600</v>
          </cell>
        </row>
        <row r="959">
          <cell r="S959">
            <v>122909324</v>
          </cell>
          <cell r="T959">
            <v>1045</v>
          </cell>
          <cell r="U959">
            <v>43570</v>
          </cell>
        </row>
        <row r="960">
          <cell r="S960">
            <v>122909325</v>
          </cell>
          <cell r="T960">
            <v>1420</v>
          </cell>
          <cell r="U960">
            <v>43600</v>
          </cell>
        </row>
        <row r="961">
          <cell r="S961">
            <v>122909335</v>
          </cell>
          <cell r="T961">
            <v>600</v>
          </cell>
          <cell r="U961">
            <v>43600</v>
          </cell>
        </row>
        <row r="962">
          <cell r="S962">
            <v>122909340</v>
          </cell>
          <cell r="T962">
            <v>400</v>
          </cell>
          <cell r="U962">
            <v>43600</v>
          </cell>
        </row>
        <row r="963">
          <cell r="S963">
            <v>122909346</v>
          </cell>
          <cell r="T963">
            <v>1847</v>
          </cell>
          <cell r="U963">
            <v>43585</v>
          </cell>
        </row>
        <row r="964">
          <cell r="S964">
            <v>122909361</v>
          </cell>
          <cell r="T964">
            <v>1206</v>
          </cell>
          <cell r="U964">
            <v>43585</v>
          </cell>
        </row>
        <row r="965">
          <cell r="S965">
            <v>122909370</v>
          </cell>
          <cell r="T965">
            <v>446</v>
          </cell>
          <cell r="U965" t="str">
            <v>holding</v>
          </cell>
        </row>
        <row r="966">
          <cell r="S966">
            <v>122909382</v>
          </cell>
          <cell r="T966">
            <v>3376</v>
          </cell>
          <cell r="U966">
            <v>43600</v>
          </cell>
        </row>
        <row r="967">
          <cell r="S967">
            <v>122909392</v>
          </cell>
          <cell r="T967">
            <v>302</v>
          </cell>
          <cell r="U967">
            <v>43616</v>
          </cell>
        </row>
        <row r="968">
          <cell r="S968">
            <v>122909407</v>
          </cell>
          <cell r="T968">
            <v>460</v>
          </cell>
          <cell r="U968">
            <v>43616</v>
          </cell>
        </row>
        <row r="969">
          <cell r="S969">
            <v>122909414</v>
          </cell>
          <cell r="T969">
            <v>300</v>
          </cell>
          <cell r="U969">
            <v>43585</v>
          </cell>
        </row>
        <row r="970">
          <cell r="S970">
            <v>122909415</v>
          </cell>
          <cell r="T970">
            <v>351</v>
          </cell>
          <cell r="U970" t="str">
            <v>holding</v>
          </cell>
        </row>
        <row r="971">
          <cell r="S971">
            <v>122909416</v>
          </cell>
          <cell r="T971">
            <v>579</v>
          </cell>
          <cell r="U971">
            <v>43600</v>
          </cell>
        </row>
        <row r="972">
          <cell r="S972">
            <v>122909417</v>
          </cell>
          <cell r="T972">
            <v>5380</v>
          </cell>
          <cell r="U972">
            <v>43600</v>
          </cell>
        </row>
        <row r="973">
          <cell r="S973">
            <v>122909436</v>
          </cell>
          <cell r="T973">
            <v>533</v>
          </cell>
          <cell r="U973">
            <v>43600</v>
          </cell>
        </row>
        <row r="974">
          <cell r="S974">
            <v>122909441</v>
          </cell>
          <cell r="T974">
            <v>886</v>
          </cell>
          <cell r="U974">
            <v>43600</v>
          </cell>
        </row>
        <row r="975">
          <cell r="S975">
            <v>122909453</v>
          </cell>
          <cell r="T975">
            <v>573</v>
          </cell>
          <cell r="U975">
            <v>43570</v>
          </cell>
        </row>
        <row r="976">
          <cell r="S976">
            <v>122909456</v>
          </cell>
          <cell r="T976">
            <v>960</v>
          </cell>
          <cell r="U976">
            <v>43585</v>
          </cell>
        </row>
        <row r="977">
          <cell r="S977">
            <v>122909486</v>
          </cell>
          <cell r="T977">
            <v>1650</v>
          </cell>
          <cell r="U977">
            <v>43600</v>
          </cell>
        </row>
        <row r="978">
          <cell r="S978">
            <v>122909489</v>
          </cell>
          <cell r="T978">
            <v>646</v>
          </cell>
          <cell r="U978">
            <v>43600</v>
          </cell>
        </row>
        <row r="979">
          <cell r="S979">
            <v>122909510</v>
          </cell>
          <cell r="T979">
            <v>409</v>
          </cell>
          <cell r="U979">
            <v>43600</v>
          </cell>
        </row>
        <row r="980">
          <cell r="S980">
            <v>122909511</v>
          </cell>
          <cell r="T980">
            <v>1206</v>
          </cell>
          <cell r="U980">
            <v>43600</v>
          </cell>
        </row>
        <row r="981">
          <cell r="S981">
            <v>122909544</v>
          </cell>
          <cell r="T981">
            <v>510</v>
          </cell>
          <cell r="U981">
            <v>43585</v>
          </cell>
        </row>
        <row r="982">
          <cell r="S982">
            <v>122909546</v>
          </cell>
          <cell r="T982">
            <v>990</v>
          </cell>
          <cell r="U982">
            <v>43585</v>
          </cell>
        </row>
        <row r="983">
          <cell r="S983">
            <v>122909550</v>
          </cell>
          <cell r="T983">
            <v>572</v>
          </cell>
          <cell r="U983">
            <v>43600</v>
          </cell>
        </row>
        <row r="984">
          <cell r="S984">
            <v>122909552</v>
          </cell>
          <cell r="T984">
            <v>1451</v>
          </cell>
          <cell r="U984">
            <v>43585</v>
          </cell>
        </row>
        <row r="985">
          <cell r="S985">
            <v>122909564</v>
          </cell>
          <cell r="T985">
            <v>1947</v>
          </cell>
          <cell r="U985">
            <v>43585</v>
          </cell>
        </row>
        <row r="986">
          <cell r="S986">
            <v>122909570</v>
          </cell>
          <cell r="T986">
            <v>1482</v>
          </cell>
          <cell r="U986">
            <v>43600</v>
          </cell>
        </row>
        <row r="987">
          <cell r="S987">
            <v>122909914</v>
          </cell>
          <cell r="T987">
            <v>181</v>
          </cell>
          <cell r="U987">
            <v>43585</v>
          </cell>
        </row>
        <row r="988">
          <cell r="S988">
            <v>122909935</v>
          </cell>
          <cell r="T988">
            <v>656</v>
          </cell>
          <cell r="U988">
            <v>43616</v>
          </cell>
        </row>
        <row r="989">
          <cell r="S989">
            <v>122909944</v>
          </cell>
          <cell r="T989">
            <v>163</v>
          </cell>
          <cell r="U989">
            <v>43600</v>
          </cell>
        </row>
        <row r="990">
          <cell r="S990">
            <v>122909949</v>
          </cell>
          <cell r="T990">
            <v>468</v>
          </cell>
          <cell r="U990">
            <v>43585</v>
          </cell>
        </row>
        <row r="991">
          <cell r="S991">
            <v>122909960</v>
          </cell>
          <cell r="T991">
            <v>440</v>
          </cell>
          <cell r="U991">
            <v>43585</v>
          </cell>
        </row>
        <row r="992">
          <cell r="S992">
            <v>122909984</v>
          </cell>
          <cell r="T992">
            <v>1734</v>
          </cell>
          <cell r="U992">
            <v>43570</v>
          </cell>
        </row>
        <row r="993">
          <cell r="S993">
            <v>122909986</v>
          </cell>
          <cell r="T993">
            <v>600</v>
          </cell>
          <cell r="U993">
            <v>43570</v>
          </cell>
        </row>
        <row r="994">
          <cell r="S994">
            <v>122910393</v>
          </cell>
          <cell r="T994">
            <v>300</v>
          </cell>
          <cell r="U994">
            <v>43616</v>
          </cell>
        </row>
        <row r="995">
          <cell r="S995">
            <v>122910428</v>
          </cell>
          <cell r="T995">
            <v>329</v>
          </cell>
          <cell r="U995">
            <v>43616</v>
          </cell>
        </row>
        <row r="996">
          <cell r="S996">
            <v>122910435</v>
          </cell>
          <cell r="T996">
            <v>100</v>
          </cell>
          <cell r="U996">
            <v>43600</v>
          </cell>
        </row>
        <row r="997">
          <cell r="S997">
            <v>122910445</v>
          </cell>
          <cell r="T997">
            <v>300</v>
          </cell>
          <cell r="U997">
            <v>43570</v>
          </cell>
        </row>
        <row r="998">
          <cell r="S998">
            <v>122910513</v>
          </cell>
          <cell r="T998">
            <v>576</v>
          </cell>
          <cell r="U998">
            <v>43585</v>
          </cell>
        </row>
        <row r="999">
          <cell r="S999">
            <v>122910518</v>
          </cell>
          <cell r="T999">
            <v>342</v>
          </cell>
          <cell r="U999">
            <v>43600</v>
          </cell>
        </row>
        <row r="1000">
          <cell r="S1000">
            <v>122910519</v>
          </cell>
          <cell r="T1000">
            <v>735</v>
          </cell>
          <cell r="U1000">
            <v>43585</v>
          </cell>
        </row>
        <row r="1001">
          <cell r="S1001">
            <v>122910522</v>
          </cell>
          <cell r="T1001">
            <v>126</v>
          </cell>
          <cell r="U1001">
            <v>43600</v>
          </cell>
        </row>
        <row r="1002">
          <cell r="S1002">
            <v>122910524</v>
          </cell>
          <cell r="T1002">
            <v>277</v>
          </cell>
          <cell r="U1002">
            <v>43585</v>
          </cell>
        </row>
        <row r="1003">
          <cell r="S1003">
            <v>122910526</v>
          </cell>
          <cell r="T1003">
            <v>364</v>
          </cell>
          <cell r="U1003">
            <v>43585</v>
          </cell>
        </row>
        <row r="1004">
          <cell r="S1004">
            <v>122910530</v>
          </cell>
          <cell r="T1004">
            <v>228</v>
          </cell>
          <cell r="U1004">
            <v>43600</v>
          </cell>
        </row>
        <row r="1005">
          <cell r="S1005">
            <v>122910531</v>
          </cell>
          <cell r="T1005">
            <v>356</v>
          </cell>
          <cell r="U1005">
            <v>43600</v>
          </cell>
        </row>
        <row r="1006">
          <cell r="S1006">
            <v>122910533</v>
          </cell>
          <cell r="T1006">
            <v>576</v>
          </cell>
          <cell r="U1006">
            <v>43585</v>
          </cell>
        </row>
        <row r="1007">
          <cell r="S1007">
            <v>122910555</v>
          </cell>
          <cell r="T1007">
            <v>1267</v>
          </cell>
          <cell r="U1007">
            <v>43616</v>
          </cell>
        </row>
        <row r="1008">
          <cell r="S1008">
            <v>122910568</v>
          </cell>
          <cell r="T1008">
            <v>391</v>
          </cell>
          <cell r="U1008">
            <v>43616</v>
          </cell>
        </row>
        <row r="1009">
          <cell r="S1009">
            <v>122910583</v>
          </cell>
          <cell r="T1009">
            <v>300</v>
          </cell>
          <cell r="U1009">
            <v>43600</v>
          </cell>
        </row>
        <row r="1010">
          <cell r="S1010">
            <v>122910716</v>
          </cell>
          <cell r="T1010">
            <v>401</v>
          </cell>
          <cell r="U1010">
            <v>43616</v>
          </cell>
        </row>
        <row r="1011">
          <cell r="S1011">
            <v>122910718</v>
          </cell>
          <cell r="T1011">
            <v>421</v>
          </cell>
          <cell r="U1011">
            <v>43616</v>
          </cell>
        </row>
        <row r="1012">
          <cell r="S1012">
            <v>122910722</v>
          </cell>
          <cell r="T1012">
            <v>180</v>
          </cell>
          <cell r="U1012">
            <v>43616</v>
          </cell>
        </row>
        <row r="1013">
          <cell r="S1013">
            <v>122910724</v>
          </cell>
          <cell r="T1013">
            <v>175</v>
          </cell>
          <cell r="U1013">
            <v>43616</v>
          </cell>
        </row>
        <row r="1014">
          <cell r="S1014">
            <v>122910730</v>
          </cell>
          <cell r="T1014">
            <v>386</v>
          </cell>
          <cell r="U1014">
            <v>43616</v>
          </cell>
        </row>
        <row r="1015">
          <cell r="S1015">
            <v>122910829</v>
          </cell>
          <cell r="T1015">
            <v>440</v>
          </cell>
          <cell r="U1015">
            <v>43600</v>
          </cell>
        </row>
        <row r="1016">
          <cell r="S1016">
            <v>122910831</v>
          </cell>
          <cell r="T1016">
            <v>544</v>
          </cell>
          <cell r="U1016">
            <v>43600</v>
          </cell>
        </row>
        <row r="1017">
          <cell r="S1017">
            <v>122910835</v>
          </cell>
          <cell r="T1017">
            <v>461</v>
          </cell>
          <cell r="U1017">
            <v>43600</v>
          </cell>
        </row>
        <row r="1018">
          <cell r="S1018">
            <v>122910836</v>
          </cell>
          <cell r="T1018">
            <v>539</v>
          </cell>
          <cell r="U1018">
            <v>43600</v>
          </cell>
        </row>
        <row r="1019">
          <cell r="S1019">
            <v>122910837</v>
          </cell>
          <cell r="T1019">
            <v>249</v>
          </cell>
          <cell r="U1019">
            <v>43600</v>
          </cell>
        </row>
        <row r="1020">
          <cell r="S1020">
            <v>122910852</v>
          </cell>
          <cell r="T1020">
            <v>706</v>
          </cell>
          <cell r="U1020">
            <v>43600</v>
          </cell>
        </row>
        <row r="1021">
          <cell r="S1021">
            <v>122910856</v>
          </cell>
          <cell r="T1021">
            <v>747</v>
          </cell>
          <cell r="U1021">
            <v>43600</v>
          </cell>
        </row>
        <row r="1022">
          <cell r="S1022">
            <v>122911121</v>
          </cell>
          <cell r="T1022">
            <v>303</v>
          </cell>
          <cell r="U1022">
            <v>43616</v>
          </cell>
        </row>
        <row r="1023">
          <cell r="S1023">
            <v>122911124</v>
          </cell>
          <cell r="T1023">
            <v>1253</v>
          </cell>
          <cell r="U1023">
            <v>43616</v>
          </cell>
        </row>
        <row r="1024">
          <cell r="S1024">
            <v>122911130</v>
          </cell>
          <cell r="T1024">
            <v>387</v>
          </cell>
          <cell r="U1024">
            <v>43616</v>
          </cell>
        </row>
        <row r="1025">
          <cell r="S1025">
            <v>122911259</v>
          </cell>
          <cell r="T1025">
            <v>227</v>
          </cell>
          <cell r="U1025">
            <v>43600</v>
          </cell>
        </row>
        <row r="1026">
          <cell r="S1026">
            <v>122911266</v>
          </cell>
          <cell r="T1026">
            <v>1483</v>
          </cell>
          <cell r="U1026">
            <v>43600</v>
          </cell>
        </row>
        <row r="1027">
          <cell r="S1027">
            <v>122911268</v>
          </cell>
          <cell r="T1027">
            <v>381</v>
          </cell>
          <cell r="U1027">
            <v>43600</v>
          </cell>
        </row>
        <row r="1028">
          <cell r="S1028">
            <v>122911270</v>
          </cell>
          <cell r="T1028">
            <v>156</v>
          </cell>
          <cell r="U1028">
            <v>43600</v>
          </cell>
        </row>
        <row r="1029">
          <cell r="S1029">
            <v>122911272</v>
          </cell>
          <cell r="T1029">
            <v>102</v>
          </cell>
          <cell r="U1029">
            <v>43600</v>
          </cell>
        </row>
        <row r="1030">
          <cell r="S1030">
            <v>122911276</v>
          </cell>
          <cell r="T1030">
            <v>597</v>
          </cell>
          <cell r="U1030">
            <v>43600</v>
          </cell>
        </row>
        <row r="1031">
          <cell r="S1031">
            <v>122911279</v>
          </cell>
          <cell r="T1031">
            <v>583</v>
          </cell>
          <cell r="U1031">
            <v>43600</v>
          </cell>
        </row>
        <row r="1032">
          <cell r="S1032">
            <v>122911355</v>
          </cell>
          <cell r="T1032">
            <v>300</v>
          </cell>
          <cell r="U1032">
            <v>43570</v>
          </cell>
        </row>
        <row r="1033">
          <cell r="S1033">
            <v>122911356</v>
          </cell>
          <cell r="T1033">
            <v>1739</v>
          </cell>
          <cell r="U1033">
            <v>43616</v>
          </cell>
        </row>
        <row r="1034">
          <cell r="S1034">
            <v>122911357</v>
          </cell>
          <cell r="T1034">
            <v>347</v>
          </cell>
          <cell r="U1034">
            <v>43616</v>
          </cell>
        </row>
        <row r="1035">
          <cell r="S1035">
            <v>122911358</v>
          </cell>
          <cell r="T1035">
            <v>1043</v>
          </cell>
          <cell r="U1035">
            <v>43585</v>
          </cell>
        </row>
        <row r="1036">
          <cell r="S1036">
            <v>122911360</v>
          </cell>
          <cell r="T1036">
            <v>1650</v>
          </cell>
          <cell r="U1036">
            <v>43570</v>
          </cell>
        </row>
        <row r="1037">
          <cell r="S1037">
            <v>122911361</v>
          </cell>
          <cell r="T1037">
            <v>300</v>
          </cell>
          <cell r="U1037">
            <v>43616</v>
          </cell>
        </row>
        <row r="1038">
          <cell r="S1038">
            <v>122911418</v>
          </cell>
          <cell r="T1038">
            <v>837</v>
          </cell>
          <cell r="U1038">
            <v>43585</v>
          </cell>
        </row>
        <row r="1039">
          <cell r="S1039">
            <v>122911427</v>
          </cell>
          <cell r="T1039">
            <v>954</v>
          </cell>
          <cell r="U1039">
            <v>43600</v>
          </cell>
        </row>
        <row r="1040">
          <cell r="S1040">
            <v>122911428</v>
          </cell>
          <cell r="T1040">
            <v>316</v>
          </cell>
          <cell r="U1040">
            <v>43616</v>
          </cell>
        </row>
        <row r="1041">
          <cell r="S1041">
            <v>122911429</v>
          </cell>
          <cell r="T1041">
            <v>512</v>
          </cell>
          <cell r="U1041">
            <v>43616</v>
          </cell>
        </row>
        <row r="1042">
          <cell r="S1042">
            <v>122911440</v>
          </cell>
          <cell r="T1042">
            <v>311</v>
          </cell>
          <cell r="U1042">
            <v>43600</v>
          </cell>
        </row>
        <row r="1043">
          <cell r="S1043">
            <v>122911441</v>
          </cell>
          <cell r="T1043">
            <v>235</v>
          </cell>
          <cell r="U1043">
            <v>43600</v>
          </cell>
        </row>
        <row r="1044">
          <cell r="S1044">
            <v>122911442</v>
          </cell>
          <cell r="T1044">
            <v>807</v>
          </cell>
          <cell r="U1044">
            <v>43585</v>
          </cell>
        </row>
        <row r="1045">
          <cell r="S1045">
            <v>122911443</v>
          </cell>
          <cell r="T1045">
            <v>585</v>
          </cell>
          <cell r="U1045">
            <v>43585</v>
          </cell>
        </row>
        <row r="1046">
          <cell r="S1046">
            <v>122911444</v>
          </cell>
          <cell r="T1046">
            <v>896</v>
          </cell>
          <cell r="U1046">
            <v>43585</v>
          </cell>
        </row>
        <row r="1047">
          <cell r="S1047">
            <v>122911450</v>
          </cell>
          <cell r="T1047">
            <v>451</v>
          </cell>
          <cell r="U1047">
            <v>43600</v>
          </cell>
        </row>
        <row r="1048">
          <cell r="S1048">
            <v>122911452</v>
          </cell>
          <cell r="T1048">
            <v>1157</v>
          </cell>
          <cell r="U1048">
            <v>43585</v>
          </cell>
        </row>
        <row r="1049">
          <cell r="S1049">
            <v>122911583</v>
          </cell>
          <cell r="T1049">
            <v>1800</v>
          </cell>
          <cell r="U1049">
            <v>43616</v>
          </cell>
        </row>
        <row r="1050">
          <cell r="S1050">
            <v>122911584</v>
          </cell>
          <cell r="T1050">
            <v>600</v>
          </cell>
          <cell r="U1050">
            <v>43616</v>
          </cell>
        </row>
        <row r="1051">
          <cell r="S1051">
            <v>122911586</v>
          </cell>
          <cell r="T1051">
            <v>3600</v>
          </cell>
          <cell r="U1051">
            <v>43616</v>
          </cell>
        </row>
        <row r="1052">
          <cell r="S1052">
            <v>122911587</v>
          </cell>
          <cell r="T1052">
            <v>360</v>
          </cell>
          <cell r="U1052">
            <v>43616</v>
          </cell>
        </row>
        <row r="1053">
          <cell r="S1053">
            <v>122911589</v>
          </cell>
          <cell r="T1053">
            <v>600</v>
          </cell>
          <cell r="U1053">
            <v>43616</v>
          </cell>
        </row>
        <row r="1054">
          <cell r="S1054">
            <v>122911600</v>
          </cell>
          <cell r="T1054">
            <v>384</v>
          </cell>
          <cell r="U1054">
            <v>43616</v>
          </cell>
        </row>
        <row r="1055">
          <cell r="S1055">
            <v>122911748</v>
          </cell>
          <cell r="T1055">
            <v>1</v>
          </cell>
          <cell r="U1055">
            <v>43585</v>
          </cell>
        </row>
        <row r="1056">
          <cell r="S1056">
            <v>122911857</v>
          </cell>
          <cell r="T1056">
            <v>1210</v>
          </cell>
          <cell r="U1056">
            <v>43600</v>
          </cell>
        </row>
        <row r="1057">
          <cell r="S1057">
            <v>122912002</v>
          </cell>
          <cell r="T1057">
            <v>1800</v>
          </cell>
          <cell r="U1057">
            <v>43600</v>
          </cell>
        </row>
        <row r="1058">
          <cell r="S1058">
            <v>122912077</v>
          </cell>
          <cell r="T1058">
            <v>348</v>
          </cell>
          <cell r="U1058">
            <v>43631</v>
          </cell>
        </row>
        <row r="1059">
          <cell r="S1059">
            <v>122912134</v>
          </cell>
          <cell r="T1059">
            <v>1</v>
          </cell>
          <cell r="U1059">
            <v>43600</v>
          </cell>
        </row>
        <row r="1060">
          <cell r="S1060">
            <v>122912152</v>
          </cell>
          <cell r="T1060">
            <v>1</v>
          </cell>
          <cell r="U1060">
            <v>43600</v>
          </cell>
        </row>
        <row r="1061">
          <cell r="S1061">
            <v>122912155</v>
          </cell>
          <cell r="T1061">
            <v>1</v>
          </cell>
          <cell r="U1061">
            <v>43600</v>
          </cell>
        </row>
        <row r="1062">
          <cell r="S1062">
            <v>122912664</v>
          </cell>
          <cell r="T1062">
            <v>3495</v>
          </cell>
          <cell r="U1062">
            <v>43600</v>
          </cell>
        </row>
        <row r="1063">
          <cell r="S1063">
            <v>122912709</v>
          </cell>
          <cell r="T1063">
            <v>1102</v>
          </cell>
          <cell r="U1063">
            <v>43616</v>
          </cell>
        </row>
        <row r="1064">
          <cell r="S1064">
            <v>122912730</v>
          </cell>
          <cell r="T1064">
            <v>2552</v>
          </cell>
          <cell r="U1064">
            <v>43616</v>
          </cell>
        </row>
        <row r="1065">
          <cell r="S1065">
            <v>122912731</v>
          </cell>
          <cell r="T1065">
            <v>2292</v>
          </cell>
          <cell r="U1065">
            <v>43616</v>
          </cell>
        </row>
        <row r="1066">
          <cell r="S1066">
            <v>122912820</v>
          </cell>
          <cell r="T1066">
            <v>772</v>
          </cell>
          <cell r="U1066">
            <v>43600</v>
          </cell>
        </row>
        <row r="1067">
          <cell r="S1067">
            <v>122912884</v>
          </cell>
          <cell r="T1067">
            <v>300</v>
          </cell>
          <cell r="U1067">
            <v>43585</v>
          </cell>
        </row>
        <row r="1068">
          <cell r="S1068">
            <v>122912906</v>
          </cell>
          <cell r="T1068">
            <v>262</v>
          </cell>
          <cell r="U1068">
            <v>43600</v>
          </cell>
        </row>
        <row r="1069">
          <cell r="S1069">
            <v>122913368</v>
          </cell>
          <cell r="T1069">
            <v>1200</v>
          </cell>
          <cell r="U1069" t="str">
            <v>holding</v>
          </cell>
        </row>
        <row r="1070">
          <cell r="S1070">
            <v>122914353</v>
          </cell>
          <cell r="T1070">
            <v>149</v>
          </cell>
          <cell r="U1070">
            <v>43600</v>
          </cell>
        </row>
        <row r="1071">
          <cell r="S1071">
            <v>122914354</v>
          </cell>
          <cell r="T1071">
            <v>201</v>
          </cell>
          <cell r="U1071">
            <v>43600</v>
          </cell>
        </row>
        <row r="1072">
          <cell r="S1072">
            <v>122914679</v>
          </cell>
          <cell r="T1072">
            <v>6876</v>
          </cell>
          <cell r="U1072">
            <v>43585</v>
          </cell>
        </row>
        <row r="1073">
          <cell r="S1073">
            <v>122914680</v>
          </cell>
          <cell r="T1073">
            <v>6579</v>
          </cell>
          <cell r="U1073">
            <v>43600</v>
          </cell>
        </row>
        <row r="1074">
          <cell r="S1074">
            <v>122914681</v>
          </cell>
          <cell r="T1074">
            <v>588</v>
          </cell>
          <cell r="U1074">
            <v>43600</v>
          </cell>
        </row>
        <row r="1075">
          <cell r="S1075">
            <v>122914689</v>
          </cell>
          <cell r="T1075">
            <v>9740</v>
          </cell>
          <cell r="U1075">
            <v>43585</v>
          </cell>
        </row>
        <row r="1076">
          <cell r="S1076">
            <v>122914690</v>
          </cell>
          <cell r="T1076">
            <v>1800</v>
          </cell>
          <cell r="U1076">
            <v>43585</v>
          </cell>
        </row>
        <row r="1077">
          <cell r="S1077">
            <v>122914697</v>
          </cell>
          <cell r="T1077">
            <v>1800</v>
          </cell>
          <cell r="U1077">
            <v>43600</v>
          </cell>
        </row>
        <row r="1078">
          <cell r="S1078">
            <v>122914698</v>
          </cell>
          <cell r="T1078">
            <v>9592</v>
          </cell>
          <cell r="U1078">
            <v>43600</v>
          </cell>
        </row>
        <row r="1079">
          <cell r="S1079">
            <v>122914699</v>
          </cell>
          <cell r="T1079">
            <v>377</v>
          </cell>
          <cell r="U1079">
            <v>43585</v>
          </cell>
        </row>
        <row r="1080">
          <cell r="S1080">
            <v>122915001</v>
          </cell>
          <cell r="T1080">
            <v>219</v>
          </cell>
          <cell r="U1080">
            <v>43585</v>
          </cell>
        </row>
        <row r="1081">
          <cell r="S1081">
            <v>122915029</v>
          </cell>
          <cell r="T1081">
            <v>252</v>
          </cell>
          <cell r="U1081">
            <v>43600</v>
          </cell>
        </row>
        <row r="1082">
          <cell r="S1082">
            <v>122915040</v>
          </cell>
          <cell r="T1082">
            <v>1162</v>
          </cell>
          <cell r="U1082">
            <v>43600</v>
          </cell>
        </row>
        <row r="1083">
          <cell r="S1083">
            <v>122915041</v>
          </cell>
          <cell r="T1083">
            <v>1059</v>
          </cell>
          <cell r="U1083">
            <v>43600</v>
          </cell>
        </row>
        <row r="1084">
          <cell r="S1084">
            <v>122915044</v>
          </cell>
          <cell r="T1084">
            <v>1046</v>
          </cell>
          <cell r="U1084">
            <v>43600</v>
          </cell>
        </row>
        <row r="1085">
          <cell r="S1085">
            <v>122915050</v>
          </cell>
          <cell r="T1085">
            <v>167</v>
          </cell>
          <cell r="U1085">
            <v>43600</v>
          </cell>
        </row>
        <row r="1086">
          <cell r="S1086">
            <v>122915051</v>
          </cell>
          <cell r="T1086">
            <v>1442</v>
          </cell>
          <cell r="U1086">
            <v>43600</v>
          </cell>
        </row>
        <row r="1087">
          <cell r="S1087">
            <v>122915052</v>
          </cell>
          <cell r="T1087">
            <v>569</v>
          </cell>
          <cell r="U1087">
            <v>43585</v>
          </cell>
        </row>
        <row r="1088">
          <cell r="S1088">
            <v>122915054</v>
          </cell>
          <cell r="T1088">
            <v>622</v>
          </cell>
          <cell r="U1088">
            <v>43585</v>
          </cell>
        </row>
        <row r="1089">
          <cell r="S1089">
            <v>122915057</v>
          </cell>
          <cell r="T1089">
            <v>1966</v>
          </cell>
          <cell r="U1089">
            <v>43585</v>
          </cell>
        </row>
        <row r="1090">
          <cell r="S1090">
            <v>122915729</v>
          </cell>
          <cell r="T1090">
            <v>100</v>
          </cell>
          <cell r="U1090">
            <v>43600</v>
          </cell>
        </row>
        <row r="1091">
          <cell r="S1091">
            <v>122916147</v>
          </cell>
          <cell r="T1091">
            <v>1672</v>
          </cell>
          <cell r="U1091">
            <v>43585</v>
          </cell>
        </row>
        <row r="1092">
          <cell r="S1092">
            <v>122916148</v>
          </cell>
          <cell r="T1092">
            <v>1671</v>
          </cell>
          <cell r="U1092">
            <v>43585</v>
          </cell>
        </row>
        <row r="1093">
          <cell r="S1093">
            <v>122916149</v>
          </cell>
          <cell r="T1093">
            <v>1483</v>
          </cell>
          <cell r="U1093">
            <v>43600</v>
          </cell>
        </row>
        <row r="1094">
          <cell r="S1094">
            <v>122916158</v>
          </cell>
          <cell r="T1094">
            <v>1482</v>
          </cell>
          <cell r="U1094">
            <v>43600</v>
          </cell>
        </row>
        <row r="1095">
          <cell r="S1095">
            <v>122916159</v>
          </cell>
          <cell r="T1095">
            <v>1539</v>
          </cell>
          <cell r="U1095">
            <v>43600</v>
          </cell>
        </row>
        <row r="1096">
          <cell r="S1096">
            <v>122916160</v>
          </cell>
          <cell r="T1096">
            <v>1546</v>
          </cell>
          <cell r="U1096">
            <v>43600</v>
          </cell>
        </row>
        <row r="1097">
          <cell r="S1097">
            <v>122916236</v>
          </cell>
          <cell r="T1097">
            <v>527</v>
          </cell>
          <cell r="U1097">
            <v>43585</v>
          </cell>
        </row>
        <row r="1098">
          <cell r="S1098">
            <v>122916243</v>
          </cell>
          <cell r="T1098">
            <v>101</v>
          </cell>
          <cell r="U1098">
            <v>43600</v>
          </cell>
        </row>
        <row r="1099">
          <cell r="S1099">
            <v>122916245</v>
          </cell>
          <cell r="T1099">
            <v>3183</v>
          </cell>
          <cell r="U1099">
            <v>43600</v>
          </cell>
        </row>
        <row r="1100">
          <cell r="S1100">
            <v>122916248</v>
          </cell>
          <cell r="T1100">
            <v>260</v>
          </cell>
          <cell r="U1100">
            <v>43600</v>
          </cell>
        </row>
        <row r="1101">
          <cell r="S1101">
            <v>122916474</v>
          </cell>
          <cell r="T1101">
            <v>766</v>
          </cell>
          <cell r="U1101">
            <v>43600</v>
          </cell>
        </row>
        <row r="1102">
          <cell r="S1102">
            <v>122916479</v>
          </cell>
          <cell r="T1102">
            <v>579</v>
          </cell>
          <cell r="U1102">
            <v>43600</v>
          </cell>
        </row>
        <row r="1103">
          <cell r="S1103">
            <v>122916482</v>
          </cell>
          <cell r="T1103">
            <v>2789</v>
          </cell>
          <cell r="U1103">
            <v>43585</v>
          </cell>
        </row>
        <row r="1104">
          <cell r="S1104">
            <v>122916500</v>
          </cell>
          <cell r="T1104">
            <v>231</v>
          </cell>
          <cell r="U1104">
            <v>43600</v>
          </cell>
        </row>
        <row r="1105">
          <cell r="S1105">
            <v>122916501</v>
          </cell>
          <cell r="T1105">
            <v>550</v>
          </cell>
          <cell r="U1105">
            <v>43600</v>
          </cell>
        </row>
        <row r="1106">
          <cell r="S1106">
            <v>122916508</v>
          </cell>
          <cell r="T1106">
            <v>698</v>
          </cell>
          <cell r="U1106">
            <v>43600</v>
          </cell>
        </row>
        <row r="1107">
          <cell r="S1107">
            <v>122916510</v>
          </cell>
          <cell r="T1107">
            <v>625</v>
          </cell>
          <cell r="U1107">
            <v>43600</v>
          </cell>
        </row>
        <row r="1108">
          <cell r="S1108">
            <v>122916523</v>
          </cell>
          <cell r="T1108">
            <v>596</v>
          </cell>
          <cell r="U1108">
            <v>43600</v>
          </cell>
        </row>
        <row r="1109">
          <cell r="S1109">
            <v>122916528</v>
          </cell>
          <cell r="T1109">
            <v>319</v>
          </cell>
          <cell r="U1109">
            <v>43616</v>
          </cell>
        </row>
        <row r="1110">
          <cell r="S1110">
            <v>122916530</v>
          </cell>
          <cell r="T1110">
            <v>616</v>
          </cell>
          <cell r="U1110">
            <v>43600</v>
          </cell>
        </row>
        <row r="1111">
          <cell r="S1111">
            <v>122916614</v>
          </cell>
          <cell r="T1111">
            <v>186</v>
          </cell>
          <cell r="U1111">
            <v>43585</v>
          </cell>
        </row>
        <row r="1112">
          <cell r="S1112">
            <v>122916615</v>
          </cell>
          <cell r="T1112">
            <v>107</v>
          </cell>
          <cell r="U1112">
            <v>43600</v>
          </cell>
        </row>
        <row r="1113">
          <cell r="S1113">
            <v>122916617</v>
          </cell>
          <cell r="T1113">
            <v>4580</v>
          </cell>
          <cell r="U1113">
            <v>43585</v>
          </cell>
        </row>
        <row r="1114">
          <cell r="S1114">
            <v>122916621</v>
          </cell>
          <cell r="T1114">
            <v>132</v>
          </cell>
          <cell r="U1114">
            <v>43600</v>
          </cell>
        </row>
        <row r="1115">
          <cell r="S1115">
            <v>122916630</v>
          </cell>
          <cell r="T1115">
            <v>2891</v>
          </cell>
          <cell r="U1115">
            <v>43600</v>
          </cell>
        </row>
        <row r="1116">
          <cell r="S1116">
            <v>122916714</v>
          </cell>
          <cell r="T1116">
            <v>1560</v>
          </cell>
          <cell r="U1116">
            <v>43570</v>
          </cell>
        </row>
        <row r="1117">
          <cell r="S1117">
            <v>122916715</v>
          </cell>
          <cell r="T1117">
            <v>1560</v>
          </cell>
          <cell r="U1117">
            <v>43570</v>
          </cell>
        </row>
        <row r="1118">
          <cell r="S1118">
            <v>122916761</v>
          </cell>
          <cell r="T1118">
            <v>71</v>
          </cell>
          <cell r="U1118">
            <v>43600</v>
          </cell>
        </row>
        <row r="1119">
          <cell r="S1119">
            <v>122916815</v>
          </cell>
          <cell r="T1119">
            <v>5</v>
          </cell>
          <cell r="U1119">
            <v>43600</v>
          </cell>
        </row>
        <row r="1120">
          <cell r="S1120">
            <v>122916842</v>
          </cell>
          <cell r="T1120">
            <v>16</v>
          </cell>
          <cell r="U1120">
            <v>43616</v>
          </cell>
        </row>
        <row r="1121">
          <cell r="S1121">
            <v>122916876</v>
          </cell>
          <cell r="T1121">
            <v>75</v>
          </cell>
          <cell r="U1121">
            <v>43600</v>
          </cell>
        </row>
        <row r="1122">
          <cell r="S1122">
            <v>122917134</v>
          </cell>
          <cell r="T1122">
            <v>588</v>
          </cell>
          <cell r="U1122">
            <v>43600</v>
          </cell>
        </row>
        <row r="1123">
          <cell r="S1123">
            <v>122917402</v>
          </cell>
          <cell r="T1123">
            <v>752</v>
          </cell>
          <cell r="U1123">
            <v>43585</v>
          </cell>
        </row>
        <row r="1124">
          <cell r="S1124">
            <v>122917403</v>
          </cell>
          <cell r="T1124">
            <v>6060</v>
          </cell>
          <cell r="U1124">
            <v>43585</v>
          </cell>
        </row>
        <row r="1125">
          <cell r="S1125">
            <v>122917404</v>
          </cell>
          <cell r="T1125">
            <v>852</v>
          </cell>
          <cell r="U1125">
            <v>43600</v>
          </cell>
        </row>
        <row r="1126">
          <cell r="S1126">
            <v>122917405</v>
          </cell>
          <cell r="T1126">
            <v>544</v>
          </cell>
          <cell r="U1126">
            <v>43600</v>
          </cell>
        </row>
        <row r="1127">
          <cell r="S1127">
            <v>122917406</v>
          </cell>
          <cell r="T1127">
            <v>1008</v>
          </cell>
          <cell r="U1127">
            <v>43600</v>
          </cell>
        </row>
        <row r="1128">
          <cell r="S1128">
            <v>122917407</v>
          </cell>
          <cell r="T1128">
            <v>1274</v>
          </cell>
          <cell r="U1128">
            <v>43600</v>
          </cell>
        </row>
        <row r="1129">
          <cell r="S1129">
            <v>122917408</v>
          </cell>
          <cell r="T1129">
            <v>8725</v>
          </cell>
          <cell r="U1129">
            <v>43600</v>
          </cell>
        </row>
        <row r="1130">
          <cell r="S1130">
            <v>122917409</v>
          </cell>
          <cell r="T1130">
            <v>434</v>
          </cell>
          <cell r="U1130">
            <v>43585</v>
          </cell>
        </row>
        <row r="1131">
          <cell r="S1131">
            <v>122917423</v>
          </cell>
          <cell r="T1131">
            <v>5752</v>
          </cell>
          <cell r="U1131">
            <v>43600</v>
          </cell>
        </row>
        <row r="1132">
          <cell r="S1132">
            <v>122917424</v>
          </cell>
          <cell r="T1132">
            <v>2244</v>
          </cell>
          <cell r="U1132">
            <v>43600</v>
          </cell>
        </row>
        <row r="1133">
          <cell r="S1133">
            <v>122917425</v>
          </cell>
          <cell r="T1133">
            <v>626</v>
          </cell>
          <cell r="U1133">
            <v>43585</v>
          </cell>
        </row>
        <row r="1134">
          <cell r="S1134">
            <v>122917426</v>
          </cell>
          <cell r="T1134">
            <v>8824</v>
          </cell>
          <cell r="U1134">
            <v>43585</v>
          </cell>
        </row>
        <row r="1135">
          <cell r="S1135">
            <v>122917427</v>
          </cell>
          <cell r="T1135">
            <v>1812</v>
          </cell>
          <cell r="U1135">
            <v>43600</v>
          </cell>
        </row>
        <row r="1136">
          <cell r="S1136">
            <v>122917428</v>
          </cell>
          <cell r="T1136">
            <v>1800</v>
          </cell>
          <cell r="U1136">
            <v>43585</v>
          </cell>
        </row>
        <row r="1137">
          <cell r="S1137">
            <v>122917430</v>
          </cell>
          <cell r="T1137">
            <v>486</v>
          </cell>
          <cell r="U1137">
            <v>43600</v>
          </cell>
        </row>
        <row r="1138">
          <cell r="S1138">
            <v>122917431</v>
          </cell>
          <cell r="T1138">
            <v>982</v>
          </cell>
          <cell r="U1138">
            <v>43600</v>
          </cell>
        </row>
        <row r="1139">
          <cell r="S1139">
            <v>122917432</v>
          </cell>
          <cell r="T1139">
            <v>712</v>
          </cell>
          <cell r="U1139">
            <v>43600</v>
          </cell>
        </row>
        <row r="1140">
          <cell r="S1140">
            <v>122917433</v>
          </cell>
          <cell r="T1140">
            <v>1908</v>
          </cell>
          <cell r="U1140">
            <v>43600</v>
          </cell>
        </row>
        <row r="1141">
          <cell r="S1141">
            <v>122918080</v>
          </cell>
          <cell r="T1141">
            <v>1488</v>
          </cell>
          <cell r="U1141">
            <v>43585</v>
          </cell>
        </row>
        <row r="1142">
          <cell r="S1142">
            <v>122918095</v>
          </cell>
          <cell r="T1142">
            <v>1200</v>
          </cell>
          <cell r="U1142">
            <v>43570</v>
          </cell>
        </row>
        <row r="1143">
          <cell r="S1143">
            <v>122918104</v>
          </cell>
          <cell r="T1143">
            <v>1200</v>
          </cell>
          <cell r="U1143">
            <v>43585</v>
          </cell>
        </row>
        <row r="1144">
          <cell r="S1144">
            <v>122918144</v>
          </cell>
          <cell r="T1144">
            <v>800</v>
          </cell>
          <cell r="U1144">
            <v>43585</v>
          </cell>
        </row>
        <row r="1145">
          <cell r="S1145">
            <v>122918147</v>
          </cell>
          <cell r="T1145">
            <v>2000</v>
          </cell>
          <cell r="U1145">
            <v>43600</v>
          </cell>
        </row>
        <row r="1146">
          <cell r="S1146">
            <v>122918159</v>
          </cell>
          <cell r="T1146">
            <v>1200</v>
          </cell>
          <cell r="U1146">
            <v>43600</v>
          </cell>
        </row>
        <row r="1147">
          <cell r="S1147">
            <v>122918218</v>
          </cell>
          <cell r="T1147">
            <v>1136</v>
          </cell>
          <cell r="U1147">
            <v>43555</v>
          </cell>
        </row>
        <row r="1148">
          <cell r="S1148">
            <v>122918231</v>
          </cell>
          <cell r="T1148">
            <v>1381</v>
          </cell>
          <cell r="U1148">
            <v>43555</v>
          </cell>
        </row>
        <row r="1149">
          <cell r="S1149">
            <v>122918274</v>
          </cell>
          <cell r="T1149">
            <v>1006</v>
          </cell>
          <cell r="U1149">
            <v>43585</v>
          </cell>
        </row>
        <row r="1150">
          <cell r="S1150">
            <v>122918275</v>
          </cell>
          <cell r="T1150">
            <v>1241</v>
          </cell>
          <cell r="U1150">
            <v>43585</v>
          </cell>
        </row>
        <row r="1151">
          <cell r="S1151">
            <v>122918279</v>
          </cell>
          <cell r="T1151">
            <v>1000</v>
          </cell>
          <cell r="U1151">
            <v>43585</v>
          </cell>
        </row>
        <row r="1152">
          <cell r="S1152">
            <v>122918280</v>
          </cell>
          <cell r="T1152">
            <v>1916</v>
          </cell>
          <cell r="U1152">
            <v>43585</v>
          </cell>
        </row>
        <row r="1153">
          <cell r="S1153">
            <v>122918282</v>
          </cell>
          <cell r="T1153">
            <v>1580</v>
          </cell>
          <cell r="U1153">
            <v>43585</v>
          </cell>
        </row>
        <row r="1154">
          <cell r="S1154">
            <v>122918283</v>
          </cell>
          <cell r="T1154">
            <v>1183</v>
          </cell>
          <cell r="U1154">
            <v>43585</v>
          </cell>
        </row>
        <row r="1155">
          <cell r="S1155">
            <v>122918536</v>
          </cell>
          <cell r="T1155">
            <v>1141</v>
          </cell>
          <cell r="U1155">
            <v>43600</v>
          </cell>
        </row>
        <row r="1156">
          <cell r="S1156">
            <v>122918537</v>
          </cell>
          <cell r="T1156">
            <v>317</v>
          </cell>
          <cell r="U1156">
            <v>43585</v>
          </cell>
        </row>
        <row r="1157">
          <cell r="S1157">
            <v>122918563</v>
          </cell>
          <cell r="T1157">
            <v>662</v>
          </cell>
          <cell r="U1157">
            <v>43585</v>
          </cell>
        </row>
        <row r="1158">
          <cell r="S1158">
            <v>122918598</v>
          </cell>
          <cell r="T1158">
            <v>661</v>
          </cell>
          <cell r="U1158">
            <v>43600</v>
          </cell>
        </row>
        <row r="1159">
          <cell r="S1159">
            <v>122918605</v>
          </cell>
          <cell r="T1159">
            <v>82</v>
          </cell>
          <cell r="U1159">
            <v>43585</v>
          </cell>
        </row>
        <row r="1160">
          <cell r="S1160">
            <v>122918611</v>
          </cell>
          <cell r="T1160">
            <v>545</v>
          </cell>
          <cell r="U1160">
            <v>43600</v>
          </cell>
        </row>
        <row r="1161">
          <cell r="S1161">
            <v>122918613</v>
          </cell>
          <cell r="T1161">
            <v>382</v>
          </cell>
          <cell r="U1161">
            <v>43570</v>
          </cell>
        </row>
        <row r="1162">
          <cell r="S1162">
            <v>122918679</v>
          </cell>
          <cell r="T1162">
            <v>2473</v>
          </cell>
          <cell r="U1162">
            <v>43585</v>
          </cell>
        </row>
        <row r="1163">
          <cell r="S1163">
            <v>122918680</v>
          </cell>
          <cell r="T1163">
            <v>10</v>
          </cell>
          <cell r="U1163">
            <v>43600</v>
          </cell>
        </row>
        <row r="1164">
          <cell r="S1164">
            <v>122918768</v>
          </cell>
          <cell r="T1164">
            <v>368</v>
          </cell>
          <cell r="U1164">
            <v>43600</v>
          </cell>
        </row>
        <row r="1165">
          <cell r="S1165">
            <v>122918777</v>
          </cell>
          <cell r="T1165">
            <v>535</v>
          </cell>
          <cell r="U1165">
            <v>43600</v>
          </cell>
        </row>
        <row r="1166">
          <cell r="S1166">
            <v>122918807</v>
          </cell>
          <cell r="T1166">
            <v>307</v>
          </cell>
          <cell r="U1166">
            <v>43616</v>
          </cell>
        </row>
        <row r="1167">
          <cell r="S1167">
            <v>122918814</v>
          </cell>
          <cell r="T1167">
            <v>75</v>
          </cell>
          <cell r="U1167">
            <v>43600</v>
          </cell>
        </row>
        <row r="1168">
          <cell r="S1168">
            <v>122918815</v>
          </cell>
          <cell r="T1168">
            <v>25</v>
          </cell>
          <cell r="U1168">
            <v>43600</v>
          </cell>
        </row>
        <row r="1169">
          <cell r="S1169">
            <v>122918816</v>
          </cell>
          <cell r="T1169">
            <v>120</v>
          </cell>
          <cell r="U1169">
            <v>43600</v>
          </cell>
        </row>
        <row r="1170">
          <cell r="S1170">
            <v>122918824</v>
          </cell>
          <cell r="T1170">
            <v>75</v>
          </cell>
          <cell r="U1170">
            <v>43600</v>
          </cell>
        </row>
        <row r="1171">
          <cell r="S1171">
            <v>122918825</v>
          </cell>
          <cell r="T1171">
            <v>92</v>
          </cell>
          <cell r="U1171">
            <v>43600</v>
          </cell>
        </row>
        <row r="1172">
          <cell r="S1172">
            <v>122918826</v>
          </cell>
          <cell r="T1172">
            <v>120</v>
          </cell>
          <cell r="U1172">
            <v>43600</v>
          </cell>
        </row>
        <row r="1173">
          <cell r="S1173">
            <v>122918846</v>
          </cell>
          <cell r="T1173">
            <v>1289</v>
          </cell>
          <cell r="U1173">
            <v>43555</v>
          </cell>
        </row>
        <row r="1174">
          <cell r="S1174">
            <v>122918855</v>
          </cell>
          <cell r="T1174">
            <v>18</v>
          </cell>
          <cell r="U1174">
            <v>43600</v>
          </cell>
        </row>
        <row r="1175">
          <cell r="S1175">
            <v>122918857</v>
          </cell>
          <cell r="T1175">
            <v>152</v>
          </cell>
          <cell r="U1175">
            <v>43600</v>
          </cell>
        </row>
        <row r="1176">
          <cell r="S1176">
            <v>122918859</v>
          </cell>
          <cell r="T1176">
            <v>71</v>
          </cell>
          <cell r="U1176">
            <v>43616</v>
          </cell>
        </row>
        <row r="1177">
          <cell r="S1177">
            <v>122918899</v>
          </cell>
          <cell r="T1177">
            <v>231</v>
          </cell>
          <cell r="U1177">
            <v>43600</v>
          </cell>
        </row>
        <row r="1178">
          <cell r="S1178">
            <v>122919358</v>
          </cell>
          <cell r="T1178">
            <v>1056</v>
          </cell>
          <cell r="U1178" t="str">
            <v>holding</v>
          </cell>
        </row>
        <row r="1179">
          <cell r="S1179">
            <v>122919432</v>
          </cell>
          <cell r="T1179">
            <v>2459</v>
          </cell>
          <cell r="U1179">
            <v>43600</v>
          </cell>
        </row>
        <row r="1180">
          <cell r="S1180">
            <v>122919468</v>
          </cell>
          <cell r="T1180">
            <v>199</v>
          </cell>
          <cell r="U1180">
            <v>43585</v>
          </cell>
        </row>
        <row r="1181">
          <cell r="S1181">
            <v>122919473</v>
          </cell>
          <cell r="T1181">
            <v>2017</v>
          </cell>
          <cell r="U1181">
            <v>43600</v>
          </cell>
        </row>
        <row r="1182">
          <cell r="S1182">
            <v>122919490</v>
          </cell>
          <cell r="T1182">
            <v>350</v>
          </cell>
          <cell r="U1182">
            <v>43585</v>
          </cell>
        </row>
        <row r="1183">
          <cell r="S1183">
            <v>122919572</v>
          </cell>
          <cell r="T1183">
            <v>1594</v>
          </cell>
          <cell r="U1183">
            <v>43631</v>
          </cell>
        </row>
        <row r="1184">
          <cell r="S1184">
            <v>122919581</v>
          </cell>
          <cell r="T1184">
            <v>1077</v>
          </cell>
          <cell r="U1184">
            <v>43600</v>
          </cell>
        </row>
        <row r="1185">
          <cell r="S1185">
            <v>122919603</v>
          </cell>
          <cell r="T1185">
            <v>465</v>
          </cell>
          <cell r="U1185">
            <v>43631</v>
          </cell>
        </row>
        <row r="1186">
          <cell r="S1186">
            <v>122919728</v>
          </cell>
          <cell r="T1186">
            <v>701</v>
          </cell>
          <cell r="U1186">
            <v>43616</v>
          </cell>
        </row>
        <row r="1187">
          <cell r="S1187">
            <v>122919744</v>
          </cell>
          <cell r="T1187">
            <v>600</v>
          </cell>
          <cell r="U1187" t="str">
            <v>holding</v>
          </cell>
        </row>
        <row r="1188">
          <cell r="S1188">
            <v>122919750</v>
          </cell>
          <cell r="T1188">
            <v>124</v>
          </cell>
          <cell r="U1188" t="str">
            <v>holding</v>
          </cell>
        </row>
        <row r="1189">
          <cell r="S1189">
            <v>122920102</v>
          </cell>
          <cell r="T1189">
            <v>19</v>
          </cell>
          <cell r="U1189">
            <v>43600</v>
          </cell>
        </row>
        <row r="1190">
          <cell r="S1190">
            <v>122920103</v>
          </cell>
          <cell r="T1190">
            <v>2</v>
          </cell>
          <cell r="U1190">
            <v>43600</v>
          </cell>
        </row>
        <row r="1191">
          <cell r="S1191">
            <v>122920104</v>
          </cell>
          <cell r="T1191">
            <v>9</v>
          </cell>
          <cell r="U1191">
            <v>43600</v>
          </cell>
        </row>
        <row r="1192">
          <cell r="S1192">
            <v>122920105</v>
          </cell>
          <cell r="T1192">
            <v>30</v>
          </cell>
          <cell r="U1192">
            <v>43600</v>
          </cell>
        </row>
        <row r="1193">
          <cell r="S1193">
            <v>122920107</v>
          </cell>
          <cell r="T1193">
            <v>1</v>
          </cell>
          <cell r="U1193">
            <v>43600</v>
          </cell>
        </row>
        <row r="1194">
          <cell r="S1194">
            <v>122920108</v>
          </cell>
          <cell r="T1194">
            <v>1</v>
          </cell>
          <cell r="U1194">
            <v>43600</v>
          </cell>
        </row>
        <row r="1195">
          <cell r="S1195">
            <v>122920110</v>
          </cell>
          <cell r="T1195">
            <v>21</v>
          </cell>
          <cell r="U1195">
            <v>43600</v>
          </cell>
        </row>
        <row r="1196">
          <cell r="S1196">
            <v>122920115</v>
          </cell>
          <cell r="T1196">
            <v>31</v>
          </cell>
          <cell r="U1196">
            <v>43600</v>
          </cell>
        </row>
        <row r="1197">
          <cell r="S1197">
            <v>122920121</v>
          </cell>
          <cell r="T1197">
            <v>66</v>
          </cell>
          <cell r="U1197">
            <v>43585</v>
          </cell>
        </row>
        <row r="1198">
          <cell r="S1198">
            <v>122920123</v>
          </cell>
          <cell r="T1198">
            <v>28</v>
          </cell>
          <cell r="U1198">
            <v>43600</v>
          </cell>
        </row>
        <row r="1199">
          <cell r="S1199">
            <v>122920133</v>
          </cell>
          <cell r="T1199">
            <v>4</v>
          </cell>
          <cell r="U1199">
            <v>43585</v>
          </cell>
        </row>
        <row r="1200">
          <cell r="S1200">
            <v>122920137</v>
          </cell>
          <cell r="T1200">
            <v>4</v>
          </cell>
          <cell r="U1200">
            <v>43600</v>
          </cell>
        </row>
        <row r="1201">
          <cell r="S1201">
            <v>122920139</v>
          </cell>
          <cell r="T1201">
            <v>24</v>
          </cell>
          <cell r="U1201">
            <v>43585</v>
          </cell>
        </row>
        <row r="1202">
          <cell r="S1202">
            <v>122920153</v>
          </cell>
          <cell r="T1202">
            <v>15</v>
          </cell>
          <cell r="U1202">
            <v>43600</v>
          </cell>
        </row>
        <row r="1203">
          <cell r="S1203">
            <v>122920154</v>
          </cell>
          <cell r="T1203">
            <v>24</v>
          </cell>
          <cell r="U1203" t="str">
            <v>holding</v>
          </cell>
        </row>
        <row r="1204">
          <cell r="S1204">
            <v>122920162</v>
          </cell>
          <cell r="T1204">
            <v>1</v>
          </cell>
          <cell r="U1204">
            <v>43600</v>
          </cell>
        </row>
        <row r="1205">
          <cell r="S1205">
            <v>122920165</v>
          </cell>
          <cell r="T1205">
            <v>1</v>
          </cell>
          <cell r="U1205">
            <v>43600</v>
          </cell>
        </row>
        <row r="1206">
          <cell r="S1206">
            <v>122920166</v>
          </cell>
          <cell r="T1206">
            <v>5</v>
          </cell>
          <cell r="U1206">
            <v>43600</v>
          </cell>
        </row>
        <row r="1207">
          <cell r="S1207">
            <v>122920168</v>
          </cell>
          <cell r="T1207">
            <v>10</v>
          </cell>
          <cell r="U1207">
            <v>43600</v>
          </cell>
        </row>
        <row r="1208">
          <cell r="S1208">
            <v>122920169</v>
          </cell>
          <cell r="T1208">
            <v>12</v>
          </cell>
          <cell r="U1208">
            <v>43585</v>
          </cell>
        </row>
        <row r="1209">
          <cell r="S1209">
            <v>122920179</v>
          </cell>
          <cell r="T1209">
            <v>24</v>
          </cell>
          <cell r="U1209">
            <v>43585</v>
          </cell>
        </row>
        <row r="1210">
          <cell r="S1210">
            <v>122920182</v>
          </cell>
          <cell r="T1210">
            <v>1</v>
          </cell>
          <cell r="U1210">
            <v>43600</v>
          </cell>
        </row>
        <row r="1211">
          <cell r="S1211">
            <v>122920190</v>
          </cell>
          <cell r="T1211">
            <v>7</v>
          </cell>
          <cell r="U1211">
            <v>43616</v>
          </cell>
        </row>
        <row r="1212">
          <cell r="S1212">
            <v>122920192</v>
          </cell>
          <cell r="T1212">
            <v>73</v>
          </cell>
          <cell r="U1212">
            <v>43616</v>
          </cell>
        </row>
        <row r="1213">
          <cell r="S1213">
            <v>122920200</v>
          </cell>
          <cell r="T1213">
            <v>5</v>
          </cell>
          <cell r="U1213">
            <v>43616</v>
          </cell>
        </row>
        <row r="1214">
          <cell r="S1214">
            <v>122920228</v>
          </cell>
          <cell r="T1214">
            <v>88</v>
          </cell>
          <cell r="U1214">
            <v>43600</v>
          </cell>
        </row>
        <row r="1215">
          <cell r="S1215">
            <v>122920229</v>
          </cell>
          <cell r="T1215">
            <v>20</v>
          </cell>
          <cell r="U1215">
            <v>43585</v>
          </cell>
        </row>
        <row r="1216">
          <cell r="S1216">
            <v>122920256</v>
          </cell>
          <cell r="T1216">
            <v>40</v>
          </cell>
          <cell r="U1216">
            <v>43585</v>
          </cell>
        </row>
        <row r="1217">
          <cell r="S1217">
            <v>122920271</v>
          </cell>
          <cell r="T1217">
            <v>72</v>
          </cell>
          <cell r="U1217">
            <v>43616</v>
          </cell>
        </row>
        <row r="1218">
          <cell r="S1218">
            <v>122920386</v>
          </cell>
          <cell r="T1218">
            <v>2142</v>
          </cell>
          <cell r="U1218">
            <v>43600</v>
          </cell>
        </row>
        <row r="1219">
          <cell r="S1219">
            <v>122920399</v>
          </cell>
          <cell r="T1219">
            <v>330</v>
          </cell>
          <cell r="U1219">
            <v>43600</v>
          </cell>
        </row>
        <row r="1220">
          <cell r="S1220">
            <v>122920404</v>
          </cell>
          <cell r="T1220">
            <v>1287</v>
          </cell>
          <cell r="U1220">
            <v>43600</v>
          </cell>
        </row>
        <row r="1221">
          <cell r="S1221">
            <v>122920417</v>
          </cell>
          <cell r="T1221">
            <v>2370</v>
          </cell>
          <cell r="U1221">
            <v>43555</v>
          </cell>
        </row>
        <row r="1222">
          <cell r="S1222">
            <v>122920485</v>
          </cell>
          <cell r="T1222">
            <v>100</v>
          </cell>
          <cell r="U1222">
            <v>43555</v>
          </cell>
        </row>
        <row r="1223">
          <cell r="S1223">
            <v>122920489</v>
          </cell>
          <cell r="T1223">
            <v>282</v>
          </cell>
          <cell r="U1223">
            <v>43600</v>
          </cell>
        </row>
        <row r="1224">
          <cell r="S1224">
            <v>122920503</v>
          </cell>
          <cell r="T1224">
            <v>1399</v>
          </cell>
          <cell r="U1224">
            <v>43585</v>
          </cell>
        </row>
        <row r="1225">
          <cell r="S1225">
            <v>122920504</v>
          </cell>
          <cell r="T1225">
            <v>151</v>
          </cell>
          <cell r="U1225">
            <v>43600</v>
          </cell>
        </row>
        <row r="1226">
          <cell r="S1226">
            <v>122920509</v>
          </cell>
          <cell r="T1226">
            <v>100</v>
          </cell>
          <cell r="U1226">
            <v>43585</v>
          </cell>
        </row>
        <row r="1227">
          <cell r="S1227">
            <v>122920517</v>
          </cell>
          <cell r="T1227">
            <v>3944</v>
          </cell>
          <cell r="U1227">
            <v>43600</v>
          </cell>
        </row>
        <row r="1228">
          <cell r="S1228">
            <v>122920521</v>
          </cell>
          <cell r="T1228">
            <v>3873</v>
          </cell>
          <cell r="U1228">
            <v>43616</v>
          </cell>
        </row>
        <row r="1229">
          <cell r="S1229">
            <v>122920533</v>
          </cell>
          <cell r="T1229">
            <v>1717</v>
          </cell>
          <cell r="U1229" t="str">
            <v>holding</v>
          </cell>
        </row>
        <row r="1230">
          <cell r="S1230">
            <v>122920540</v>
          </cell>
          <cell r="T1230">
            <v>401</v>
          </cell>
          <cell r="U1230">
            <v>43585</v>
          </cell>
        </row>
        <row r="1231">
          <cell r="S1231">
            <v>122920545</v>
          </cell>
          <cell r="T1231">
            <v>4638</v>
          </cell>
          <cell r="U1231">
            <v>43600</v>
          </cell>
        </row>
        <row r="1232">
          <cell r="S1232">
            <v>122920548</v>
          </cell>
          <cell r="T1232">
            <v>2520</v>
          </cell>
          <cell r="U1232">
            <v>43555</v>
          </cell>
        </row>
        <row r="1233">
          <cell r="S1233">
            <v>122920559</v>
          </cell>
          <cell r="T1233">
            <v>10534</v>
          </cell>
          <cell r="U1233">
            <v>43585</v>
          </cell>
        </row>
        <row r="1234">
          <cell r="S1234">
            <v>122920563</v>
          </cell>
          <cell r="T1234">
            <v>499</v>
          </cell>
          <cell r="U1234">
            <v>43600</v>
          </cell>
        </row>
        <row r="1235">
          <cell r="S1235">
            <v>122920565</v>
          </cell>
          <cell r="T1235">
            <v>672</v>
          </cell>
          <cell r="U1235">
            <v>43600</v>
          </cell>
        </row>
        <row r="1236">
          <cell r="S1236">
            <v>122920571</v>
          </cell>
          <cell r="T1236">
            <v>4158</v>
          </cell>
          <cell r="U1236">
            <v>43616</v>
          </cell>
        </row>
        <row r="1237">
          <cell r="S1237">
            <v>122920581</v>
          </cell>
          <cell r="T1237">
            <v>1782</v>
          </cell>
          <cell r="U1237" t="str">
            <v>holding</v>
          </cell>
        </row>
        <row r="1238">
          <cell r="S1238">
            <v>122920641</v>
          </cell>
          <cell r="T1238">
            <v>100</v>
          </cell>
          <cell r="U1238">
            <v>43585</v>
          </cell>
        </row>
        <row r="1239">
          <cell r="S1239">
            <v>122920652</v>
          </cell>
          <cell r="T1239">
            <v>756</v>
          </cell>
          <cell r="U1239">
            <v>43585</v>
          </cell>
        </row>
        <row r="1240">
          <cell r="S1240">
            <v>122921142</v>
          </cell>
          <cell r="T1240">
            <v>8</v>
          </cell>
          <cell r="U1240">
            <v>43600</v>
          </cell>
        </row>
        <row r="1241">
          <cell r="S1241">
            <v>122921297</v>
          </cell>
          <cell r="T1241">
            <v>188</v>
          </cell>
          <cell r="U1241">
            <v>43600</v>
          </cell>
        </row>
        <row r="1242">
          <cell r="S1242">
            <v>122922508</v>
          </cell>
          <cell r="T1242">
            <v>18</v>
          </cell>
          <cell r="U1242">
            <v>43600</v>
          </cell>
        </row>
        <row r="1243">
          <cell r="S1243">
            <v>122922519</v>
          </cell>
          <cell r="T1243">
            <v>20</v>
          </cell>
          <cell r="U1243">
            <v>43600</v>
          </cell>
        </row>
        <row r="1244">
          <cell r="S1244">
            <v>122922520</v>
          </cell>
          <cell r="T1244">
            <v>27</v>
          </cell>
          <cell r="U1244">
            <v>43600</v>
          </cell>
        </row>
        <row r="1245">
          <cell r="S1245">
            <v>122922549</v>
          </cell>
          <cell r="T1245">
            <v>472</v>
          </cell>
          <cell r="U1245" t="str">
            <v>holding</v>
          </cell>
        </row>
        <row r="1246">
          <cell r="S1246">
            <v>122922562</v>
          </cell>
          <cell r="T1246">
            <v>458</v>
          </cell>
          <cell r="U1246">
            <v>43631</v>
          </cell>
        </row>
        <row r="1247">
          <cell r="S1247">
            <v>122922563</v>
          </cell>
          <cell r="T1247">
            <v>394</v>
          </cell>
          <cell r="U1247">
            <v>43616</v>
          </cell>
        </row>
        <row r="1248">
          <cell r="S1248">
            <v>122922564</v>
          </cell>
          <cell r="T1248">
            <v>3811</v>
          </cell>
          <cell r="U1248">
            <v>43600</v>
          </cell>
        </row>
        <row r="1249">
          <cell r="S1249">
            <v>122922609</v>
          </cell>
          <cell r="T1249">
            <v>227</v>
          </cell>
          <cell r="U1249">
            <v>43585</v>
          </cell>
        </row>
        <row r="1250">
          <cell r="S1250">
            <v>122922614</v>
          </cell>
          <cell r="T1250">
            <v>13</v>
          </cell>
          <cell r="U1250">
            <v>43600</v>
          </cell>
        </row>
        <row r="1251">
          <cell r="S1251">
            <v>122922619</v>
          </cell>
          <cell r="T1251">
            <v>198</v>
          </cell>
          <cell r="U1251">
            <v>43600</v>
          </cell>
        </row>
        <row r="1252">
          <cell r="S1252">
            <v>122922622</v>
          </cell>
          <cell r="T1252">
            <v>581</v>
          </cell>
          <cell r="U1252">
            <v>43600</v>
          </cell>
        </row>
        <row r="1253">
          <cell r="S1253">
            <v>122922623</v>
          </cell>
          <cell r="T1253">
            <v>4573</v>
          </cell>
          <cell r="U1253">
            <v>43585</v>
          </cell>
        </row>
        <row r="1254">
          <cell r="S1254">
            <v>122922624</v>
          </cell>
          <cell r="T1254">
            <v>100</v>
          </cell>
          <cell r="U1254">
            <v>43555</v>
          </cell>
        </row>
        <row r="1255">
          <cell r="S1255">
            <v>122922630</v>
          </cell>
          <cell r="T1255">
            <v>100</v>
          </cell>
          <cell r="U1255">
            <v>43555</v>
          </cell>
        </row>
        <row r="1256">
          <cell r="S1256">
            <v>122922649</v>
          </cell>
          <cell r="T1256">
            <v>1239</v>
          </cell>
          <cell r="U1256">
            <v>43555</v>
          </cell>
        </row>
        <row r="1257">
          <cell r="S1257">
            <v>122922651</v>
          </cell>
          <cell r="T1257">
            <v>396</v>
          </cell>
          <cell r="U1257">
            <v>43600</v>
          </cell>
        </row>
        <row r="1258">
          <cell r="S1258">
            <v>122922653</v>
          </cell>
          <cell r="T1258">
            <v>811</v>
          </cell>
          <cell r="U1258">
            <v>43585</v>
          </cell>
        </row>
        <row r="1259">
          <cell r="S1259">
            <v>122922654</v>
          </cell>
          <cell r="T1259">
            <v>259</v>
          </cell>
          <cell r="U1259">
            <v>43600</v>
          </cell>
        </row>
        <row r="1260">
          <cell r="S1260">
            <v>122922657</v>
          </cell>
          <cell r="T1260">
            <v>249</v>
          </cell>
          <cell r="U1260">
            <v>43600</v>
          </cell>
        </row>
        <row r="1261">
          <cell r="S1261">
            <v>122922658</v>
          </cell>
          <cell r="T1261">
            <v>1805</v>
          </cell>
          <cell r="U1261">
            <v>43585</v>
          </cell>
        </row>
        <row r="1262">
          <cell r="S1262">
            <v>122922660</v>
          </cell>
          <cell r="T1262">
            <v>1170</v>
          </cell>
          <cell r="U1262">
            <v>43600</v>
          </cell>
        </row>
        <row r="1263">
          <cell r="S1263">
            <v>122922663</v>
          </cell>
          <cell r="T1263">
            <v>1481</v>
          </cell>
          <cell r="U1263">
            <v>43600</v>
          </cell>
        </row>
        <row r="1264">
          <cell r="S1264">
            <v>122922664</v>
          </cell>
          <cell r="T1264">
            <v>1163</v>
          </cell>
          <cell r="U1264">
            <v>43600</v>
          </cell>
        </row>
        <row r="1265">
          <cell r="S1265">
            <v>122922666</v>
          </cell>
          <cell r="T1265">
            <v>225</v>
          </cell>
          <cell r="U1265">
            <v>43616</v>
          </cell>
        </row>
        <row r="1266">
          <cell r="S1266">
            <v>122922667</v>
          </cell>
          <cell r="T1266">
            <v>811</v>
          </cell>
          <cell r="U1266">
            <v>43600</v>
          </cell>
        </row>
        <row r="1267">
          <cell r="S1267">
            <v>122922668</v>
          </cell>
          <cell r="T1267">
            <v>1254</v>
          </cell>
          <cell r="U1267">
            <v>43585</v>
          </cell>
        </row>
        <row r="1268">
          <cell r="S1268">
            <v>122922669</v>
          </cell>
          <cell r="T1268">
            <v>972</v>
          </cell>
          <cell r="U1268">
            <v>43600</v>
          </cell>
        </row>
        <row r="1269">
          <cell r="S1269">
            <v>122922671</v>
          </cell>
          <cell r="T1269">
            <v>3159</v>
          </cell>
          <cell r="U1269">
            <v>43585</v>
          </cell>
        </row>
        <row r="1270">
          <cell r="S1270">
            <v>122922672</v>
          </cell>
          <cell r="T1270">
            <v>3255</v>
          </cell>
          <cell r="U1270">
            <v>43585</v>
          </cell>
        </row>
        <row r="1271">
          <cell r="S1271">
            <v>122922676</v>
          </cell>
          <cell r="T1271">
            <v>1562</v>
          </cell>
          <cell r="U1271">
            <v>43585</v>
          </cell>
        </row>
        <row r="1272">
          <cell r="S1272">
            <v>122922677</v>
          </cell>
          <cell r="T1272">
            <v>2095</v>
          </cell>
          <cell r="U1272">
            <v>43600</v>
          </cell>
        </row>
        <row r="1273">
          <cell r="S1273">
            <v>122922678</v>
          </cell>
          <cell r="T1273">
            <v>2127</v>
          </cell>
          <cell r="U1273">
            <v>43600</v>
          </cell>
        </row>
        <row r="1274">
          <cell r="S1274">
            <v>122922680</v>
          </cell>
          <cell r="T1274">
            <v>2760</v>
          </cell>
          <cell r="U1274">
            <v>43600</v>
          </cell>
        </row>
        <row r="1275">
          <cell r="S1275">
            <v>122922681</v>
          </cell>
          <cell r="T1275">
            <v>2712</v>
          </cell>
          <cell r="U1275">
            <v>43600</v>
          </cell>
        </row>
        <row r="1276">
          <cell r="S1276">
            <v>122922682</v>
          </cell>
          <cell r="T1276">
            <v>798</v>
          </cell>
          <cell r="U1276">
            <v>43600</v>
          </cell>
        </row>
        <row r="1277">
          <cell r="S1277">
            <v>122922683</v>
          </cell>
          <cell r="T1277">
            <v>104</v>
          </cell>
          <cell r="U1277">
            <v>43600</v>
          </cell>
        </row>
        <row r="1278">
          <cell r="S1278">
            <v>122922684</v>
          </cell>
          <cell r="T1278">
            <v>152</v>
          </cell>
          <cell r="U1278">
            <v>43600</v>
          </cell>
        </row>
        <row r="1279">
          <cell r="S1279">
            <v>122922685</v>
          </cell>
          <cell r="T1279">
            <v>181</v>
          </cell>
          <cell r="U1279">
            <v>43600</v>
          </cell>
        </row>
        <row r="1280">
          <cell r="S1280">
            <v>122922688</v>
          </cell>
          <cell r="T1280">
            <v>100</v>
          </cell>
          <cell r="U1280">
            <v>43600</v>
          </cell>
        </row>
        <row r="1281">
          <cell r="S1281">
            <v>122922690</v>
          </cell>
          <cell r="T1281">
            <v>212</v>
          </cell>
          <cell r="U1281">
            <v>43600</v>
          </cell>
        </row>
        <row r="1282">
          <cell r="S1282">
            <v>122922691</v>
          </cell>
          <cell r="T1282">
            <v>342</v>
          </cell>
          <cell r="U1282">
            <v>43585</v>
          </cell>
        </row>
        <row r="1283">
          <cell r="S1283">
            <v>122922692</v>
          </cell>
          <cell r="T1283">
            <v>800</v>
          </cell>
          <cell r="U1283">
            <v>43600</v>
          </cell>
        </row>
        <row r="1284">
          <cell r="S1284">
            <v>122922697</v>
          </cell>
          <cell r="T1284">
            <v>510</v>
          </cell>
          <cell r="U1284">
            <v>43600</v>
          </cell>
        </row>
        <row r="1285">
          <cell r="S1285">
            <v>122922698</v>
          </cell>
          <cell r="T1285">
            <v>100</v>
          </cell>
          <cell r="U1285">
            <v>43600</v>
          </cell>
        </row>
        <row r="1286">
          <cell r="S1286">
            <v>122922705</v>
          </cell>
          <cell r="T1286">
            <v>150</v>
          </cell>
          <cell r="U1286">
            <v>43600</v>
          </cell>
        </row>
        <row r="1287">
          <cell r="S1287">
            <v>122922708</v>
          </cell>
          <cell r="T1287">
            <v>2715</v>
          </cell>
          <cell r="U1287">
            <v>43600</v>
          </cell>
        </row>
        <row r="1288">
          <cell r="S1288">
            <v>122922716</v>
          </cell>
          <cell r="T1288">
            <v>132</v>
          </cell>
          <cell r="U1288">
            <v>43600</v>
          </cell>
        </row>
        <row r="1289">
          <cell r="S1289">
            <v>122922717</v>
          </cell>
          <cell r="T1289">
            <v>306</v>
          </cell>
          <cell r="U1289">
            <v>43555</v>
          </cell>
        </row>
        <row r="1290">
          <cell r="S1290">
            <v>122922726</v>
          </cell>
          <cell r="T1290">
            <v>196</v>
          </cell>
          <cell r="U1290">
            <v>43600</v>
          </cell>
        </row>
        <row r="1291">
          <cell r="S1291">
            <v>122922731</v>
          </cell>
          <cell r="T1291">
            <v>550</v>
          </cell>
          <cell r="U1291">
            <v>43600</v>
          </cell>
        </row>
        <row r="1292">
          <cell r="S1292">
            <v>122922733</v>
          </cell>
          <cell r="T1292">
            <v>410</v>
          </cell>
          <cell r="U1292">
            <v>43600</v>
          </cell>
        </row>
        <row r="1293">
          <cell r="S1293">
            <v>122922735</v>
          </cell>
          <cell r="T1293">
            <v>1388</v>
          </cell>
          <cell r="U1293">
            <v>43600</v>
          </cell>
        </row>
        <row r="1294">
          <cell r="S1294">
            <v>122922737</v>
          </cell>
          <cell r="T1294">
            <v>236</v>
          </cell>
          <cell r="U1294">
            <v>43600</v>
          </cell>
        </row>
        <row r="1295">
          <cell r="S1295">
            <v>122922739</v>
          </cell>
          <cell r="T1295">
            <v>120</v>
          </cell>
          <cell r="U1295">
            <v>43600</v>
          </cell>
        </row>
        <row r="1296">
          <cell r="S1296">
            <v>122922741</v>
          </cell>
          <cell r="T1296">
            <v>468</v>
          </cell>
          <cell r="U1296">
            <v>43600</v>
          </cell>
        </row>
        <row r="1297">
          <cell r="S1297">
            <v>122922742</v>
          </cell>
          <cell r="T1297">
            <v>5252</v>
          </cell>
          <cell r="U1297">
            <v>43600</v>
          </cell>
        </row>
        <row r="1298">
          <cell r="S1298">
            <v>122922743</v>
          </cell>
          <cell r="T1298">
            <v>387</v>
          </cell>
          <cell r="U1298">
            <v>43600</v>
          </cell>
        </row>
        <row r="1299">
          <cell r="S1299">
            <v>122922898</v>
          </cell>
          <cell r="T1299">
            <v>529</v>
          </cell>
          <cell r="U1299">
            <v>43600</v>
          </cell>
        </row>
        <row r="1300">
          <cell r="S1300">
            <v>122922916</v>
          </cell>
          <cell r="T1300">
            <v>462</v>
          </cell>
          <cell r="U1300">
            <v>43600</v>
          </cell>
        </row>
        <row r="1301">
          <cell r="S1301">
            <v>122922933</v>
          </cell>
          <cell r="T1301">
            <v>116</v>
          </cell>
          <cell r="U1301">
            <v>43600</v>
          </cell>
        </row>
        <row r="1302">
          <cell r="S1302">
            <v>122922934</v>
          </cell>
          <cell r="T1302">
            <v>367</v>
          </cell>
          <cell r="U1302">
            <v>43600</v>
          </cell>
        </row>
        <row r="1303">
          <cell r="S1303">
            <v>122922935</v>
          </cell>
          <cell r="T1303">
            <v>1163</v>
          </cell>
          <cell r="U1303">
            <v>43585</v>
          </cell>
        </row>
        <row r="1304">
          <cell r="S1304">
            <v>122923029</v>
          </cell>
          <cell r="T1304">
            <v>507</v>
          </cell>
          <cell r="U1304">
            <v>43616</v>
          </cell>
        </row>
        <row r="1305">
          <cell r="S1305">
            <v>122923032</v>
          </cell>
          <cell r="T1305">
            <v>100</v>
          </cell>
          <cell r="U1305">
            <v>43600</v>
          </cell>
        </row>
        <row r="1306">
          <cell r="S1306">
            <v>122923093</v>
          </cell>
          <cell r="T1306">
            <v>188</v>
          </cell>
          <cell r="U1306">
            <v>43585</v>
          </cell>
        </row>
        <row r="1307">
          <cell r="S1307">
            <v>122923367</v>
          </cell>
          <cell r="T1307">
            <v>458</v>
          </cell>
          <cell r="U1307">
            <v>43600</v>
          </cell>
        </row>
        <row r="1308">
          <cell r="S1308">
            <v>122923383</v>
          </cell>
          <cell r="T1308">
            <v>387</v>
          </cell>
          <cell r="U1308">
            <v>43600</v>
          </cell>
        </row>
        <row r="1309">
          <cell r="S1309">
            <v>122923386</v>
          </cell>
          <cell r="T1309">
            <v>1125</v>
          </cell>
          <cell r="U1309">
            <v>43600</v>
          </cell>
        </row>
        <row r="1310">
          <cell r="S1310">
            <v>122923387</v>
          </cell>
          <cell r="T1310">
            <v>443</v>
          </cell>
          <cell r="U1310">
            <v>43600</v>
          </cell>
        </row>
        <row r="1311">
          <cell r="S1311">
            <v>122923388</v>
          </cell>
          <cell r="T1311">
            <v>1428</v>
          </cell>
          <cell r="U1311">
            <v>43600</v>
          </cell>
        </row>
        <row r="1312">
          <cell r="S1312">
            <v>122923780</v>
          </cell>
          <cell r="T1312">
            <v>718</v>
          </cell>
          <cell r="U1312">
            <v>43616</v>
          </cell>
        </row>
        <row r="1313">
          <cell r="S1313">
            <v>122923781</v>
          </cell>
          <cell r="T1313">
            <v>274</v>
          </cell>
          <cell r="U1313">
            <v>43600</v>
          </cell>
        </row>
        <row r="1314">
          <cell r="S1314">
            <v>122923782</v>
          </cell>
          <cell r="T1314">
            <v>100</v>
          </cell>
          <cell r="U1314">
            <v>43600</v>
          </cell>
        </row>
        <row r="1315">
          <cell r="S1315">
            <v>122923783</v>
          </cell>
          <cell r="T1315">
            <v>936</v>
          </cell>
          <cell r="U1315">
            <v>43600</v>
          </cell>
        </row>
        <row r="1316">
          <cell r="S1316">
            <v>122923784</v>
          </cell>
          <cell r="T1316">
            <v>297</v>
          </cell>
          <cell r="U1316">
            <v>43600</v>
          </cell>
        </row>
        <row r="1317">
          <cell r="S1317">
            <v>122923786</v>
          </cell>
          <cell r="T1317">
            <v>140</v>
          </cell>
          <cell r="U1317">
            <v>43600</v>
          </cell>
        </row>
        <row r="1318">
          <cell r="S1318">
            <v>122923787</v>
          </cell>
          <cell r="T1318">
            <v>192</v>
          </cell>
          <cell r="U1318">
            <v>43600</v>
          </cell>
        </row>
        <row r="1319">
          <cell r="S1319">
            <v>122923788</v>
          </cell>
          <cell r="T1319">
            <v>202</v>
          </cell>
          <cell r="U1319">
            <v>43600</v>
          </cell>
        </row>
        <row r="1320">
          <cell r="S1320">
            <v>122923789</v>
          </cell>
          <cell r="T1320">
            <v>255</v>
          </cell>
          <cell r="U1320">
            <v>43585</v>
          </cell>
        </row>
        <row r="1321">
          <cell r="S1321">
            <v>122923791</v>
          </cell>
          <cell r="T1321">
            <v>245</v>
          </cell>
          <cell r="U1321">
            <v>43585</v>
          </cell>
        </row>
        <row r="1322">
          <cell r="S1322">
            <v>122923792</v>
          </cell>
          <cell r="T1322">
            <v>100</v>
          </cell>
          <cell r="U1322">
            <v>43600</v>
          </cell>
        </row>
        <row r="1323">
          <cell r="S1323">
            <v>122923793</v>
          </cell>
          <cell r="T1323">
            <v>214</v>
          </cell>
          <cell r="U1323">
            <v>43600</v>
          </cell>
        </row>
        <row r="1324">
          <cell r="S1324">
            <v>122923794</v>
          </cell>
          <cell r="T1324">
            <v>480</v>
          </cell>
          <cell r="U1324">
            <v>43600</v>
          </cell>
        </row>
        <row r="1325">
          <cell r="S1325">
            <v>122923795</v>
          </cell>
          <cell r="T1325">
            <v>279</v>
          </cell>
          <cell r="U1325">
            <v>43585</v>
          </cell>
        </row>
        <row r="1326">
          <cell r="S1326">
            <v>122923796</v>
          </cell>
          <cell r="T1326">
            <v>106</v>
          </cell>
          <cell r="U1326">
            <v>43585</v>
          </cell>
        </row>
        <row r="1327">
          <cell r="S1327">
            <v>122923800</v>
          </cell>
          <cell r="T1327">
            <v>100</v>
          </cell>
          <cell r="U1327">
            <v>43585</v>
          </cell>
        </row>
        <row r="1328">
          <cell r="S1328">
            <v>122923806</v>
          </cell>
          <cell r="T1328">
            <v>490</v>
          </cell>
          <cell r="U1328">
            <v>43616</v>
          </cell>
        </row>
        <row r="1329">
          <cell r="S1329">
            <v>122923816</v>
          </cell>
          <cell r="T1329">
            <v>635</v>
          </cell>
          <cell r="U1329">
            <v>43616</v>
          </cell>
        </row>
        <row r="1330">
          <cell r="S1330">
            <v>122923879</v>
          </cell>
          <cell r="T1330">
            <v>442</v>
          </cell>
          <cell r="U1330">
            <v>43585</v>
          </cell>
        </row>
        <row r="1331">
          <cell r="S1331">
            <v>122923884</v>
          </cell>
          <cell r="T1331">
            <v>558</v>
          </cell>
          <cell r="U1331">
            <v>43600</v>
          </cell>
        </row>
        <row r="1332">
          <cell r="S1332">
            <v>122923887</v>
          </cell>
          <cell r="T1332">
            <v>344</v>
          </cell>
          <cell r="U1332">
            <v>43600</v>
          </cell>
        </row>
        <row r="1333">
          <cell r="S1333">
            <v>122923895</v>
          </cell>
          <cell r="T1333">
            <v>420</v>
          </cell>
          <cell r="U1333">
            <v>43600</v>
          </cell>
        </row>
        <row r="1334">
          <cell r="S1334">
            <v>122923903</v>
          </cell>
          <cell r="T1334">
            <v>476</v>
          </cell>
          <cell r="U1334">
            <v>43600</v>
          </cell>
        </row>
        <row r="1335">
          <cell r="S1335">
            <v>122923904</v>
          </cell>
          <cell r="T1335">
            <v>879</v>
          </cell>
          <cell r="U1335">
            <v>43600</v>
          </cell>
        </row>
        <row r="1336">
          <cell r="S1336">
            <v>122923924</v>
          </cell>
          <cell r="T1336">
            <v>2</v>
          </cell>
          <cell r="U1336">
            <v>43600</v>
          </cell>
        </row>
        <row r="1337">
          <cell r="S1337">
            <v>122923925</v>
          </cell>
          <cell r="T1337">
            <v>5</v>
          </cell>
          <cell r="U1337">
            <v>43585</v>
          </cell>
        </row>
        <row r="1338">
          <cell r="S1338">
            <v>122923926</v>
          </cell>
          <cell r="T1338">
            <v>3</v>
          </cell>
          <cell r="U1338">
            <v>43585</v>
          </cell>
        </row>
        <row r="1339">
          <cell r="S1339">
            <v>122923934</v>
          </cell>
          <cell r="T1339">
            <v>23</v>
          </cell>
          <cell r="U1339">
            <v>43600</v>
          </cell>
        </row>
        <row r="1340">
          <cell r="S1340">
            <v>122923937</v>
          </cell>
          <cell r="T1340">
            <v>23</v>
          </cell>
          <cell r="U1340">
            <v>43600</v>
          </cell>
        </row>
        <row r="1341">
          <cell r="S1341">
            <v>122924305</v>
          </cell>
          <cell r="T1341">
            <v>39</v>
          </cell>
          <cell r="U1341">
            <v>43616</v>
          </cell>
        </row>
        <row r="1342">
          <cell r="S1342">
            <v>122924410</v>
          </cell>
          <cell r="T1342">
            <v>186</v>
          </cell>
          <cell r="U1342">
            <v>43600</v>
          </cell>
        </row>
        <row r="1343">
          <cell r="S1343">
            <v>122925069</v>
          </cell>
          <cell r="T1343">
            <v>1728</v>
          </cell>
          <cell r="U1343">
            <v>43600</v>
          </cell>
        </row>
        <row r="1344">
          <cell r="S1344">
            <v>122925074</v>
          </cell>
          <cell r="T1344">
            <v>864</v>
          </cell>
          <cell r="U1344">
            <v>43600</v>
          </cell>
        </row>
        <row r="1345">
          <cell r="S1345">
            <v>122925076</v>
          </cell>
          <cell r="T1345">
            <v>2112</v>
          </cell>
          <cell r="U1345">
            <v>43585</v>
          </cell>
        </row>
        <row r="1346">
          <cell r="S1346">
            <v>122925077</v>
          </cell>
          <cell r="T1346">
            <v>1056</v>
          </cell>
          <cell r="U1346">
            <v>43585</v>
          </cell>
        </row>
        <row r="1347">
          <cell r="S1347">
            <v>122925078</v>
          </cell>
          <cell r="T1347">
            <v>1728</v>
          </cell>
          <cell r="U1347">
            <v>43600</v>
          </cell>
        </row>
        <row r="1348">
          <cell r="S1348">
            <v>122925079</v>
          </cell>
          <cell r="T1348">
            <v>112</v>
          </cell>
          <cell r="U1348">
            <v>43600</v>
          </cell>
        </row>
        <row r="1349">
          <cell r="S1349">
            <v>122925080</v>
          </cell>
          <cell r="T1349">
            <v>118</v>
          </cell>
          <cell r="U1349">
            <v>43585</v>
          </cell>
        </row>
        <row r="1350">
          <cell r="S1350">
            <v>122925086</v>
          </cell>
          <cell r="T1350">
            <v>203</v>
          </cell>
          <cell r="U1350">
            <v>43600</v>
          </cell>
        </row>
        <row r="1351">
          <cell r="S1351">
            <v>122925087</v>
          </cell>
          <cell r="T1351">
            <v>103</v>
          </cell>
          <cell r="U1351">
            <v>43600</v>
          </cell>
        </row>
        <row r="1352">
          <cell r="S1352">
            <v>122925088</v>
          </cell>
          <cell r="T1352">
            <v>259</v>
          </cell>
          <cell r="U1352">
            <v>43600</v>
          </cell>
        </row>
        <row r="1353">
          <cell r="S1353">
            <v>122925089</v>
          </cell>
          <cell r="T1353">
            <v>379</v>
          </cell>
          <cell r="U1353">
            <v>43600</v>
          </cell>
        </row>
        <row r="1354">
          <cell r="S1354">
            <v>122925090</v>
          </cell>
          <cell r="T1354">
            <v>723</v>
          </cell>
          <cell r="U1354">
            <v>43600</v>
          </cell>
        </row>
        <row r="1355">
          <cell r="S1355">
            <v>122925091</v>
          </cell>
          <cell r="T1355">
            <v>419</v>
          </cell>
          <cell r="U1355">
            <v>43616</v>
          </cell>
        </row>
        <row r="1356">
          <cell r="S1356">
            <v>122925092</v>
          </cell>
          <cell r="T1356">
            <v>1800</v>
          </cell>
          <cell r="U1356">
            <v>43600</v>
          </cell>
        </row>
        <row r="1357">
          <cell r="S1357">
            <v>122925093</v>
          </cell>
          <cell r="T1357">
            <v>1375</v>
          </cell>
          <cell r="U1357">
            <v>43616</v>
          </cell>
        </row>
        <row r="1358">
          <cell r="S1358">
            <v>122925094</v>
          </cell>
          <cell r="T1358">
            <v>112</v>
          </cell>
          <cell r="U1358">
            <v>43585</v>
          </cell>
        </row>
        <row r="1359">
          <cell r="S1359">
            <v>122925095</v>
          </cell>
          <cell r="T1359">
            <v>112</v>
          </cell>
          <cell r="U1359">
            <v>43600</v>
          </cell>
        </row>
        <row r="1360">
          <cell r="S1360">
            <v>122925099</v>
          </cell>
          <cell r="T1360">
            <v>100</v>
          </cell>
          <cell r="U1360">
            <v>43600</v>
          </cell>
        </row>
        <row r="1361">
          <cell r="S1361">
            <v>122925100</v>
          </cell>
          <cell r="T1361">
            <v>573</v>
          </cell>
          <cell r="U1361">
            <v>43616</v>
          </cell>
        </row>
        <row r="1362">
          <cell r="S1362">
            <v>122925101</v>
          </cell>
          <cell r="T1362">
            <v>112</v>
          </cell>
          <cell r="U1362">
            <v>43585</v>
          </cell>
        </row>
        <row r="1363">
          <cell r="S1363">
            <v>122925103</v>
          </cell>
          <cell r="T1363">
            <v>296</v>
          </cell>
          <cell r="U1363">
            <v>43600</v>
          </cell>
        </row>
        <row r="1364">
          <cell r="S1364">
            <v>122925109</v>
          </cell>
          <cell r="T1364">
            <v>112</v>
          </cell>
          <cell r="U1364">
            <v>43600</v>
          </cell>
        </row>
        <row r="1365">
          <cell r="S1365">
            <v>122925111</v>
          </cell>
          <cell r="T1365">
            <v>112</v>
          </cell>
          <cell r="U1365">
            <v>43600</v>
          </cell>
        </row>
        <row r="1366">
          <cell r="S1366">
            <v>122925116</v>
          </cell>
          <cell r="T1366">
            <v>100</v>
          </cell>
          <cell r="U1366">
            <v>43600</v>
          </cell>
        </row>
        <row r="1367">
          <cell r="S1367">
            <v>122925122</v>
          </cell>
          <cell r="T1367">
            <v>600</v>
          </cell>
          <cell r="U1367">
            <v>43600</v>
          </cell>
        </row>
        <row r="1368">
          <cell r="S1368">
            <v>122925123</v>
          </cell>
          <cell r="T1368">
            <v>600</v>
          </cell>
          <cell r="U1368">
            <v>43600</v>
          </cell>
        </row>
        <row r="1369">
          <cell r="S1369">
            <v>122925130</v>
          </cell>
          <cell r="T1369">
            <v>1352</v>
          </cell>
          <cell r="U1369">
            <v>43600</v>
          </cell>
        </row>
        <row r="1370">
          <cell r="S1370">
            <v>122925131</v>
          </cell>
          <cell r="T1370">
            <v>812</v>
          </cell>
          <cell r="U1370">
            <v>43600</v>
          </cell>
        </row>
        <row r="1371">
          <cell r="S1371">
            <v>122925132</v>
          </cell>
          <cell r="T1371">
            <v>948</v>
          </cell>
          <cell r="U1371">
            <v>43600</v>
          </cell>
        </row>
        <row r="1372">
          <cell r="S1372">
            <v>122925133</v>
          </cell>
          <cell r="T1372">
            <v>100</v>
          </cell>
          <cell r="U1372">
            <v>43600</v>
          </cell>
        </row>
        <row r="1373">
          <cell r="S1373">
            <v>122925134</v>
          </cell>
          <cell r="T1373">
            <v>1160</v>
          </cell>
          <cell r="U1373">
            <v>43585</v>
          </cell>
        </row>
        <row r="1374">
          <cell r="S1374">
            <v>122925135</v>
          </cell>
          <cell r="T1374">
            <v>100</v>
          </cell>
          <cell r="U1374">
            <v>43600</v>
          </cell>
        </row>
        <row r="1375">
          <cell r="S1375">
            <v>122925139</v>
          </cell>
          <cell r="T1375">
            <v>100</v>
          </cell>
          <cell r="U1375">
            <v>43600</v>
          </cell>
        </row>
        <row r="1376">
          <cell r="S1376">
            <v>122925181</v>
          </cell>
          <cell r="T1376">
            <v>3</v>
          </cell>
          <cell r="U1376">
            <v>43600</v>
          </cell>
        </row>
        <row r="1377">
          <cell r="S1377">
            <v>122925188</v>
          </cell>
          <cell r="T1377">
            <v>168</v>
          </cell>
          <cell r="U1377">
            <v>43600</v>
          </cell>
        </row>
        <row r="1378">
          <cell r="S1378">
            <v>122925193</v>
          </cell>
          <cell r="T1378">
            <v>57</v>
          </cell>
          <cell r="U1378">
            <v>43600</v>
          </cell>
        </row>
        <row r="1379">
          <cell r="S1379">
            <v>122925195</v>
          </cell>
          <cell r="T1379">
            <v>37</v>
          </cell>
          <cell r="U1379">
            <v>43600</v>
          </cell>
        </row>
        <row r="1380">
          <cell r="S1380">
            <v>122925199</v>
          </cell>
          <cell r="T1380">
            <v>31</v>
          </cell>
          <cell r="U1380">
            <v>43555</v>
          </cell>
        </row>
        <row r="1381">
          <cell r="S1381">
            <v>122925200</v>
          </cell>
          <cell r="T1381">
            <v>259</v>
          </cell>
          <cell r="U1381">
            <v>43555</v>
          </cell>
        </row>
        <row r="1382">
          <cell r="S1382">
            <v>122925201</v>
          </cell>
          <cell r="T1382">
            <v>1227</v>
          </cell>
          <cell r="U1382">
            <v>43616</v>
          </cell>
        </row>
        <row r="1383">
          <cell r="S1383">
            <v>122925203</v>
          </cell>
          <cell r="T1383">
            <v>1788</v>
          </cell>
          <cell r="U1383">
            <v>43616</v>
          </cell>
        </row>
        <row r="1384">
          <cell r="S1384">
            <v>122925204</v>
          </cell>
          <cell r="T1384">
            <v>112</v>
          </cell>
          <cell r="U1384">
            <v>43600</v>
          </cell>
        </row>
        <row r="1385">
          <cell r="S1385">
            <v>122925206</v>
          </cell>
          <cell r="T1385">
            <v>1340</v>
          </cell>
          <cell r="U1385">
            <v>43600</v>
          </cell>
        </row>
        <row r="1386">
          <cell r="S1386">
            <v>122925210</v>
          </cell>
          <cell r="T1386">
            <v>1152</v>
          </cell>
          <cell r="U1386">
            <v>43600</v>
          </cell>
        </row>
        <row r="1387">
          <cell r="S1387">
            <v>122925216</v>
          </cell>
          <cell r="T1387">
            <v>17</v>
          </cell>
          <cell r="U1387">
            <v>43600</v>
          </cell>
        </row>
        <row r="1388">
          <cell r="S1388">
            <v>122925501</v>
          </cell>
          <cell r="T1388">
            <v>1500</v>
          </cell>
          <cell r="U1388">
            <v>43616</v>
          </cell>
        </row>
        <row r="1389">
          <cell r="S1389">
            <v>122925566</v>
          </cell>
          <cell r="T1389">
            <v>1200</v>
          </cell>
          <cell r="U1389">
            <v>43600</v>
          </cell>
        </row>
        <row r="1390">
          <cell r="S1390">
            <v>122925568</v>
          </cell>
          <cell r="T1390">
            <v>1010</v>
          </cell>
          <cell r="U1390">
            <v>43570</v>
          </cell>
        </row>
        <row r="1391">
          <cell r="S1391">
            <v>122925574</v>
          </cell>
          <cell r="T1391">
            <v>920</v>
          </cell>
          <cell r="U1391">
            <v>43600</v>
          </cell>
        </row>
        <row r="1392">
          <cell r="S1392">
            <v>122925576</v>
          </cell>
          <cell r="T1392">
            <v>1000</v>
          </cell>
          <cell r="U1392">
            <v>43600</v>
          </cell>
        </row>
        <row r="1393">
          <cell r="S1393">
            <v>122925577</v>
          </cell>
          <cell r="T1393">
            <v>430</v>
          </cell>
          <cell r="U1393">
            <v>43570</v>
          </cell>
        </row>
        <row r="1394">
          <cell r="S1394">
            <v>122925580</v>
          </cell>
          <cell r="T1394">
            <v>1200</v>
          </cell>
          <cell r="U1394">
            <v>43600</v>
          </cell>
        </row>
        <row r="1395">
          <cell r="S1395">
            <v>122925582</v>
          </cell>
          <cell r="T1395">
            <v>300</v>
          </cell>
          <cell r="U1395">
            <v>43600</v>
          </cell>
        </row>
        <row r="1396">
          <cell r="S1396">
            <v>122925583</v>
          </cell>
          <cell r="T1396">
            <v>500</v>
          </cell>
          <cell r="U1396">
            <v>43616</v>
          </cell>
        </row>
        <row r="1397">
          <cell r="S1397">
            <v>122925584</v>
          </cell>
          <cell r="T1397">
            <v>660</v>
          </cell>
          <cell r="U1397">
            <v>43600</v>
          </cell>
        </row>
        <row r="1398">
          <cell r="S1398">
            <v>122925585</v>
          </cell>
          <cell r="T1398">
            <v>2610</v>
          </cell>
          <cell r="U1398">
            <v>43600</v>
          </cell>
        </row>
        <row r="1399">
          <cell r="S1399">
            <v>122925749</v>
          </cell>
          <cell r="T1399">
            <v>13</v>
          </cell>
          <cell r="U1399">
            <v>43600</v>
          </cell>
        </row>
        <row r="1400">
          <cell r="S1400">
            <v>122925766</v>
          </cell>
          <cell r="T1400">
            <v>2</v>
          </cell>
          <cell r="U1400">
            <v>43600</v>
          </cell>
        </row>
        <row r="1401">
          <cell r="S1401">
            <v>122925772</v>
          </cell>
          <cell r="T1401">
            <v>3</v>
          </cell>
          <cell r="U1401">
            <v>43600</v>
          </cell>
        </row>
        <row r="1402">
          <cell r="S1402">
            <v>122925785</v>
          </cell>
          <cell r="T1402">
            <v>8</v>
          </cell>
          <cell r="U1402">
            <v>43600</v>
          </cell>
        </row>
        <row r="1403">
          <cell r="S1403">
            <v>122925787</v>
          </cell>
          <cell r="T1403">
            <v>31</v>
          </cell>
          <cell r="U1403">
            <v>43600</v>
          </cell>
        </row>
        <row r="1404">
          <cell r="S1404">
            <v>122925790</v>
          </cell>
          <cell r="T1404">
            <v>80</v>
          </cell>
          <cell r="U1404">
            <v>43585</v>
          </cell>
        </row>
        <row r="1405">
          <cell r="S1405">
            <v>122926024</v>
          </cell>
          <cell r="T1405">
            <v>306</v>
          </cell>
          <cell r="U1405">
            <v>43616</v>
          </cell>
        </row>
        <row r="1406">
          <cell r="S1406">
            <v>122926045</v>
          </cell>
          <cell r="T1406">
            <v>306</v>
          </cell>
          <cell r="U1406">
            <v>43616</v>
          </cell>
        </row>
        <row r="1407">
          <cell r="S1407">
            <v>122926060</v>
          </cell>
          <cell r="T1407">
            <v>1200</v>
          </cell>
          <cell r="U1407">
            <v>43600</v>
          </cell>
        </row>
        <row r="1408">
          <cell r="S1408">
            <v>122926142</v>
          </cell>
          <cell r="T1408">
            <v>1120</v>
          </cell>
          <cell r="U1408">
            <v>43600</v>
          </cell>
        </row>
        <row r="1409">
          <cell r="S1409">
            <v>122926144</v>
          </cell>
          <cell r="T1409">
            <v>1790</v>
          </cell>
          <cell r="U1409">
            <v>43600</v>
          </cell>
        </row>
        <row r="1410">
          <cell r="S1410">
            <v>122926147</v>
          </cell>
          <cell r="T1410">
            <v>1070</v>
          </cell>
          <cell r="U1410">
            <v>43585</v>
          </cell>
        </row>
        <row r="1411">
          <cell r="S1411">
            <v>122926148</v>
          </cell>
          <cell r="T1411">
            <v>680</v>
          </cell>
          <cell r="U1411">
            <v>43600</v>
          </cell>
        </row>
        <row r="1412">
          <cell r="S1412">
            <v>122926149</v>
          </cell>
          <cell r="T1412">
            <v>1218</v>
          </cell>
          <cell r="U1412">
            <v>43585</v>
          </cell>
        </row>
        <row r="1413">
          <cell r="S1413">
            <v>122926153</v>
          </cell>
          <cell r="T1413">
            <v>1000</v>
          </cell>
          <cell r="U1413">
            <v>43600</v>
          </cell>
        </row>
        <row r="1414">
          <cell r="S1414">
            <v>122926154</v>
          </cell>
          <cell r="T1414">
            <v>790</v>
          </cell>
          <cell r="U1414">
            <v>43600</v>
          </cell>
        </row>
        <row r="1415">
          <cell r="S1415">
            <v>122926155</v>
          </cell>
          <cell r="T1415">
            <v>1460</v>
          </cell>
          <cell r="U1415">
            <v>43585</v>
          </cell>
        </row>
        <row r="1416">
          <cell r="S1416">
            <v>122926156</v>
          </cell>
          <cell r="T1416">
            <v>1300</v>
          </cell>
          <cell r="U1416">
            <v>43585</v>
          </cell>
        </row>
        <row r="1417">
          <cell r="S1417">
            <v>122926158</v>
          </cell>
          <cell r="T1417">
            <v>300</v>
          </cell>
          <cell r="U1417">
            <v>43600</v>
          </cell>
        </row>
        <row r="1418">
          <cell r="S1418">
            <v>122926163</v>
          </cell>
          <cell r="T1418">
            <v>1200</v>
          </cell>
          <cell r="U1418">
            <v>43600</v>
          </cell>
        </row>
        <row r="1419">
          <cell r="S1419">
            <v>122926167</v>
          </cell>
          <cell r="T1419">
            <v>300</v>
          </cell>
          <cell r="U1419">
            <v>43600</v>
          </cell>
        </row>
        <row r="1420">
          <cell r="S1420">
            <v>122926174</v>
          </cell>
          <cell r="T1420">
            <v>1500</v>
          </cell>
          <cell r="U1420">
            <v>43600</v>
          </cell>
        </row>
        <row r="1421">
          <cell r="S1421">
            <v>122926176</v>
          </cell>
          <cell r="T1421">
            <v>1200</v>
          </cell>
          <cell r="U1421">
            <v>43600</v>
          </cell>
        </row>
        <row r="1422">
          <cell r="S1422">
            <v>122926177</v>
          </cell>
          <cell r="T1422">
            <v>516</v>
          </cell>
          <cell r="U1422">
            <v>43600</v>
          </cell>
        </row>
        <row r="1423">
          <cell r="S1423">
            <v>122926180</v>
          </cell>
          <cell r="T1423">
            <v>300</v>
          </cell>
          <cell r="U1423">
            <v>43600</v>
          </cell>
        </row>
        <row r="1424">
          <cell r="S1424">
            <v>122926185</v>
          </cell>
          <cell r="T1424">
            <v>480</v>
          </cell>
          <cell r="U1424">
            <v>43600</v>
          </cell>
        </row>
        <row r="1425">
          <cell r="S1425">
            <v>122926196</v>
          </cell>
          <cell r="T1425">
            <v>384</v>
          </cell>
          <cell r="U1425">
            <v>43600</v>
          </cell>
        </row>
        <row r="1426">
          <cell r="S1426">
            <v>122926209</v>
          </cell>
          <cell r="T1426">
            <v>396</v>
          </cell>
          <cell r="U1426">
            <v>43600</v>
          </cell>
        </row>
        <row r="1427">
          <cell r="S1427">
            <v>122926214</v>
          </cell>
          <cell r="T1427">
            <v>300</v>
          </cell>
          <cell r="U1427">
            <v>43631</v>
          </cell>
        </row>
        <row r="1428">
          <cell r="S1428">
            <v>122926217</v>
          </cell>
          <cell r="T1428">
            <v>300</v>
          </cell>
          <cell r="U1428">
            <v>43600</v>
          </cell>
        </row>
        <row r="1429">
          <cell r="S1429">
            <v>122926224</v>
          </cell>
          <cell r="T1429">
            <v>1428</v>
          </cell>
          <cell r="U1429">
            <v>43585</v>
          </cell>
        </row>
        <row r="1430">
          <cell r="S1430">
            <v>122926230</v>
          </cell>
          <cell r="T1430">
            <v>888</v>
          </cell>
          <cell r="U1430">
            <v>43585</v>
          </cell>
        </row>
        <row r="1431">
          <cell r="S1431">
            <v>122926237</v>
          </cell>
          <cell r="T1431">
            <v>2520</v>
          </cell>
          <cell r="U1431">
            <v>43585</v>
          </cell>
        </row>
        <row r="1432">
          <cell r="S1432">
            <v>122926238</v>
          </cell>
          <cell r="T1432">
            <v>2052</v>
          </cell>
          <cell r="U1432">
            <v>43585</v>
          </cell>
        </row>
        <row r="1433">
          <cell r="S1433">
            <v>122926243</v>
          </cell>
          <cell r="T1433">
            <v>3720</v>
          </cell>
          <cell r="U1433">
            <v>43585</v>
          </cell>
        </row>
        <row r="1434">
          <cell r="S1434">
            <v>122926250</v>
          </cell>
          <cell r="T1434">
            <v>3240</v>
          </cell>
          <cell r="U1434">
            <v>43585</v>
          </cell>
        </row>
        <row r="1435">
          <cell r="S1435">
            <v>122926253</v>
          </cell>
          <cell r="T1435">
            <v>2520</v>
          </cell>
          <cell r="U1435">
            <v>43585</v>
          </cell>
        </row>
        <row r="1436">
          <cell r="S1436">
            <v>122926263</v>
          </cell>
          <cell r="T1436">
            <v>3600</v>
          </cell>
          <cell r="U1436">
            <v>43600</v>
          </cell>
        </row>
        <row r="1437">
          <cell r="S1437">
            <v>122926266</v>
          </cell>
          <cell r="T1437">
            <v>1848</v>
          </cell>
          <cell r="U1437">
            <v>43585</v>
          </cell>
        </row>
        <row r="1438">
          <cell r="S1438">
            <v>122926271</v>
          </cell>
          <cell r="T1438">
            <v>3672</v>
          </cell>
          <cell r="U1438">
            <v>43585</v>
          </cell>
        </row>
        <row r="1439">
          <cell r="S1439">
            <v>122926272</v>
          </cell>
          <cell r="T1439">
            <v>10248</v>
          </cell>
          <cell r="U1439">
            <v>43585</v>
          </cell>
        </row>
        <row r="1440">
          <cell r="S1440">
            <v>122926274</v>
          </cell>
          <cell r="T1440">
            <v>3600</v>
          </cell>
          <cell r="U1440">
            <v>43585</v>
          </cell>
        </row>
        <row r="1441">
          <cell r="S1441">
            <v>122926280</v>
          </cell>
          <cell r="T1441">
            <v>4800</v>
          </cell>
          <cell r="U1441">
            <v>43600</v>
          </cell>
        </row>
        <row r="1442">
          <cell r="S1442">
            <v>122926282</v>
          </cell>
          <cell r="T1442">
            <v>2748</v>
          </cell>
          <cell r="U1442">
            <v>43585</v>
          </cell>
        </row>
        <row r="1443">
          <cell r="S1443">
            <v>122926283</v>
          </cell>
          <cell r="T1443">
            <v>2148</v>
          </cell>
          <cell r="U1443">
            <v>43585</v>
          </cell>
        </row>
        <row r="1444">
          <cell r="S1444">
            <v>122926286</v>
          </cell>
          <cell r="T1444">
            <v>360</v>
          </cell>
          <cell r="U1444">
            <v>43600</v>
          </cell>
        </row>
        <row r="1445">
          <cell r="S1445">
            <v>122926288</v>
          </cell>
          <cell r="T1445">
            <v>360</v>
          </cell>
          <cell r="U1445">
            <v>43600</v>
          </cell>
        </row>
        <row r="1446">
          <cell r="S1446">
            <v>122926293</v>
          </cell>
          <cell r="T1446">
            <v>340</v>
          </cell>
          <cell r="U1446">
            <v>43600</v>
          </cell>
        </row>
        <row r="1447">
          <cell r="S1447">
            <v>122926299</v>
          </cell>
          <cell r="T1447">
            <v>600</v>
          </cell>
          <cell r="U1447">
            <v>43600</v>
          </cell>
        </row>
        <row r="1448">
          <cell r="S1448">
            <v>122926301</v>
          </cell>
          <cell r="T1448">
            <v>360</v>
          </cell>
          <cell r="U1448">
            <v>43600</v>
          </cell>
        </row>
        <row r="1449">
          <cell r="S1449">
            <v>122926302</v>
          </cell>
          <cell r="T1449">
            <v>408</v>
          </cell>
          <cell r="U1449">
            <v>43600</v>
          </cell>
        </row>
        <row r="1450">
          <cell r="S1450">
            <v>122926303</v>
          </cell>
          <cell r="T1450">
            <v>1540</v>
          </cell>
          <cell r="U1450">
            <v>43600</v>
          </cell>
        </row>
        <row r="1451">
          <cell r="S1451">
            <v>122926309</v>
          </cell>
          <cell r="T1451">
            <v>2160</v>
          </cell>
          <cell r="U1451">
            <v>43585</v>
          </cell>
        </row>
        <row r="1452">
          <cell r="S1452">
            <v>122926310</v>
          </cell>
          <cell r="T1452">
            <v>480</v>
          </cell>
          <cell r="U1452">
            <v>43600</v>
          </cell>
        </row>
        <row r="1453">
          <cell r="S1453">
            <v>122926311</v>
          </cell>
          <cell r="T1453">
            <v>540</v>
          </cell>
          <cell r="U1453">
            <v>43600</v>
          </cell>
        </row>
        <row r="1454">
          <cell r="S1454">
            <v>122926312</v>
          </cell>
          <cell r="T1454">
            <v>550</v>
          </cell>
          <cell r="U1454">
            <v>43600</v>
          </cell>
        </row>
        <row r="1455">
          <cell r="S1455">
            <v>122926313</v>
          </cell>
          <cell r="T1455">
            <v>470</v>
          </cell>
          <cell r="U1455">
            <v>43600</v>
          </cell>
        </row>
        <row r="1456">
          <cell r="S1456">
            <v>122926316</v>
          </cell>
          <cell r="T1456">
            <v>620</v>
          </cell>
          <cell r="U1456">
            <v>43600</v>
          </cell>
        </row>
        <row r="1457">
          <cell r="S1457">
            <v>122926326</v>
          </cell>
          <cell r="T1457">
            <v>1850</v>
          </cell>
          <cell r="U1457">
            <v>43600</v>
          </cell>
        </row>
        <row r="1458">
          <cell r="S1458">
            <v>122926328</v>
          </cell>
          <cell r="T1458">
            <v>1146</v>
          </cell>
          <cell r="U1458">
            <v>43585</v>
          </cell>
        </row>
        <row r="1459">
          <cell r="S1459">
            <v>122926336</v>
          </cell>
          <cell r="T1459">
            <v>500</v>
          </cell>
          <cell r="U1459">
            <v>43585</v>
          </cell>
        </row>
        <row r="1460">
          <cell r="S1460">
            <v>122926337</v>
          </cell>
          <cell r="T1460">
            <v>500</v>
          </cell>
          <cell r="U1460">
            <v>43585</v>
          </cell>
        </row>
        <row r="1461">
          <cell r="S1461">
            <v>122926338</v>
          </cell>
          <cell r="T1461">
            <v>1050</v>
          </cell>
          <cell r="U1461">
            <v>43585</v>
          </cell>
        </row>
        <row r="1462">
          <cell r="S1462">
            <v>122926339</v>
          </cell>
          <cell r="T1462">
            <v>700</v>
          </cell>
          <cell r="U1462">
            <v>43585</v>
          </cell>
        </row>
        <row r="1463">
          <cell r="S1463">
            <v>122926344</v>
          </cell>
          <cell r="T1463">
            <v>700</v>
          </cell>
          <cell r="U1463">
            <v>43585</v>
          </cell>
        </row>
        <row r="1464">
          <cell r="S1464">
            <v>122926346</v>
          </cell>
          <cell r="T1464">
            <v>6768</v>
          </cell>
          <cell r="U1464">
            <v>43585</v>
          </cell>
        </row>
        <row r="1465">
          <cell r="S1465">
            <v>122926366</v>
          </cell>
          <cell r="T1465">
            <v>1950</v>
          </cell>
          <cell r="U1465">
            <v>43600</v>
          </cell>
        </row>
        <row r="1466">
          <cell r="S1466">
            <v>122926381</v>
          </cell>
          <cell r="T1466">
            <v>1800</v>
          </cell>
          <cell r="U1466">
            <v>43585</v>
          </cell>
        </row>
        <row r="1467">
          <cell r="S1467">
            <v>122926394</v>
          </cell>
          <cell r="T1467">
            <v>1650</v>
          </cell>
          <cell r="U1467">
            <v>43585</v>
          </cell>
        </row>
        <row r="1468">
          <cell r="S1468">
            <v>122926407</v>
          </cell>
          <cell r="T1468">
            <v>533</v>
          </cell>
          <cell r="U1468">
            <v>43585</v>
          </cell>
        </row>
        <row r="1469">
          <cell r="S1469">
            <v>122926411</v>
          </cell>
          <cell r="T1469">
            <v>750</v>
          </cell>
          <cell r="U1469">
            <v>43585</v>
          </cell>
        </row>
        <row r="1470">
          <cell r="S1470">
            <v>122926472</v>
          </cell>
          <cell r="T1470">
            <v>313</v>
          </cell>
          <cell r="U1470">
            <v>43570</v>
          </cell>
        </row>
        <row r="1471">
          <cell r="S1471">
            <v>122926497</v>
          </cell>
          <cell r="T1471">
            <v>100</v>
          </cell>
          <cell r="U1471">
            <v>43600</v>
          </cell>
        </row>
        <row r="1472">
          <cell r="S1472">
            <v>122926499</v>
          </cell>
          <cell r="T1472">
            <v>114</v>
          </cell>
          <cell r="U1472">
            <v>43600</v>
          </cell>
        </row>
        <row r="1473">
          <cell r="S1473">
            <v>122926536</v>
          </cell>
          <cell r="T1473">
            <v>1800</v>
          </cell>
          <cell r="U1473">
            <v>43585</v>
          </cell>
        </row>
        <row r="1474">
          <cell r="S1474">
            <v>122926607</v>
          </cell>
          <cell r="T1474">
            <v>4524</v>
          </cell>
          <cell r="U1474">
            <v>43585</v>
          </cell>
        </row>
        <row r="1475">
          <cell r="S1475">
            <v>122926616</v>
          </cell>
          <cell r="T1475">
            <v>530</v>
          </cell>
          <cell r="U1475">
            <v>43585</v>
          </cell>
        </row>
        <row r="1476">
          <cell r="S1476">
            <v>122926617</v>
          </cell>
          <cell r="T1476">
            <v>1072</v>
          </cell>
          <cell r="U1476">
            <v>43585</v>
          </cell>
        </row>
        <row r="1477">
          <cell r="S1477">
            <v>122926621</v>
          </cell>
          <cell r="T1477">
            <v>360</v>
          </cell>
          <cell r="U1477">
            <v>43585</v>
          </cell>
        </row>
        <row r="1478">
          <cell r="S1478">
            <v>122926625</v>
          </cell>
          <cell r="T1478">
            <v>4315</v>
          </cell>
          <cell r="U1478">
            <v>43585</v>
          </cell>
        </row>
        <row r="1479">
          <cell r="S1479">
            <v>122926627</v>
          </cell>
          <cell r="T1479">
            <v>539</v>
          </cell>
          <cell r="U1479">
            <v>43600</v>
          </cell>
        </row>
        <row r="1480">
          <cell r="S1480">
            <v>122926630</v>
          </cell>
          <cell r="T1480">
            <v>300</v>
          </cell>
          <cell r="U1480">
            <v>43585</v>
          </cell>
        </row>
        <row r="1481">
          <cell r="S1481">
            <v>122926631</v>
          </cell>
          <cell r="T1481">
            <v>698</v>
          </cell>
          <cell r="U1481">
            <v>43600</v>
          </cell>
        </row>
        <row r="1482">
          <cell r="S1482">
            <v>122926639</v>
          </cell>
          <cell r="T1482">
            <v>375</v>
          </cell>
          <cell r="U1482">
            <v>43585</v>
          </cell>
        </row>
        <row r="1483">
          <cell r="S1483">
            <v>122926647</v>
          </cell>
          <cell r="T1483">
            <v>3576</v>
          </cell>
          <cell r="U1483">
            <v>43585</v>
          </cell>
        </row>
        <row r="1484">
          <cell r="S1484">
            <v>122926648</v>
          </cell>
          <cell r="T1484">
            <v>409</v>
          </cell>
          <cell r="U1484">
            <v>43585</v>
          </cell>
        </row>
        <row r="1485">
          <cell r="S1485">
            <v>122926654</v>
          </cell>
          <cell r="T1485">
            <v>300</v>
          </cell>
          <cell r="U1485">
            <v>43585</v>
          </cell>
        </row>
        <row r="1486">
          <cell r="S1486">
            <v>122926660</v>
          </cell>
          <cell r="T1486">
            <v>1349</v>
          </cell>
          <cell r="U1486">
            <v>43585</v>
          </cell>
        </row>
        <row r="1487">
          <cell r="S1487">
            <v>122926662</v>
          </cell>
          <cell r="T1487">
            <v>1796</v>
          </cell>
          <cell r="U1487">
            <v>43585</v>
          </cell>
        </row>
        <row r="1488">
          <cell r="S1488">
            <v>122926667</v>
          </cell>
          <cell r="T1488">
            <v>746</v>
          </cell>
          <cell r="U1488">
            <v>43600</v>
          </cell>
        </row>
        <row r="1489">
          <cell r="S1489">
            <v>122926668</v>
          </cell>
          <cell r="T1489">
            <v>805</v>
          </cell>
          <cell r="U1489">
            <v>43616</v>
          </cell>
        </row>
        <row r="1490">
          <cell r="S1490">
            <v>122926673</v>
          </cell>
          <cell r="T1490">
            <v>1021</v>
          </cell>
          <cell r="U1490">
            <v>43585</v>
          </cell>
        </row>
        <row r="1491">
          <cell r="S1491">
            <v>122926674</v>
          </cell>
          <cell r="T1491">
            <v>453</v>
          </cell>
          <cell r="U1491">
            <v>43616</v>
          </cell>
        </row>
        <row r="1492">
          <cell r="S1492">
            <v>122926677</v>
          </cell>
          <cell r="T1492">
            <v>1512</v>
          </cell>
          <cell r="U1492">
            <v>43600</v>
          </cell>
        </row>
        <row r="1493">
          <cell r="S1493">
            <v>122926678</v>
          </cell>
          <cell r="T1493">
            <v>534</v>
          </cell>
          <cell r="U1493">
            <v>43585</v>
          </cell>
        </row>
        <row r="1494">
          <cell r="S1494">
            <v>122926680</v>
          </cell>
          <cell r="T1494">
            <v>987</v>
          </cell>
          <cell r="U1494">
            <v>43600</v>
          </cell>
        </row>
        <row r="1495">
          <cell r="S1495">
            <v>122926681</v>
          </cell>
          <cell r="T1495">
            <v>453</v>
          </cell>
          <cell r="U1495">
            <v>43600</v>
          </cell>
        </row>
        <row r="1496">
          <cell r="S1496">
            <v>122926693</v>
          </cell>
          <cell r="T1496">
            <v>348</v>
          </cell>
          <cell r="U1496">
            <v>43585</v>
          </cell>
        </row>
        <row r="1497">
          <cell r="S1497">
            <v>122926698</v>
          </cell>
          <cell r="T1497">
            <v>541</v>
          </cell>
          <cell r="U1497">
            <v>43600</v>
          </cell>
        </row>
        <row r="1498">
          <cell r="S1498">
            <v>122926701</v>
          </cell>
          <cell r="T1498">
            <v>512</v>
          </cell>
          <cell r="U1498">
            <v>43631</v>
          </cell>
        </row>
        <row r="1499">
          <cell r="S1499">
            <v>122926703</v>
          </cell>
          <cell r="T1499">
            <v>300</v>
          </cell>
          <cell r="U1499">
            <v>43600</v>
          </cell>
        </row>
        <row r="1500">
          <cell r="S1500">
            <v>122926704</v>
          </cell>
          <cell r="T1500">
            <v>791</v>
          </cell>
          <cell r="U1500">
            <v>43600</v>
          </cell>
        </row>
        <row r="1501">
          <cell r="S1501">
            <v>122926705</v>
          </cell>
          <cell r="T1501">
            <v>1505</v>
          </cell>
          <cell r="U1501">
            <v>43585</v>
          </cell>
        </row>
        <row r="1502">
          <cell r="S1502">
            <v>122926710</v>
          </cell>
          <cell r="T1502">
            <v>569</v>
          </cell>
          <cell r="U1502">
            <v>43600</v>
          </cell>
        </row>
        <row r="1503">
          <cell r="S1503">
            <v>122926711</v>
          </cell>
          <cell r="T1503">
            <v>471</v>
          </cell>
          <cell r="U1503">
            <v>43600</v>
          </cell>
        </row>
        <row r="1504">
          <cell r="S1504">
            <v>122926712</v>
          </cell>
          <cell r="T1504">
            <v>314</v>
          </cell>
          <cell r="U1504">
            <v>43585</v>
          </cell>
        </row>
        <row r="1505">
          <cell r="S1505">
            <v>122926713</v>
          </cell>
          <cell r="T1505">
            <v>963</v>
          </cell>
          <cell r="U1505">
            <v>43585</v>
          </cell>
        </row>
        <row r="1506">
          <cell r="S1506">
            <v>122926715</v>
          </cell>
          <cell r="T1506">
            <v>1858</v>
          </cell>
          <cell r="U1506">
            <v>43600</v>
          </cell>
        </row>
        <row r="1507">
          <cell r="S1507">
            <v>122926718</v>
          </cell>
          <cell r="T1507">
            <v>1945</v>
          </cell>
          <cell r="U1507">
            <v>43585</v>
          </cell>
        </row>
        <row r="1508">
          <cell r="S1508">
            <v>122926761</v>
          </cell>
          <cell r="T1508">
            <v>300</v>
          </cell>
          <cell r="U1508">
            <v>43600</v>
          </cell>
        </row>
        <row r="1509">
          <cell r="S1509">
            <v>122926796</v>
          </cell>
          <cell r="T1509">
            <v>1789</v>
          </cell>
          <cell r="U1509">
            <v>43585</v>
          </cell>
        </row>
        <row r="1510">
          <cell r="S1510">
            <v>122926799</v>
          </cell>
          <cell r="T1510">
            <v>2922</v>
          </cell>
          <cell r="U1510">
            <v>43585</v>
          </cell>
        </row>
        <row r="1511">
          <cell r="S1511">
            <v>122926800</v>
          </cell>
          <cell r="T1511">
            <v>300</v>
          </cell>
          <cell r="U1511">
            <v>43570</v>
          </cell>
        </row>
        <row r="1512">
          <cell r="S1512">
            <v>122926810</v>
          </cell>
          <cell r="T1512">
            <v>300</v>
          </cell>
          <cell r="U1512">
            <v>43600</v>
          </cell>
        </row>
        <row r="1513">
          <cell r="S1513">
            <v>122926811</v>
          </cell>
          <cell r="T1513">
            <v>337</v>
          </cell>
          <cell r="U1513">
            <v>43570</v>
          </cell>
        </row>
        <row r="1514">
          <cell r="S1514">
            <v>122926812</v>
          </cell>
          <cell r="T1514">
            <v>300</v>
          </cell>
          <cell r="U1514">
            <v>43600</v>
          </cell>
        </row>
        <row r="1515">
          <cell r="S1515">
            <v>122926813</v>
          </cell>
          <cell r="T1515">
            <v>300</v>
          </cell>
          <cell r="U1515">
            <v>43600</v>
          </cell>
        </row>
        <row r="1516">
          <cell r="S1516">
            <v>122926835</v>
          </cell>
          <cell r="T1516">
            <v>300</v>
          </cell>
          <cell r="U1516">
            <v>43616</v>
          </cell>
        </row>
        <row r="1517">
          <cell r="S1517">
            <v>122926839</v>
          </cell>
          <cell r="T1517">
            <v>300</v>
          </cell>
          <cell r="U1517">
            <v>43585</v>
          </cell>
        </row>
        <row r="1518">
          <cell r="S1518">
            <v>122926842</v>
          </cell>
          <cell r="T1518">
            <v>1643</v>
          </cell>
          <cell r="U1518">
            <v>43585</v>
          </cell>
        </row>
        <row r="1519">
          <cell r="S1519">
            <v>122927023</v>
          </cell>
          <cell r="T1519">
            <v>291</v>
          </cell>
          <cell r="U1519">
            <v>43600</v>
          </cell>
        </row>
        <row r="1520">
          <cell r="S1520">
            <v>122927046</v>
          </cell>
          <cell r="T1520">
            <v>360</v>
          </cell>
          <cell r="U1520">
            <v>43600</v>
          </cell>
        </row>
        <row r="1521">
          <cell r="S1521">
            <v>122927148</v>
          </cell>
          <cell r="T1521">
            <v>271</v>
          </cell>
          <cell r="U1521">
            <v>43600</v>
          </cell>
        </row>
        <row r="1522">
          <cell r="S1522">
            <v>122927217</v>
          </cell>
          <cell r="T1522">
            <v>13</v>
          </cell>
          <cell r="U1522">
            <v>43585</v>
          </cell>
        </row>
        <row r="1523">
          <cell r="S1523">
            <v>122927223</v>
          </cell>
          <cell r="T1523">
            <v>671</v>
          </cell>
          <cell r="U1523">
            <v>43600</v>
          </cell>
        </row>
        <row r="1524">
          <cell r="S1524">
            <v>122927225</v>
          </cell>
          <cell r="T1524">
            <v>671</v>
          </cell>
          <cell r="U1524">
            <v>43555</v>
          </cell>
        </row>
        <row r="1525">
          <cell r="S1525">
            <v>122927232</v>
          </cell>
          <cell r="T1525">
            <v>120</v>
          </cell>
          <cell r="U1525">
            <v>43600</v>
          </cell>
        </row>
        <row r="1526">
          <cell r="S1526">
            <v>122928443</v>
          </cell>
          <cell r="T1526">
            <v>412</v>
          </cell>
          <cell r="U1526">
            <v>43600</v>
          </cell>
        </row>
        <row r="1527">
          <cell r="S1527">
            <v>122928445</v>
          </cell>
          <cell r="T1527">
            <v>1255</v>
          </cell>
          <cell r="U1527">
            <v>43600</v>
          </cell>
        </row>
        <row r="1528">
          <cell r="S1528">
            <v>122928447</v>
          </cell>
          <cell r="T1528">
            <v>120</v>
          </cell>
          <cell r="U1528">
            <v>43600</v>
          </cell>
        </row>
        <row r="1529">
          <cell r="S1529">
            <v>122928450</v>
          </cell>
          <cell r="T1529">
            <v>162</v>
          </cell>
          <cell r="U1529">
            <v>43600</v>
          </cell>
        </row>
        <row r="1530">
          <cell r="S1530">
            <v>122928456</v>
          </cell>
          <cell r="T1530">
            <v>120</v>
          </cell>
          <cell r="U1530">
            <v>43600</v>
          </cell>
        </row>
        <row r="1531">
          <cell r="S1531">
            <v>122928458</v>
          </cell>
          <cell r="T1531">
            <v>1392</v>
          </cell>
          <cell r="U1531">
            <v>43600</v>
          </cell>
        </row>
        <row r="1532">
          <cell r="S1532">
            <v>122928460</v>
          </cell>
          <cell r="T1532">
            <v>120</v>
          </cell>
          <cell r="U1532">
            <v>43585</v>
          </cell>
        </row>
        <row r="1533">
          <cell r="S1533">
            <v>122928463</v>
          </cell>
          <cell r="T1533">
            <v>41</v>
          </cell>
          <cell r="U1533">
            <v>43555</v>
          </cell>
        </row>
        <row r="1534">
          <cell r="S1534">
            <v>122928466</v>
          </cell>
          <cell r="T1534">
            <v>450</v>
          </cell>
          <cell r="U1534">
            <v>43600</v>
          </cell>
        </row>
        <row r="1535">
          <cell r="S1535">
            <v>122928473</v>
          </cell>
          <cell r="T1535">
            <v>24</v>
          </cell>
          <cell r="U1535">
            <v>43585</v>
          </cell>
        </row>
        <row r="1536">
          <cell r="S1536">
            <v>122928474</v>
          </cell>
          <cell r="T1536">
            <v>12</v>
          </cell>
          <cell r="U1536">
            <v>43555</v>
          </cell>
        </row>
        <row r="1537">
          <cell r="S1537">
            <v>122928484</v>
          </cell>
          <cell r="T1537">
            <v>192</v>
          </cell>
          <cell r="U1537">
            <v>43600</v>
          </cell>
        </row>
        <row r="1538">
          <cell r="S1538">
            <v>122928485</v>
          </cell>
          <cell r="T1538">
            <v>140</v>
          </cell>
          <cell r="U1538">
            <v>43616</v>
          </cell>
        </row>
        <row r="1539">
          <cell r="S1539">
            <v>122928489</v>
          </cell>
          <cell r="T1539">
            <v>48</v>
          </cell>
          <cell r="U1539">
            <v>43600</v>
          </cell>
        </row>
        <row r="1540">
          <cell r="S1540">
            <v>122928496</v>
          </cell>
          <cell r="T1540">
            <v>552</v>
          </cell>
          <cell r="U1540">
            <v>43600</v>
          </cell>
        </row>
        <row r="1541">
          <cell r="S1541">
            <v>122928517</v>
          </cell>
          <cell r="T1541">
            <v>516</v>
          </cell>
          <cell r="U1541">
            <v>43600</v>
          </cell>
        </row>
        <row r="1542">
          <cell r="S1542">
            <v>122928518</v>
          </cell>
          <cell r="T1542">
            <v>33</v>
          </cell>
          <cell r="U1542">
            <v>43585</v>
          </cell>
        </row>
        <row r="1543">
          <cell r="S1543">
            <v>122928528</v>
          </cell>
          <cell r="T1543">
            <v>528</v>
          </cell>
          <cell r="U1543">
            <v>43600</v>
          </cell>
        </row>
        <row r="1544">
          <cell r="S1544">
            <v>122928534</v>
          </cell>
          <cell r="T1544">
            <v>482</v>
          </cell>
          <cell r="U1544">
            <v>43585</v>
          </cell>
        </row>
        <row r="1545">
          <cell r="S1545">
            <v>122928559</v>
          </cell>
          <cell r="T1545">
            <v>1314</v>
          </cell>
          <cell r="U1545">
            <v>43585</v>
          </cell>
        </row>
        <row r="1546">
          <cell r="S1546">
            <v>122928565</v>
          </cell>
          <cell r="T1546">
            <v>276</v>
          </cell>
          <cell r="U1546">
            <v>43585</v>
          </cell>
        </row>
        <row r="1547">
          <cell r="S1547">
            <v>122928566</v>
          </cell>
          <cell r="T1547">
            <v>100</v>
          </cell>
          <cell r="U1547">
            <v>43585</v>
          </cell>
        </row>
        <row r="1548">
          <cell r="S1548">
            <v>122928567</v>
          </cell>
          <cell r="T1548">
            <v>153</v>
          </cell>
          <cell r="U1548">
            <v>43600</v>
          </cell>
        </row>
        <row r="1549">
          <cell r="S1549">
            <v>122928568</v>
          </cell>
          <cell r="T1549">
            <v>192</v>
          </cell>
          <cell r="U1549">
            <v>43600</v>
          </cell>
        </row>
        <row r="1550">
          <cell r="S1550">
            <v>122928575</v>
          </cell>
          <cell r="T1550">
            <v>1992</v>
          </cell>
          <cell r="U1550">
            <v>43585</v>
          </cell>
        </row>
        <row r="1551">
          <cell r="S1551">
            <v>122928579</v>
          </cell>
          <cell r="T1551">
            <v>636</v>
          </cell>
          <cell r="U1551">
            <v>43585</v>
          </cell>
        </row>
        <row r="1552">
          <cell r="S1552">
            <v>122928580</v>
          </cell>
          <cell r="T1552">
            <v>119</v>
          </cell>
          <cell r="U1552">
            <v>43600</v>
          </cell>
        </row>
        <row r="1553">
          <cell r="S1553">
            <v>122928583</v>
          </cell>
          <cell r="T1553">
            <v>958</v>
          </cell>
          <cell r="U1553">
            <v>43600</v>
          </cell>
        </row>
        <row r="1554">
          <cell r="S1554">
            <v>122928586</v>
          </cell>
          <cell r="T1554">
            <v>2598</v>
          </cell>
          <cell r="U1554">
            <v>43585</v>
          </cell>
        </row>
        <row r="1555">
          <cell r="S1555">
            <v>122928588</v>
          </cell>
          <cell r="T1555">
            <v>100</v>
          </cell>
          <cell r="U1555">
            <v>43555</v>
          </cell>
        </row>
        <row r="1556">
          <cell r="S1556">
            <v>122928589</v>
          </cell>
          <cell r="T1556">
            <v>136</v>
          </cell>
          <cell r="U1556">
            <v>43616</v>
          </cell>
        </row>
        <row r="1557">
          <cell r="S1557">
            <v>122928590</v>
          </cell>
          <cell r="T1557">
            <v>135</v>
          </cell>
          <cell r="U1557">
            <v>43616</v>
          </cell>
        </row>
        <row r="1558">
          <cell r="S1558">
            <v>122928592</v>
          </cell>
          <cell r="T1558">
            <v>672</v>
          </cell>
          <cell r="U1558">
            <v>43585</v>
          </cell>
        </row>
        <row r="1559">
          <cell r="S1559">
            <v>122928595</v>
          </cell>
          <cell r="T1559">
            <v>136</v>
          </cell>
          <cell r="U1559">
            <v>43600</v>
          </cell>
        </row>
        <row r="1560">
          <cell r="S1560">
            <v>122928597</v>
          </cell>
          <cell r="T1560">
            <v>200</v>
          </cell>
          <cell r="U1560">
            <v>43585</v>
          </cell>
        </row>
        <row r="1561">
          <cell r="S1561">
            <v>122928598</v>
          </cell>
          <cell r="T1561">
            <v>132</v>
          </cell>
          <cell r="U1561">
            <v>43600</v>
          </cell>
        </row>
        <row r="1562">
          <cell r="S1562">
            <v>122928600</v>
          </cell>
          <cell r="T1562">
            <v>100</v>
          </cell>
          <cell r="U1562">
            <v>43600</v>
          </cell>
        </row>
        <row r="1563">
          <cell r="S1563">
            <v>122928601</v>
          </cell>
          <cell r="T1563">
            <v>114</v>
          </cell>
          <cell r="U1563" t="str">
            <v>holding</v>
          </cell>
        </row>
        <row r="1564">
          <cell r="S1564">
            <v>122928603</v>
          </cell>
          <cell r="T1564">
            <v>466</v>
          </cell>
          <cell r="U1564">
            <v>43616</v>
          </cell>
        </row>
        <row r="1565">
          <cell r="S1565">
            <v>122928604</v>
          </cell>
          <cell r="T1565">
            <v>353</v>
          </cell>
          <cell r="U1565">
            <v>43616</v>
          </cell>
        </row>
        <row r="1566">
          <cell r="S1566">
            <v>122928605</v>
          </cell>
          <cell r="T1566">
            <v>534</v>
          </cell>
          <cell r="U1566">
            <v>43600</v>
          </cell>
        </row>
        <row r="1567">
          <cell r="S1567">
            <v>122928606</v>
          </cell>
          <cell r="T1567">
            <v>100</v>
          </cell>
          <cell r="U1567">
            <v>43585</v>
          </cell>
        </row>
        <row r="1568">
          <cell r="S1568">
            <v>122928607</v>
          </cell>
          <cell r="T1568">
            <v>288</v>
          </cell>
          <cell r="U1568">
            <v>43600</v>
          </cell>
        </row>
        <row r="1569">
          <cell r="S1569">
            <v>122928608</v>
          </cell>
          <cell r="T1569">
            <v>822</v>
          </cell>
          <cell r="U1569">
            <v>43600</v>
          </cell>
        </row>
        <row r="1570">
          <cell r="S1570">
            <v>122928609</v>
          </cell>
          <cell r="T1570">
            <v>100</v>
          </cell>
          <cell r="U1570">
            <v>43585</v>
          </cell>
        </row>
        <row r="1571">
          <cell r="S1571">
            <v>122928611</v>
          </cell>
          <cell r="T1571">
            <v>274</v>
          </cell>
          <cell r="U1571">
            <v>43600</v>
          </cell>
        </row>
        <row r="1572">
          <cell r="S1572">
            <v>122928615</v>
          </cell>
          <cell r="T1572">
            <v>284</v>
          </cell>
          <cell r="U1572">
            <v>43600</v>
          </cell>
        </row>
        <row r="1573">
          <cell r="S1573">
            <v>122928617</v>
          </cell>
          <cell r="T1573">
            <v>903</v>
          </cell>
          <cell r="U1573">
            <v>43585</v>
          </cell>
        </row>
        <row r="1574">
          <cell r="S1574">
            <v>122928621</v>
          </cell>
          <cell r="T1574">
            <v>108</v>
          </cell>
          <cell r="U1574">
            <v>43600</v>
          </cell>
        </row>
        <row r="1575">
          <cell r="S1575">
            <v>122928622</v>
          </cell>
          <cell r="T1575">
            <v>180</v>
          </cell>
          <cell r="U1575">
            <v>43616</v>
          </cell>
        </row>
        <row r="1576">
          <cell r="S1576">
            <v>122928623</v>
          </cell>
          <cell r="T1576">
            <v>100</v>
          </cell>
          <cell r="U1576">
            <v>43600</v>
          </cell>
        </row>
        <row r="1577">
          <cell r="S1577">
            <v>122928636</v>
          </cell>
          <cell r="T1577">
            <v>185</v>
          </cell>
          <cell r="U1577">
            <v>43600</v>
          </cell>
        </row>
        <row r="1578">
          <cell r="S1578">
            <v>122928637</v>
          </cell>
          <cell r="T1578">
            <v>426</v>
          </cell>
          <cell r="U1578">
            <v>43600</v>
          </cell>
        </row>
        <row r="1579">
          <cell r="S1579">
            <v>122928645</v>
          </cell>
          <cell r="T1579">
            <v>1908</v>
          </cell>
          <cell r="U1579">
            <v>43600</v>
          </cell>
        </row>
        <row r="1580">
          <cell r="S1580">
            <v>122928648</v>
          </cell>
          <cell r="T1580">
            <v>676</v>
          </cell>
          <cell r="U1580">
            <v>43600</v>
          </cell>
        </row>
        <row r="1581">
          <cell r="S1581">
            <v>122928657</v>
          </cell>
          <cell r="T1581">
            <v>594</v>
          </cell>
          <cell r="U1581">
            <v>43585</v>
          </cell>
        </row>
        <row r="1582">
          <cell r="S1582">
            <v>122928660</v>
          </cell>
          <cell r="T1582">
            <v>100</v>
          </cell>
          <cell r="U1582">
            <v>43585</v>
          </cell>
        </row>
        <row r="1583">
          <cell r="S1583">
            <v>122928665</v>
          </cell>
          <cell r="T1583">
            <v>1019</v>
          </cell>
          <cell r="U1583">
            <v>43600</v>
          </cell>
        </row>
        <row r="1584">
          <cell r="S1584">
            <v>122928666</v>
          </cell>
          <cell r="T1584">
            <v>212</v>
          </cell>
          <cell r="U1584">
            <v>43600</v>
          </cell>
        </row>
        <row r="1585">
          <cell r="S1585">
            <v>122928670</v>
          </cell>
          <cell r="T1585">
            <v>300</v>
          </cell>
          <cell r="U1585">
            <v>43600</v>
          </cell>
        </row>
        <row r="1586">
          <cell r="S1586">
            <v>122928672</v>
          </cell>
          <cell r="T1586">
            <v>156</v>
          </cell>
          <cell r="U1586">
            <v>43600</v>
          </cell>
        </row>
        <row r="1587">
          <cell r="S1587">
            <v>122928676</v>
          </cell>
          <cell r="T1587">
            <v>636</v>
          </cell>
          <cell r="U1587">
            <v>43585</v>
          </cell>
        </row>
        <row r="1588">
          <cell r="S1588">
            <v>122928679</v>
          </cell>
          <cell r="T1588">
            <v>182</v>
          </cell>
          <cell r="U1588">
            <v>43600</v>
          </cell>
        </row>
        <row r="1589">
          <cell r="S1589">
            <v>122928681</v>
          </cell>
          <cell r="T1589">
            <v>100</v>
          </cell>
          <cell r="U1589">
            <v>43600</v>
          </cell>
        </row>
        <row r="1590">
          <cell r="S1590">
            <v>122928685</v>
          </cell>
          <cell r="T1590">
            <v>1504</v>
          </cell>
          <cell r="U1590">
            <v>43600</v>
          </cell>
        </row>
        <row r="1591">
          <cell r="S1591">
            <v>122928686</v>
          </cell>
          <cell r="T1591">
            <v>547</v>
          </cell>
          <cell r="U1591">
            <v>43585</v>
          </cell>
        </row>
        <row r="1592">
          <cell r="S1592">
            <v>122928688</v>
          </cell>
          <cell r="T1592">
            <v>414</v>
          </cell>
          <cell r="U1592">
            <v>43585</v>
          </cell>
        </row>
        <row r="1593">
          <cell r="S1593">
            <v>122928689</v>
          </cell>
          <cell r="T1593">
            <v>135</v>
          </cell>
          <cell r="U1593">
            <v>43600</v>
          </cell>
        </row>
        <row r="1594">
          <cell r="S1594">
            <v>122928690</v>
          </cell>
          <cell r="T1594">
            <v>170</v>
          </cell>
          <cell r="U1594">
            <v>43600</v>
          </cell>
        </row>
        <row r="1595">
          <cell r="S1595">
            <v>122928694</v>
          </cell>
          <cell r="T1595">
            <v>1280</v>
          </cell>
          <cell r="U1595">
            <v>43600</v>
          </cell>
        </row>
        <row r="1596">
          <cell r="S1596">
            <v>122928698</v>
          </cell>
          <cell r="T1596">
            <v>100</v>
          </cell>
          <cell r="U1596">
            <v>43600</v>
          </cell>
        </row>
        <row r="1597">
          <cell r="S1597">
            <v>122928703</v>
          </cell>
          <cell r="T1597">
            <v>118</v>
          </cell>
          <cell r="U1597">
            <v>43616</v>
          </cell>
        </row>
        <row r="1598">
          <cell r="S1598">
            <v>122928709</v>
          </cell>
          <cell r="T1598">
            <v>238</v>
          </cell>
          <cell r="U1598">
            <v>43600</v>
          </cell>
        </row>
        <row r="1599">
          <cell r="S1599">
            <v>122928710</v>
          </cell>
          <cell r="T1599">
            <v>183</v>
          </cell>
          <cell r="U1599">
            <v>43600</v>
          </cell>
        </row>
        <row r="1600">
          <cell r="S1600">
            <v>122928711</v>
          </cell>
          <cell r="T1600">
            <v>100</v>
          </cell>
          <cell r="U1600">
            <v>43600</v>
          </cell>
        </row>
        <row r="1601">
          <cell r="S1601">
            <v>122928716</v>
          </cell>
          <cell r="T1601">
            <v>579</v>
          </cell>
          <cell r="U1601">
            <v>43600</v>
          </cell>
        </row>
        <row r="1602">
          <cell r="S1602">
            <v>122928737</v>
          </cell>
          <cell r="T1602">
            <v>144</v>
          </cell>
          <cell r="U1602">
            <v>43600</v>
          </cell>
        </row>
        <row r="1603">
          <cell r="S1603">
            <v>122928750</v>
          </cell>
          <cell r="T1603">
            <v>166</v>
          </cell>
          <cell r="U1603">
            <v>43585</v>
          </cell>
        </row>
        <row r="1604">
          <cell r="S1604">
            <v>122928751</v>
          </cell>
          <cell r="T1604">
            <v>145</v>
          </cell>
          <cell r="U1604">
            <v>43600</v>
          </cell>
        </row>
        <row r="1605">
          <cell r="S1605">
            <v>122928759</v>
          </cell>
          <cell r="T1605">
            <v>310</v>
          </cell>
          <cell r="U1605">
            <v>43600</v>
          </cell>
        </row>
        <row r="1606">
          <cell r="S1606">
            <v>122928780</v>
          </cell>
          <cell r="T1606">
            <v>1080</v>
          </cell>
          <cell r="U1606">
            <v>43555</v>
          </cell>
        </row>
        <row r="1607">
          <cell r="S1607">
            <v>122928783</v>
          </cell>
          <cell r="T1607">
            <v>132</v>
          </cell>
          <cell r="U1607">
            <v>43616</v>
          </cell>
        </row>
        <row r="1608">
          <cell r="S1608">
            <v>122928788</v>
          </cell>
          <cell r="T1608">
            <v>1458</v>
          </cell>
          <cell r="U1608">
            <v>43600</v>
          </cell>
        </row>
        <row r="1609">
          <cell r="S1609">
            <v>122928791</v>
          </cell>
          <cell r="T1609">
            <v>302</v>
          </cell>
          <cell r="U1609">
            <v>43600</v>
          </cell>
        </row>
        <row r="1610">
          <cell r="S1610">
            <v>122928792</v>
          </cell>
          <cell r="T1610">
            <v>362</v>
          </cell>
          <cell r="U1610">
            <v>43600</v>
          </cell>
        </row>
        <row r="1611">
          <cell r="S1611">
            <v>122928794</v>
          </cell>
          <cell r="T1611">
            <v>444</v>
          </cell>
          <cell r="U1611">
            <v>43600</v>
          </cell>
        </row>
        <row r="1612">
          <cell r="S1612">
            <v>122928802</v>
          </cell>
          <cell r="T1612">
            <v>173</v>
          </cell>
          <cell r="U1612">
            <v>43600</v>
          </cell>
        </row>
        <row r="1613">
          <cell r="S1613">
            <v>122928807</v>
          </cell>
          <cell r="T1613">
            <v>778</v>
          </cell>
          <cell r="U1613">
            <v>43555</v>
          </cell>
        </row>
        <row r="1614">
          <cell r="S1614">
            <v>122928808</v>
          </cell>
          <cell r="T1614">
            <v>140</v>
          </cell>
          <cell r="U1614">
            <v>43616</v>
          </cell>
        </row>
        <row r="1615">
          <cell r="S1615">
            <v>122928809</v>
          </cell>
          <cell r="T1615">
            <v>169</v>
          </cell>
          <cell r="U1615">
            <v>43600</v>
          </cell>
        </row>
        <row r="1616">
          <cell r="S1616">
            <v>122928813</v>
          </cell>
          <cell r="T1616">
            <v>194</v>
          </cell>
          <cell r="U1616">
            <v>43600</v>
          </cell>
        </row>
        <row r="1617">
          <cell r="S1617">
            <v>122928816</v>
          </cell>
          <cell r="T1617">
            <v>1632</v>
          </cell>
          <cell r="U1617">
            <v>43600</v>
          </cell>
        </row>
        <row r="1618">
          <cell r="S1618">
            <v>122928837</v>
          </cell>
          <cell r="T1618">
            <v>140</v>
          </cell>
          <cell r="U1618">
            <v>43616</v>
          </cell>
        </row>
        <row r="1619">
          <cell r="S1619">
            <v>122928844</v>
          </cell>
          <cell r="T1619">
            <v>176</v>
          </cell>
          <cell r="U1619">
            <v>43616</v>
          </cell>
        </row>
        <row r="1620">
          <cell r="S1620">
            <v>122928855</v>
          </cell>
          <cell r="T1620">
            <v>100</v>
          </cell>
          <cell r="U1620">
            <v>43600</v>
          </cell>
        </row>
        <row r="1621">
          <cell r="S1621">
            <v>122928877</v>
          </cell>
          <cell r="T1621">
            <v>100</v>
          </cell>
          <cell r="U1621">
            <v>43600</v>
          </cell>
        </row>
        <row r="1622">
          <cell r="S1622">
            <v>122928879</v>
          </cell>
          <cell r="T1622">
            <v>684</v>
          </cell>
          <cell r="U1622">
            <v>43600</v>
          </cell>
        </row>
        <row r="1623">
          <cell r="S1623">
            <v>122928890</v>
          </cell>
          <cell r="T1623">
            <v>253</v>
          </cell>
          <cell r="U1623">
            <v>43600</v>
          </cell>
        </row>
        <row r="1624">
          <cell r="S1624">
            <v>122928891</v>
          </cell>
          <cell r="T1624">
            <v>152</v>
          </cell>
          <cell r="U1624">
            <v>43600</v>
          </cell>
        </row>
        <row r="1625">
          <cell r="S1625">
            <v>122928896</v>
          </cell>
          <cell r="T1625">
            <v>259</v>
          </cell>
          <cell r="U1625">
            <v>43616</v>
          </cell>
        </row>
        <row r="1626">
          <cell r="S1626">
            <v>122928903</v>
          </cell>
          <cell r="T1626">
            <v>161</v>
          </cell>
          <cell r="U1626">
            <v>43616</v>
          </cell>
        </row>
        <row r="1627">
          <cell r="S1627">
            <v>122928923</v>
          </cell>
          <cell r="T1627">
            <v>100</v>
          </cell>
          <cell r="U1627">
            <v>43600</v>
          </cell>
        </row>
        <row r="1628">
          <cell r="S1628">
            <v>122928933</v>
          </cell>
          <cell r="T1628">
            <v>2116</v>
          </cell>
          <cell r="U1628">
            <v>43600</v>
          </cell>
        </row>
        <row r="1629">
          <cell r="S1629">
            <v>122928939</v>
          </cell>
          <cell r="T1629">
            <v>711</v>
          </cell>
          <cell r="U1629">
            <v>43616</v>
          </cell>
        </row>
        <row r="1630">
          <cell r="S1630">
            <v>122928941</v>
          </cell>
          <cell r="T1630">
            <v>1161</v>
          </cell>
          <cell r="U1630">
            <v>43600</v>
          </cell>
        </row>
        <row r="1631">
          <cell r="S1631">
            <v>122928951</v>
          </cell>
          <cell r="T1631">
            <v>100</v>
          </cell>
          <cell r="U1631">
            <v>43600</v>
          </cell>
        </row>
        <row r="1632">
          <cell r="S1632">
            <v>122928966</v>
          </cell>
          <cell r="T1632">
            <v>123</v>
          </cell>
          <cell r="U1632">
            <v>43600</v>
          </cell>
        </row>
        <row r="1633">
          <cell r="S1633">
            <v>122928994</v>
          </cell>
          <cell r="T1633">
            <v>489</v>
          </cell>
          <cell r="U1633">
            <v>43585</v>
          </cell>
        </row>
        <row r="1634">
          <cell r="S1634">
            <v>122928999</v>
          </cell>
          <cell r="T1634">
            <v>797</v>
          </cell>
          <cell r="U1634">
            <v>43585</v>
          </cell>
        </row>
        <row r="1635">
          <cell r="S1635">
            <v>122929002</v>
          </cell>
          <cell r="T1635">
            <v>100</v>
          </cell>
          <cell r="U1635">
            <v>43585</v>
          </cell>
        </row>
        <row r="1636">
          <cell r="S1636">
            <v>122929012</v>
          </cell>
          <cell r="T1636">
            <v>744</v>
          </cell>
          <cell r="U1636">
            <v>43600</v>
          </cell>
        </row>
        <row r="1637">
          <cell r="S1637">
            <v>122929030</v>
          </cell>
          <cell r="T1637">
            <v>100</v>
          </cell>
          <cell r="U1637">
            <v>43555</v>
          </cell>
        </row>
        <row r="1638">
          <cell r="S1638">
            <v>122929034</v>
          </cell>
          <cell r="T1638">
            <v>1486</v>
          </cell>
          <cell r="U1638">
            <v>43600</v>
          </cell>
        </row>
        <row r="1639">
          <cell r="S1639">
            <v>122929041</v>
          </cell>
          <cell r="T1639">
            <v>100</v>
          </cell>
          <cell r="U1639">
            <v>43555</v>
          </cell>
        </row>
        <row r="1640">
          <cell r="S1640">
            <v>122929043</v>
          </cell>
          <cell r="T1640">
            <v>1210</v>
          </cell>
          <cell r="U1640">
            <v>43555</v>
          </cell>
        </row>
        <row r="1641">
          <cell r="S1641">
            <v>122929048</v>
          </cell>
          <cell r="T1641">
            <v>792</v>
          </cell>
          <cell r="U1641">
            <v>43585</v>
          </cell>
        </row>
        <row r="1642">
          <cell r="S1642">
            <v>122929051</v>
          </cell>
          <cell r="T1642">
            <v>100</v>
          </cell>
          <cell r="U1642">
            <v>43600</v>
          </cell>
        </row>
        <row r="1643">
          <cell r="S1643">
            <v>122929072</v>
          </cell>
          <cell r="T1643">
            <v>583</v>
          </cell>
          <cell r="U1643">
            <v>43600</v>
          </cell>
        </row>
        <row r="1644">
          <cell r="S1644">
            <v>122929088</v>
          </cell>
          <cell r="T1644">
            <v>108</v>
          </cell>
          <cell r="U1644">
            <v>43600</v>
          </cell>
        </row>
        <row r="1645">
          <cell r="S1645">
            <v>122929094</v>
          </cell>
          <cell r="T1645">
            <v>471</v>
          </cell>
          <cell r="U1645">
            <v>43600</v>
          </cell>
        </row>
        <row r="1646">
          <cell r="S1646">
            <v>122929103</v>
          </cell>
          <cell r="T1646">
            <v>104</v>
          </cell>
          <cell r="U1646">
            <v>43616</v>
          </cell>
        </row>
        <row r="1647">
          <cell r="S1647">
            <v>122929112</v>
          </cell>
          <cell r="T1647">
            <v>55</v>
          </cell>
          <cell r="U1647">
            <v>43600</v>
          </cell>
        </row>
        <row r="1648">
          <cell r="S1648">
            <v>122929115</v>
          </cell>
          <cell r="T1648">
            <v>49</v>
          </cell>
          <cell r="U1648">
            <v>43600</v>
          </cell>
        </row>
        <row r="1649">
          <cell r="S1649">
            <v>122929116</v>
          </cell>
          <cell r="T1649">
            <v>205</v>
          </cell>
          <cell r="U1649">
            <v>43600</v>
          </cell>
        </row>
        <row r="1650">
          <cell r="S1650">
            <v>122929117</v>
          </cell>
          <cell r="T1650">
            <v>240</v>
          </cell>
          <cell r="U1650">
            <v>43600</v>
          </cell>
        </row>
        <row r="1651">
          <cell r="S1651">
            <v>122929183</v>
          </cell>
          <cell r="T1651">
            <v>198</v>
          </cell>
          <cell r="U1651">
            <v>43600</v>
          </cell>
        </row>
        <row r="1652">
          <cell r="S1652">
            <v>122929184</v>
          </cell>
          <cell r="T1652">
            <v>540</v>
          </cell>
          <cell r="U1652">
            <v>43616</v>
          </cell>
        </row>
        <row r="1653">
          <cell r="S1653">
            <v>122929188</v>
          </cell>
          <cell r="T1653">
            <v>290</v>
          </cell>
          <cell r="U1653">
            <v>43600</v>
          </cell>
        </row>
        <row r="1654">
          <cell r="S1654">
            <v>122929190</v>
          </cell>
          <cell r="T1654">
            <v>100</v>
          </cell>
          <cell r="U1654">
            <v>43600</v>
          </cell>
        </row>
        <row r="1655">
          <cell r="S1655">
            <v>122929193</v>
          </cell>
          <cell r="T1655">
            <v>100</v>
          </cell>
          <cell r="U1655">
            <v>43600</v>
          </cell>
        </row>
        <row r="1656">
          <cell r="S1656">
            <v>122929203</v>
          </cell>
          <cell r="T1656">
            <v>288</v>
          </cell>
          <cell r="U1656">
            <v>43616</v>
          </cell>
        </row>
        <row r="1657">
          <cell r="S1657">
            <v>122929211</v>
          </cell>
          <cell r="T1657">
            <v>1688</v>
          </cell>
          <cell r="U1657">
            <v>43600</v>
          </cell>
        </row>
        <row r="1658">
          <cell r="S1658">
            <v>122929244</v>
          </cell>
          <cell r="T1658">
            <v>86</v>
          </cell>
          <cell r="U1658">
            <v>43600</v>
          </cell>
        </row>
        <row r="1659">
          <cell r="S1659">
            <v>122929267</v>
          </cell>
          <cell r="T1659">
            <v>230</v>
          </cell>
          <cell r="U1659">
            <v>43600</v>
          </cell>
        </row>
        <row r="1660">
          <cell r="S1660">
            <v>122929281</v>
          </cell>
          <cell r="T1660">
            <v>264</v>
          </cell>
          <cell r="U1660">
            <v>43600</v>
          </cell>
        </row>
        <row r="1661">
          <cell r="S1661">
            <v>122929290</v>
          </cell>
          <cell r="T1661">
            <v>732</v>
          </cell>
          <cell r="U1661">
            <v>43600</v>
          </cell>
        </row>
        <row r="1662">
          <cell r="S1662">
            <v>122929291</v>
          </cell>
          <cell r="T1662">
            <v>100</v>
          </cell>
          <cell r="U1662">
            <v>43600</v>
          </cell>
        </row>
        <row r="1663">
          <cell r="S1663">
            <v>122929300</v>
          </cell>
          <cell r="T1663">
            <v>736</v>
          </cell>
          <cell r="U1663">
            <v>43600</v>
          </cell>
        </row>
        <row r="1664">
          <cell r="S1664">
            <v>122929337</v>
          </cell>
          <cell r="T1664">
            <v>100</v>
          </cell>
          <cell r="U1664">
            <v>43555</v>
          </cell>
        </row>
        <row r="1665">
          <cell r="S1665">
            <v>122929338</v>
          </cell>
          <cell r="T1665">
            <v>100</v>
          </cell>
          <cell r="U1665">
            <v>43600</v>
          </cell>
        </row>
        <row r="1666">
          <cell r="S1666">
            <v>122929339</v>
          </cell>
          <cell r="T1666">
            <v>389</v>
          </cell>
          <cell r="U1666">
            <v>43600</v>
          </cell>
        </row>
        <row r="1667">
          <cell r="S1667">
            <v>122929342</v>
          </cell>
          <cell r="T1667">
            <v>140</v>
          </cell>
          <cell r="U1667">
            <v>43616</v>
          </cell>
        </row>
        <row r="1668">
          <cell r="S1668">
            <v>122929346</v>
          </cell>
          <cell r="T1668">
            <v>378</v>
          </cell>
          <cell r="U1668">
            <v>43600</v>
          </cell>
        </row>
        <row r="1669">
          <cell r="S1669">
            <v>122929347</v>
          </cell>
          <cell r="T1669">
            <v>486</v>
          </cell>
          <cell r="U1669">
            <v>43600</v>
          </cell>
        </row>
        <row r="1670">
          <cell r="S1670">
            <v>122929352</v>
          </cell>
          <cell r="T1670">
            <v>12</v>
          </cell>
          <cell r="U1670">
            <v>43616</v>
          </cell>
        </row>
        <row r="1671">
          <cell r="S1671">
            <v>122929364</v>
          </cell>
          <cell r="T1671">
            <v>1029</v>
          </cell>
          <cell r="U1671">
            <v>43555</v>
          </cell>
        </row>
        <row r="1672">
          <cell r="S1672">
            <v>122929365</v>
          </cell>
          <cell r="T1672">
            <v>310</v>
          </cell>
          <cell r="U1672">
            <v>43600</v>
          </cell>
        </row>
        <row r="1673">
          <cell r="S1673">
            <v>122929368</v>
          </cell>
          <cell r="T1673">
            <v>992</v>
          </cell>
          <cell r="U1673">
            <v>43585</v>
          </cell>
        </row>
        <row r="1674">
          <cell r="S1674">
            <v>122929369</v>
          </cell>
          <cell r="T1674">
            <v>172</v>
          </cell>
          <cell r="U1674">
            <v>43585</v>
          </cell>
        </row>
        <row r="1675">
          <cell r="S1675">
            <v>122929390</v>
          </cell>
          <cell r="T1675">
            <v>1181</v>
          </cell>
          <cell r="U1675">
            <v>43555</v>
          </cell>
        </row>
        <row r="1676">
          <cell r="S1676">
            <v>122929391</v>
          </cell>
          <cell r="T1676">
            <v>420</v>
          </cell>
          <cell r="U1676">
            <v>43585</v>
          </cell>
        </row>
        <row r="1677">
          <cell r="S1677">
            <v>122929399</v>
          </cell>
          <cell r="T1677">
            <v>190</v>
          </cell>
          <cell r="U1677">
            <v>43600</v>
          </cell>
        </row>
        <row r="1678">
          <cell r="S1678">
            <v>122929400</v>
          </cell>
          <cell r="T1678">
            <v>546</v>
          </cell>
          <cell r="U1678">
            <v>43600</v>
          </cell>
        </row>
        <row r="1679">
          <cell r="S1679">
            <v>122929402</v>
          </cell>
          <cell r="T1679">
            <v>112</v>
          </cell>
          <cell r="U1679">
            <v>43600</v>
          </cell>
        </row>
        <row r="1680">
          <cell r="S1680">
            <v>122929407</v>
          </cell>
          <cell r="T1680">
            <v>468</v>
          </cell>
          <cell r="U1680">
            <v>43600</v>
          </cell>
        </row>
        <row r="1681">
          <cell r="S1681">
            <v>122929409</v>
          </cell>
          <cell r="T1681">
            <v>264</v>
          </cell>
          <cell r="U1681">
            <v>43585</v>
          </cell>
        </row>
        <row r="1682">
          <cell r="S1682">
            <v>122929412</v>
          </cell>
          <cell r="T1682">
            <v>280</v>
          </cell>
          <cell r="U1682">
            <v>43585</v>
          </cell>
        </row>
        <row r="1683">
          <cell r="S1683">
            <v>122929418</v>
          </cell>
          <cell r="T1683">
            <v>100</v>
          </cell>
          <cell r="U1683">
            <v>43600</v>
          </cell>
        </row>
        <row r="1684">
          <cell r="S1684">
            <v>122929419</v>
          </cell>
          <cell r="T1684">
            <v>586</v>
          </cell>
          <cell r="U1684">
            <v>43585</v>
          </cell>
        </row>
        <row r="1685">
          <cell r="S1685">
            <v>122929424</v>
          </cell>
          <cell r="T1685">
            <v>800</v>
          </cell>
          <cell r="U1685">
            <v>43600</v>
          </cell>
        </row>
        <row r="1686">
          <cell r="S1686">
            <v>122929426</v>
          </cell>
          <cell r="T1686">
            <v>570</v>
          </cell>
          <cell r="U1686">
            <v>43600</v>
          </cell>
        </row>
        <row r="1687">
          <cell r="S1687">
            <v>122929432</v>
          </cell>
          <cell r="T1687">
            <v>300</v>
          </cell>
          <cell r="U1687">
            <v>43600</v>
          </cell>
        </row>
        <row r="1688">
          <cell r="S1688">
            <v>122929433</v>
          </cell>
          <cell r="T1688">
            <v>144</v>
          </cell>
          <cell r="U1688">
            <v>43600</v>
          </cell>
        </row>
        <row r="1689">
          <cell r="S1689">
            <v>122929435</v>
          </cell>
          <cell r="T1689">
            <v>603</v>
          </cell>
          <cell r="U1689">
            <v>43555</v>
          </cell>
        </row>
        <row r="1690">
          <cell r="S1690">
            <v>122929439</v>
          </cell>
          <cell r="T1690">
            <v>672</v>
          </cell>
          <cell r="U1690">
            <v>43600</v>
          </cell>
        </row>
        <row r="1691">
          <cell r="S1691">
            <v>122929443</v>
          </cell>
          <cell r="T1691">
            <v>148</v>
          </cell>
          <cell r="U1691">
            <v>43600</v>
          </cell>
        </row>
        <row r="1692">
          <cell r="S1692">
            <v>122929448</v>
          </cell>
          <cell r="T1692">
            <v>324</v>
          </cell>
          <cell r="U1692">
            <v>43585</v>
          </cell>
        </row>
        <row r="1693">
          <cell r="S1693">
            <v>122929449</v>
          </cell>
          <cell r="T1693">
            <v>178</v>
          </cell>
          <cell r="U1693">
            <v>43585</v>
          </cell>
        </row>
        <row r="1694">
          <cell r="S1694">
            <v>122929457</v>
          </cell>
          <cell r="T1694">
            <v>120</v>
          </cell>
          <cell r="U1694">
            <v>43600</v>
          </cell>
        </row>
        <row r="1695">
          <cell r="S1695">
            <v>122929466</v>
          </cell>
          <cell r="T1695">
            <v>156</v>
          </cell>
          <cell r="U1695">
            <v>43585</v>
          </cell>
        </row>
        <row r="1696">
          <cell r="S1696">
            <v>122929471</v>
          </cell>
          <cell r="T1696">
            <v>240</v>
          </cell>
          <cell r="U1696" t="str">
            <v>holding</v>
          </cell>
        </row>
        <row r="1697">
          <cell r="S1697">
            <v>122929472</v>
          </cell>
          <cell r="T1697">
            <v>660</v>
          </cell>
          <cell r="U1697">
            <v>43600</v>
          </cell>
        </row>
        <row r="1698">
          <cell r="S1698">
            <v>122929474</v>
          </cell>
          <cell r="T1698">
            <v>336</v>
          </cell>
          <cell r="U1698">
            <v>43585</v>
          </cell>
        </row>
        <row r="1699">
          <cell r="S1699">
            <v>122929476</v>
          </cell>
          <cell r="T1699">
            <v>600</v>
          </cell>
          <cell r="U1699" t="str">
            <v>holding</v>
          </cell>
        </row>
        <row r="1700">
          <cell r="S1700">
            <v>122929491</v>
          </cell>
          <cell r="T1700">
            <v>484</v>
          </cell>
          <cell r="U1700">
            <v>43555</v>
          </cell>
        </row>
        <row r="1701">
          <cell r="S1701">
            <v>122929503</v>
          </cell>
          <cell r="T1701">
            <v>100</v>
          </cell>
          <cell r="U1701">
            <v>43616</v>
          </cell>
        </row>
        <row r="1702">
          <cell r="S1702">
            <v>122929504</v>
          </cell>
          <cell r="T1702">
            <v>100</v>
          </cell>
          <cell r="U1702">
            <v>43600</v>
          </cell>
        </row>
        <row r="1703">
          <cell r="S1703">
            <v>122929526</v>
          </cell>
          <cell r="T1703">
            <v>24</v>
          </cell>
          <cell r="U1703">
            <v>43555</v>
          </cell>
        </row>
        <row r="1704">
          <cell r="S1704">
            <v>122929527</v>
          </cell>
          <cell r="T1704">
            <v>37</v>
          </cell>
          <cell r="U1704">
            <v>43600</v>
          </cell>
        </row>
        <row r="1705">
          <cell r="S1705">
            <v>122929529</v>
          </cell>
          <cell r="T1705">
            <v>112</v>
          </cell>
          <cell r="U1705">
            <v>43616</v>
          </cell>
        </row>
        <row r="1706">
          <cell r="S1706">
            <v>122929538</v>
          </cell>
          <cell r="T1706">
            <v>100</v>
          </cell>
          <cell r="U1706">
            <v>43600</v>
          </cell>
        </row>
        <row r="1707">
          <cell r="S1707">
            <v>122929539</v>
          </cell>
          <cell r="T1707">
            <v>100</v>
          </cell>
          <cell r="U1707">
            <v>43600</v>
          </cell>
        </row>
        <row r="1708">
          <cell r="S1708">
            <v>122929543</v>
          </cell>
          <cell r="T1708">
            <v>16</v>
          </cell>
          <cell r="U1708">
            <v>43555</v>
          </cell>
        </row>
        <row r="1709">
          <cell r="S1709">
            <v>122929549</v>
          </cell>
          <cell r="T1709">
            <v>235</v>
          </cell>
          <cell r="U1709">
            <v>43616</v>
          </cell>
        </row>
        <row r="1710">
          <cell r="S1710">
            <v>122929555</v>
          </cell>
          <cell r="T1710">
            <v>132</v>
          </cell>
          <cell r="U1710">
            <v>43616</v>
          </cell>
        </row>
        <row r="1711">
          <cell r="S1711">
            <v>122929557</v>
          </cell>
          <cell r="T1711">
            <v>100</v>
          </cell>
          <cell r="U1711">
            <v>43555</v>
          </cell>
        </row>
        <row r="1712">
          <cell r="S1712">
            <v>122929562</v>
          </cell>
          <cell r="T1712">
            <v>100</v>
          </cell>
          <cell r="U1712">
            <v>43600</v>
          </cell>
        </row>
        <row r="1713">
          <cell r="S1713">
            <v>122929565</v>
          </cell>
          <cell r="T1713">
            <v>143</v>
          </cell>
          <cell r="U1713">
            <v>43616</v>
          </cell>
        </row>
        <row r="1714">
          <cell r="S1714">
            <v>122929568</v>
          </cell>
          <cell r="T1714">
            <v>500</v>
          </cell>
          <cell r="U1714">
            <v>43600</v>
          </cell>
        </row>
        <row r="1715">
          <cell r="S1715">
            <v>122929570</v>
          </cell>
          <cell r="T1715">
            <v>134</v>
          </cell>
          <cell r="U1715">
            <v>43600</v>
          </cell>
        </row>
        <row r="1716">
          <cell r="S1716">
            <v>122929597</v>
          </cell>
          <cell r="T1716">
            <v>100</v>
          </cell>
          <cell r="U1716">
            <v>43600</v>
          </cell>
        </row>
        <row r="1717">
          <cell r="S1717">
            <v>122929598</v>
          </cell>
          <cell r="T1717">
            <v>500</v>
          </cell>
          <cell r="U1717">
            <v>43600</v>
          </cell>
        </row>
        <row r="1718">
          <cell r="S1718">
            <v>122929607</v>
          </cell>
          <cell r="T1718">
            <v>192</v>
          </cell>
          <cell r="U1718">
            <v>43600</v>
          </cell>
        </row>
        <row r="1719">
          <cell r="S1719">
            <v>122929760</v>
          </cell>
          <cell r="T1719">
            <v>100</v>
          </cell>
          <cell r="U1719">
            <v>43600</v>
          </cell>
        </row>
        <row r="1720">
          <cell r="S1720">
            <v>122930128</v>
          </cell>
          <cell r="T1720">
            <v>416</v>
          </cell>
          <cell r="U1720">
            <v>43616</v>
          </cell>
        </row>
        <row r="1721">
          <cell r="S1721">
            <v>122930137</v>
          </cell>
          <cell r="T1721">
            <v>122</v>
          </cell>
          <cell r="U1721">
            <v>43616</v>
          </cell>
        </row>
        <row r="1722">
          <cell r="S1722">
            <v>122930735</v>
          </cell>
          <cell r="T1722">
            <v>1600</v>
          </cell>
          <cell r="U1722">
            <v>43600</v>
          </cell>
        </row>
        <row r="1723">
          <cell r="S1723">
            <v>122930791</v>
          </cell>
          <cell r="T1723">
            <v>998</v>
          </cell>
          <cell r="U1723">
            <v>43600</v>
          </cell>
        </row>
        <row r="1724">
          <cell r="S1724">
            <v>122930886</v>
          </cell>
          <cell r="T1724">
            <v>1405</v>
          </cell>
          <cell r="U1724">
            <v>43585</v>
          </cell>
        </row>
        <row r="1725">
          <cell r="S1725">
            <v>122930891</v>
          </cell>
          <cell r="T1725">
            <v>369</v>
          </cell>
          <cell r="U1725">
            <v>43585</v>
          </cell>
        </row>
        <row r="1726">
          <cell r="S1726">
            <v>122930894</v>
          </cell>
          <cell r="T1726">
            <v>197</v>
          </cell>
          <cell r="U1726">
            <v>43616</v>
          </cell>
        </row>
        <row r="1727">
          <cell r="S1727">
            <v>122930895</v>
          </cell>
          <cell r="T1727">
            <v>1838</v>
          </cell>
          <cell r="U1727">
            <v>43600</v>
          </cell>
        </row>
        <row r="1728">
          <cell r="S1728">
            <v>122930896</v>
          </cell>
          <cell r="T1728">
            <v>1457</v>
          </cell>
          <cell r="U1728">
            <v>43600</v>
          </cell>
        </row>
        <row r="1729">
          <cell r="S1729">
            <v>122930905</v>
          </cell>
          <cell r="T1729">
            <v>988</v>
          </cell>
          <cell r="U1729">
            <v>43600</v>
          </cell>
        </row>
        <row r="1730">
          <cell r="S1730">
            <v>122930930</v>
          </cell>
          <cell r="T1730">
            <v>176</v>
          </cell>
          <cell r="U1730">
            <v>43600</v>
          </cell>
        </row>
        <row r="1731">
          <cell r="S1731">
            <v>122931053</v>
          </cell>
          <cell r="T1731">
            <v>100</v>
          </cell>
          <cell r="U1731">
            <v>43600</v>
          </cell>
        </row>
        <row r="1732">
          <cell r="S1732">
            <v>122931064</v>
          </cell>
          <cell r="T1732">
            <v>116</v>
          </cell>
          <cell r="U1732">
            <v>43616</v>
          </cell>
        </row>
        <row r="1733">
          <cell r="S1733">
            <v>122931068</v>
          </cell>
          <cell r="T1733">
            <v>293</v>
          </cell>
          <cell r="U1733">
            <v>43600</v>
          </cell>
        </row>
        <row r="1734">
          <cell r="S1734">
            <v>122931072</v>
          </cell>
          <cell r="T1734">
            <v>339</v>
          </cell>
          <cell r="U1734">
            <v>43585</v>
          </cell>
        </row>
        <row r="1735">
          <cell r="S1735">
            <v>122931123</v>
          </cell>
          <cell r="T1735">
            <v>1145</v>
          </cell>
          <cell r="U1735">
            <v>43616</v>
          </cell>
        </row>
        <row r="1736">
          <cell r="S1736">
            <v>122931317</v>
          </cell>
          <cell r="T1736">
            <v>302</v>
          </cell>
          <cell r="U1736">
            <v>43585</v>
          </cell>
        </row>
        <row r="1737">
          <cell r="S1737">
            <v>122931393</v>
          </cell>
          <cell r="T1737">
            <v>100</v>
          </cell>
          <cell r="U1737">
            <v>43585</v>
          </cell>
        </row>
        <row r="1738">
          <cell r="S1738">
            <v>122931427</v>
          </cell>
          <cell r="T1738">
            <v>144</v>
          </cell>
          <cell r="U1738">
            <v>43616</v>
          </cell>
        </row>
        <row r="1739">
          <cell r="S1739">
            <v>122931440</v>
          </cell>
          <cell r="T1739">
            <v>152</v>
          </cell>
          <cell r="U1739">
            <v>43600</v>
          </cell>
        </row>
        <row r="1740">
          <cell r="S1740">
            <v>122931449</v>
          </cell>
          <cell r="T1740">
            <v>182</v>
          </cell>
          <cell r="U1740">
            <v>43616</v>
          </cell>
        </row>
        <row r="1741">
          <cell r="S1741">
            <v>122931456</v>
          </cell>
          <cell r="T1741">
            <v>1549</v>
          </cell>
          <cell r="U1741">
            <v>43600</v>
          </cell>
        </row>
        <row r="1742">
          <cell r="S1742">
            <v>122931477</v>
          </cell>
          <cell r="T1742">
            <v>518</v>
          </cell>
          <cell r="U1742">
            <v>43600</v>
          </cell>
        </row>
        <row r="1743">
          <cell r="S1743">
            <v>122931482</v>
          </cell>
          <cell r="T1743">
            <v>1388</v>
          </cell>
          <cell r="U1743">
            <v>43600</v>
          </cell>
        </row>
        <row r="1744">
          <cell r="S1744">
            <v>122931490</v>
          </cell>
          <cell r="T1744">
            <v>505</v>
          </cell>
          <cell r="U1744">
            <v>43600</v>
          </cell>
        </row>
        <row r="1745">
          <cell r="S1745">
            <v>122931511</v>
          </cell>
          <cell r="T1745">
            <v>444</v>
          </cell>
          <cell r="U1745">
            <v>43585</v>
          </cell>
        </row>
        <row r="1746">
          <cell r="S1746">
            <v>122931552</v>
          </cell>
          <cell r="T1746">
            <v>1930</v>
          </cell>
          <cell r="U1746">
            <v>43600</v>
          </cell>
        </row>
        <row r="1747">
          <cell r="S1747">
            <v>122931756</v>
          </cell>
          <cell r="T1747">
            <v>350</v>
          </cell>
          <cell r="U1747">
            <v>43600</v>
          </cell>
        </row>
        <row r="1748">
          <cell r="S1748">
            <v>122931943</v>
          </cell>
          <cell r="T1748">
            <v>129</v>
          </cell>
          <cell r="U1748">
            <v>43600</v>
          </cell>
        </row>
        <row r="1749">
          <cell r="S1749">
            <v>122932143</v>
          </cell>
          <cell r="T1749">
            <v>772</v>
          </cell>
          <cell r="U1749">
            <v>43600</v>
          </cell>
        </row>
        <row r="1750">
          <cell r="S1750">
            <v>122932161</v>
          </cell>
          <cell r="T1750">
            <v>100</v>
          </cell>
          <cell r="U1750">
            <v>43600</v>
          </cell>
        </row>
        <row r="1751">
          <cell r="S1751">
            <v>122932179</v>
          </cell>
          <cell r="T1751">
            <v>220</v>
          </cell>
          <cell r="U1751">
            <v>43616</v>
          </cell>
        </row>
        <row r="1752">
          <cell r="S1752">
            <v>122932192</v>
          </cell>
          <cell r="T1752">
            <v>485</v>
          </cell>
          <cell r="U1752">
            <v>43555</v>
          </cell>
        </row>
        <row r="1753">
          <cell r="S1753">
            <v>122932193</v>
          </cell>
          <cell r="T1753">
            <v>100</v>
          </cell>
          <cell r="U1753">
            <v>43600</v>
          </cell>
        </row>
        <row r="1754">
          <cell r="S1754">
            <v>122932204</v>
          </cell>
          <cell r="T1754">
            <v>2533</v>
          </cell>
          <cell r="U1754">
            <v>43585</v>
          </cell>
        </row>
        <row r="1755">
          <cell r="S1755">
            <v>122932678</v>
          </cell>
          <cell r="T1755">
            <v>619</v>
          </cell>
          <cell r="U1755">
            <v>43600</v>
          </cell>
        </row>
        <row r="1756">
          <cell r="S1756">
            <v>122932692</v>
          </cell>
          <cell r="T1756">
            <v>144</v>
          </cell>
          <cell r="U1756">
            <v>43616</v>
          </cell>
        </row>
        <row r="1757">
          <cell r="S1757">
            <v>122932843</v>
          </cell>
          <cell r="T1757">
            <v>341</v>
          </cell>
          <cell r="U1757">
            <v>43616</v>
          </cell>
        </row>
        <row r="1758">
          <cell r="S1758">
            <v>122933087</v>
          </cell>
          <cell r="T1758">
            <v>554</v>
          </cell>
          <cell r="U1758">
            <v>43585</v>
          </cell>
        </row>
        <row r="1759">
          <cell r="S1759">
            <v>122933091</v>
          </cell>
          <cell r="T1759">
            <v>294</v>
          </cell>
          <cell r="U1759">
            <v>43600</v>
          </cell>
        </row>
        <row r="1760">
          <cell r="S1760">
            <v>122933169</v>
          </cell>
          <cell r="T1760">
            <v>202</v>
          </cell>
          <cell r="U1760">
            <v>43585</v>
          </cell>
        </row>
        <row r="1761">
          <cell r="S1761">
            <v>122933175</v>
          </cell>
          <cell r="T1761">
            <v>163</v>
          </cell>
          <cell r="U1761">
            <v>43616</v>
          </cell>
        </row>
        <row r="1762">
          <cell r="S1762">
            <v>122933184</v>
          </cell>
          <cell r="T1762">
            <v>202</v>
          </cell>
          <cell r="U1762">
            <v>43616</v>
          </cell>
        </row>
        <row r="1763">
          <cell r="S1763">
            <v>122933233</v>
          </cell>
          <cell r="T1763">
            <v>538</v>
          </cell>
          <cell r="U1763">
            <v>43616</v>
          </cell>
        </row>
        <row r="1764">
          <cell r="S1764">
            <v>122933240</v>
          </cell>
          <cell r="T1764">
            <v>164</v>
          </cell>
          <cell r="U1764">
            <v>43585</v>
          </cell>
        </row>
        <row r="1765">
          <cell r="S1765">
            <v>122933655</v>
          </cell>
          <cell r="T1765">
            <v>346</v>
          </cell>
          <cell r="U1765">
            <v>43600</v>
          </cell>
        </row>
        <row r="1766">
          <cell r="S1766">
            <v>122933656</v>
          </cell>
          <cell r="T1766">
            <v>256</v>
          </cell>
          <cell r="U1766">
            <v>43616</v>
          </cell>
        </row>
        <row r="1767">
          <cell r="S1767">
            <v>122933657</v>
          </cell>
          <cell r="T1767">
            <v>1157</v>
          </cell>
          <cell r="U1767">
            <v>43600</v>
          </cell>
        </row>
        <row r="1768">
          <cell r="S1768">
            <v>122933678</v>
          </cell>
          <cell r="T1768">
            <v>329</v>
          </cell>
          <cell r="U1768">
            <v>43600</v>
          </cell>
        </row>
        <row r="1769">
          <cell r="S1769">
            <v>122933691</v>
          </cell>
          <cell r="T1769">
            <v>226</v>
          </cell>
          <cell r="U1769">
            <v>43616</v>
          </cell>
        </row>
        <row r="1770">
          <cell r="S1770">
            <v>122933736</v>
          </cell>
          <cell r="T1770">
            <v>221</v>
          </cell>
          <cell r="U1770">
            <v>43585</v>
          </cell>
        </row>
        <row r="1771">
          <cell r="S1771">
            <v>122933746</v>
          </cell>
          <cell r="T1771">
            <v>100</v>
          </cell>
          <cell r="U1771">
            <v>43585</v>
          </cell>
        </row>
        <row r="1772">
          <cell r="S1772">
            <v>122933750</v>
          </cell>
          <cell r="T1772">
            <v>234</v>
          </cell>
          <cell r="U1772">
            <v>43600</v>
          </cell>
        </row>
        <row r="1773">
          <cell r="S1773">
            <v>122933751</v>
          </cell>
          <cell r="T1773">
            <v>341</v>
          </cell>
          <cell r="U1773">
            <v>43600</v>
          </cell>
        </row>
        <row r="1774">
          <cell r="S1774">
            <v>122933755</v>
          </cell>
          <cell r="T1774">
            <v>354</v>
          </cell>
          <cell r="U1774">
            <v>43585</v>
          </cell>
        </row>
        <row r="1775">
          <cell r="S1775">
            <v>122933756</v>
          </cell>
          <cell r="T1775">
            <v>176</v>
          </cell>
          <cell r="U1775">
            <v>43600</v>
          </cell>
        </row>
        <row r="1776">
          <cell r="S1776">
            <v>122933759</v>
          </cell>
          <cell r="T1776">
            <v>164</v>
          </cell>
          <cell r="U1776">
            <v>43585</v>
          </cell>
        </row>
        <row r="1777">
          <cell r="S1777">
            <v>122933826</v>
          </cell>
          <cell r="T1777">
            <v>568</v>
          </cell>
          <cell r="U1777">
            <v>43600</v>
          </cell>
        </row>
        <row r="1778">
          <cell r="S1778">
            <v>122933964</v>
          </cell>
          <cell r="T1778">
            <v>182</v>
          </cell>
          <cell r="U1778">
            <v>43616</v>
          </cell>
        </row>
        <row r="1779">
          <cell r="S1779">
            <v>122934027</v>
          </cell>
          <cell r="T1779">
            <v>320</v>
          </cell>
          <cell r="U1779">
            <v>43616</v>
          </cell>
        </row>
        <row r="1780">
          <cell r="S1780">
            <v>122934048</v>
          </cell>
          <cell r="T1780">
            <v>85</v>
          </cell>
          <cell r="U1780">
            <v>43616</v>
          </cell>
        </row>
        <row r="1781">
          <cell r="S1781">
            <v>122934059</v>
          </cell>
          <cell r="T1781">
            <v>321</v>
          </cell>
          <cell r="U1781">
            <v>43600</v>
          </cell>
        </row>
        <row r="1782">
          <cell r="S1782">
            <v>122934152</v>
          </cell>
          <cell r="T1782">
            <v>320</v>
          </cell>
          <cell r="U1782">
            <v>43616</v>
          </cell>
        </row>
        <row r="1783">
          <cell r="S1783">
            <v>122934311</v>
          </cell>
          <cell r="T1783">
            <v>570</v>
          </cell>
          <cell r="U1783">
            <v>43585</v>
          </cell>
        </row>
        <row r="1784">
          <cell r="S1784">
            <v>122934428</v>
          </cell>
          <cell r="T1784">
            <v>230</v>
          </cell>
          <cell r="U1784">
            <v>43600</v>
          </cell>
        </row>
        <row r="1785">
          <cell r="S1785">
            <v>122934682</v>
          </cell>
          <cell r="T1785">
            <v>164</v>
          </cell>
          <cell r="U1785">
            <v>43600</v>
          </cell>
        </row>
        <row r="1786">
          <cell r="S1786">
            <v>122934684</v>
          </cell>
          <cell r="T1786">
            <v>1014</v>
          </cell>
          <cell r="U1786">
            <v>43600</v>
          </cell>
        </row>
        <row r="1787">
          <cell r="S1787">
            <v>122934686</v>
          </cell>
          <cell r="T1787">
            <v>168</v>
          </cell>
          <cell r="U1787">
            <v>43600</v>
          </cell>
        </row>
        <row r="1788">
          <cell r="S1788">
            <v>122934697</v>
          </cell>
          <cell r="T1788">
            <v>186</v>
          </cell>
          <cell r="U1788">
            <v>43616</v>
          </cell>
        </row>
        <row r="1789">
          <cell r="S1789">
            <v>122934698</v>
          </cell>
          <cell r="T1789">
            <v>186</v>
          </cell>
          <cell r="U1789">
            <v>43616</v>
          </cell>
        </row>
        <row r="1790">
          <cell r="S1790">
            <v>122934726</v>
          </cell>
          <cell r="T1790">
            <v>120</v>
          </cell>
          <cell r="U1790">
            <v>43616</v>
          </cell>
        </row>
        <row r="1791">
          <cell r="S1791">
            <v>122934727</v>
          </cell>
          <cell r="T1791">
            <v>323</v>
          </cell>
          <cell r="U1791">
            <v>43600</v>
          </cell>
        </row>
        <row r="1792">
          <cell r="S1792">
            <v>122934729</v>
          </cell>
          <cell r="T1792">
            <v>100</v>
          </cell>
          <cell r="U1792">
            <v>43616</v>
          </cell>
        </row>
        <row r="1793">
          <cell r="S1793">
            <v>122934733</v>
          </cell>
          <cell r="T1793">
            <v>124</v>
          </cell>
          <cell r="U1793">
            <v>43616</v>
          </cell>
        </row>
        <row r="1794">
          <cell r="S1794">
            <v>122934828</v>
          </cell>
          <cell r="T1794">
            <v>172</v>
          </cell>
          <cell r="U1794">
            <v>43600</v>
          </cell>
        </row>
        <row r="1795">
          <cell r="S1795">
            <v>122934840</v>
          </cell>
          <cell r="T1795">
            <v>228</v>
          </cell>
          <cell r="U1795">
            <v>43600</v>
          </cell>
        </row>
        <row r="1796">
          <cell r="S1796">
            <v>122934875</v>
          </cell>
          <cell r="T1796">
            <v>100</v>
          </cell>
          <cell r="U1796">
            <v>43570</v>
          </cell>
        </row>
        <row r="1797">
          <cell r="S1797">
            <v>122934887</v>
          </cell>
          <cell r="T1797">
            <v>120</v>
          </cell>
          <cell r="U1797">
            <v>43616</v>
          </cell>
        </row>
        <row r="1798">
          <cell r="S1798">
            <v>122934898</v>
          </cell>
          <cell r="T1798">
            <v>150</v>
          </cell>
          <cell r="U1798">
            <v>43585</v>
          </cell>
        </row>
        <row r="1799">
          <cell r="S1799">
            <v>122934941</v>
          </cell>
          <cell r="T1799">
            <v>143</v>
          </cell>
          <cell r="U1799">
            <v>43600</v>
          </cell>
        </row>
        <row r="1800">
          <cell r="S1800">
            <v>122934947</v>
          </cell>
          <cell r="T1800">
            <v>348</v>
          </cell>
          <cell r="U1800">
            <v>43600</v>
          </cell>
        </row>
        <row r="1801">
          <cell r="S1801">
            <v>122934950</v>
          </cell>
          <cell r="T1801">
            <v>100</v>
          </cell>
          <cell r="U1801">
            <v>43555</v>
          </cell>
        </row>
        <row r="1802">
          <cell r="S1802">
            <v>122934952</v>
          </cell>
          <cell r="T1802">
            <v>184</v>
          </cell>
          <cell r="U1802">
            <v>43600</v>
          </cell>
        </row>
        <row r="1803">
          <cell r="S1803">
            <v>122934955</v>
          </cell>
          <cell r="T1803">
            <v>704</v>
          </cell>
          <cell r="U1803">
            <v>43600</v>
          </cell>
        </row>
        <row r="1804">
          <cell r="S1804">
            <v>122934956</v>
          </cell>
          <cell r="T1804">
            <v>151</v>
          </cell>
          <cell r="U1804">
            <v>43555</v>
          </cell>
        </row>
        <row r="1805">
          <cell r="S1805">
            <v>122934957</v>
          </cell>
          <cell r="T1805">
            <v>492</v>
          </cell>
          <cell r="U1805">
            <v>43585</v>
          </cell>
        </row>
        <row r="1806">
          <cell r="S1806">
            <v>122934958</v>
          </cell>
          <cell r="T1806">
            <v>785</v>
          </cell>
          <cell r="U1806">
            <v>43600</v>
          </cell>
        </row>
        <row r="1807">
          <cell r="S1807">
            <v>122934960</v>
          </cell>
          <cell r="T1807">
            <v>880</v>
          </cell>
          <cell r="U1807">
            <v>43585</v>
          </cell>
        </row>
        <row r="1808">
          <cell r="S1808">
            <v>122934962</v>
          </cell>
          <cell r="T1808">
            <v>128</v>
          </cell>
          <cell r="U1808">
            <v>43616</v>
          </cell>
        </row>
        <row r="1809">
          <cell r="S1809">
            <v>122934966</v>
          </cell>
          <cell r="T1809">
            <v>324</v>
          </cell>
          <cell r="U1809">
            <v>43600</v>
          </cell>
        </row>
        <row r="1810">
          <cell r="S1810">
            <v>122934967</v>
          </cell>
          <cell r="T1810">
            <v>100</v>
          </cell>
          <cell r="U1810">
            <v>43600</v>
          </cell>
        </row>
        <row r="1811">
          <cell r="S1811">
            <v>122934968</v>
          </cell>
          <cell r="T1811">
            <v>794</v>
          </cell>
          <cell r="U1811">
            <v>43600</v>
          </cell>
        </row>
        <row r="1812">
          <cell r="S1812">
            <v>122934973</v>
          </cell>
          <cell r="T1812">
            <v>250</v>
          </cell>
          <cell r="U1812">
            <v>43600</v>
          </cell>
        </row>
        <row r="1813">
          <cell r="S1813">
            <v>122934977</v>
          </cell>
          <cell r="T1813">
            <v>543</v>
          </cell>
          <cell r="U1813">
            <v>43600</v>
          </cell>
        </row>
        <row r="1814">
          <cell r="S1814">
            <v>122934980</v>
          </cell>
          <cell r="T1814">
            <v>420</v>
          </cell>
          <cell r="U1814">
            <v>43600</v>
          </cell>
        </row>
        <row r="1815">
          <cell r="S1815">
            <v>122934981</v>
          </cell>
          <cell r="T1815">
            <v>240</v>
          </cell>
          <cell r="U1815">
            <v>43600</v>
          </cell>
        </row>
        <row r="1816">
          <cell r="S1816">
            <v>122934984</v>
          </cell>
          <cell r="T1816">
            <v>724</v>
          </cell>
          <cell r="U1816">
            <v>43600</v>
          </cell>
        </row>
        <row r="1817">
          <cell r="S1817">
            <v>122934991</v>
          </cell>
          <cell r="T1817">
            <v>132</v>
          </cell>
          <cell r="U1817">
            <v>43600</v>
          </cell>
        </row>
        <row r="1818">
          <cell r="S1818">
            <v>122934996</v>
          </cell>
          <cell r="T1818">
            <v>332</v>
          </cell>
          <cell r="U1818">
            <v>43600</v>
          </cell>
        </row>
        <row r="1819">
          <cell r="S1819">
            <v>122935000</v>
          </cell>
          <cell r="T1819">
            <v>120</v>
          </cell>
          <cell r="U1819">
            <v>43555</v>
          </cell>
        </row>
        <row r="1820">
          <cell r="S1820">
            <v>122935002</v>
          </cell>
          <cell r="T1820">
            <v>544</v>
          </cell>
          <cell r="U1820">
            <v>43585</v>
          </cell>
        </row>
        <row r="1821">
          <cell r="S1821">
            <v>122935004</v>
          </cell>
          <cell r="T1821">
            <v>790</v>
          </cell>
          <cell r="U1821">
            <v>43555</v>
          </cell>
        </row>
        <row r="1822">
          <cell r="S1822">
            <v>122935013</v>
          </cell>
          <cell r="T1822">
            <v>362</v>
          </cell>
          <cell r="U1822">
            <v>43600</v>
          </cell>
        </row>
        <row r="1823">
          <cell r="S1823">
            <v>122935031</v>
          </cell>
          <cell r="T1823">
            <v>316</v>
          </cell>
          <cell r="U1823">
            <v>43600</v>
          </cell>
        </row>
        <row r="1824">
          <cell r="S1824">
            <v>122935032</v>
          </cell>
          <cell r="T1824">
            <v>915</v>
          </cell>
          <cell r="U1824">
            <v>43600</v>
          </cell>
        </row>
        <row r="1825">
          <cell r="S1825">
            <v>122935033</v>
          </cell>
          <cell r="T1825">
            <v>203</v>
          </cell>
          <cell r="U1825">
            <v>43555</v>
          </cell>
        </row>
        <row r="1826">
          <cell r="S1826">
            <v>122935037</v>
          </cell>
          <cell r="T1826">
            <v>65</v>
          </cell>
          <cell r="U1826">
            <v>43600</v>
          </cell>
        </row>
        <row r="1827">
          <cell r="S1827">
            <v>122935039</v>
          </cell>
          <cell r="T1827">
            <v>26</v>
          </cell>
          <cell r="U1827">
            <v>43600</v>
          </cell>
        </row>
        <row r="1828">
          <cell r="S1828">
            <v>122935045</v>
          </cell>
          <cell r="T1828">
            <v>457</v>
          </cell>
          <cell r="U1828">
            <v>43555</v>
          </cell>
        </row>
        <row r="1829">
          <cell r="S1829">
            <v>122935050</v>
          </cell>
          <cell r="T1829">
            <v>456</v>
          </cell>
          <cell r="U1829">
            <v>43585</v>
          </cell>
        </row>
        <row r="1830">
          <cell r="S1830">
            <v>122935051</v>
          </cell>
          <cell r="T1830">
            <v>26</v>
          </cell>
          <cell r="U1830">
            <v>43600</v>
          </cell>
        </row>
        <row r="1831">
          <cell r="S1831">
            <v>122935059</v>
          </cell>
          <cell r="T1831">
            <v>144</v>
          </cell>
          <cell r="U1831">
            <v>43600</v>
          </cell>
        </row>
        <row r="1832">
          <cell r="S1832">
            <v>122935061</v>
          </cell>
          <cell r="T1832">
            <v>31</v>
          </cell>
          <cell r="U1832">
            <v>43600</v>
          </cell>
        </row>
        <row r="1833">
          <cell r="S1833">
            <v>122935062</v>
          </cell>
          <cell r="T1833">
            <v>22</v>
          </cell>
          <cell r="U1833">
            <v>43600</v>
          </cell>
        </row>
        <row r="1834">
          <cell r="S1834">
            <v>122935073</v>
          </cell>
          <cell r="T1834">
            <v>359</v>
          </cell>
          <cell r="U1834">
            <v>43555</v>
          </cell>
        </row>
        <row r="1835">
          <cell r="S1835">
            <v>122935109</v>
          </cell>
          <cell r="T1835">
            <v>626</v>
          </cell>
          <cell r="U1835">
            <v>43600</v>
          </cell>
        </row>
        <row r="1836">
          <cell r="S1836">
            <v>122935138</v>
          </cell>
          <cell r="T1836">
            <v>230</v>
          </cell>
          <cell r="U1836">
            <v>43600</v>
          </cell>
        </row>
        <row r="1837">
          <cell r="S1837">
            <v>122935151</v>
          </cell>
          <cell r="T1837">
            <v>996</v>
          </cell>
          <cell r="U1837">
            <v>43600</v>
          </cell>
        </row>
        <row r="1838">
          <cell r="S1838">
            <v>122935154</v>
          </cell>
          <cell r="T1838">
            <v>825</v>
          </cell>
          <cell r="U1838">
            <v>43585</v>
          </cell>
        </row>
        <row r="1839">
          <cell r="S1839">
            <v>122935156</v>
          </cell>
          <cell r="T1839">
            <v>137</v>
          </cell>
          <cell r="U1839">
            <v>43585</v>
          </cell>
        </row>
        <row r="1840">
          <cell r="S1840">
            <v>122935161</v>
          </cell>
          <cell r="T1840">
            <v>643</v>
          </cell>
          <cell r="U1840">
            <v>43600</v>
          </cell>
        </row>
        <row r="1841">
          <cell r="S1841">
            <v>122935165</v>
          </cell>
          <cell r="T1841">
            <v>251</v>
          </cell>
          <cell r="U1841">
            <v>43600</v>
          </cell>
        </row>
        <row r="1842">
          <cell r="S1842">
            <v>122935173</v>
          </cell>
          <cell r="T1842">
            <v>19</v>
          </cell>
          <cell r="U1842">
            <v>43600</v>
          </cell>
        </row>
        <row r="1843">
          <cell r="S1843">
            <v>122935262</v>
          </cell>
          <cell r="T1843">
            <v>152</v>
          </cell>
          <cell r="U1843">
            <v>43600</v>
          </cell>
        </row>
        <row r="1844">
          <cell r="S1844">
            <v>122936194</v>
          </cell>
          <cell r="T1844">
            <v>414</v>
          </cell>
          <cell r="U1844">
            <v>43600</v>
          </cell>
        </row>
        <row r="1845">
          <cell r="S1845">
            <v>122936205</v>
          </cell>
          <cell r="T1845">
            <v>208</v>
          </cell>
          <cell r="U1845">
            <v>43616</v>
          </cell>
        </row>
        <row r="1846">
          <cell r="S1846">
            <v>122936213</v>
          </cell>
          <cell r="T1846">
            <v>149</v>
          </cell>
          <cell r="U1846">
            <v>43600</v>
          </cell>
        </row>
        <row r="1847">
          <cell r="S1847">
            <v>122936239</v>
          </cell>
          <cell r="T1847">
            <v>300</v>
          </cell>
          <cell r="U1847">
            <v>43555</v>
          </cell>
        </row>
        <row r="1848">
          <cell r="S1848">
            <v>122936259</v>
          </cell>
          <cell r="T1848">
            <v>16</v>
          </cell>
          <cell r="U1848">
            <v>43600</v>
          </cell>
        </row>
        <row r="1849">
          <cell r="S1849">
            <v>122936270</v>
          </cell>
          <cell r="T1849">
            <v>785</v>
          </cell>
          <cell r="U1849">
            <v>43585</v>
          </cell>
        </row>
        <row r="1850">
          <cell r="S1850">
            <v>122936272</v>
          </cell>
          <cell r="T1850">
            <v>7</v>
          </cell>
          <cell r="U1850">
            <v>43600</v>
          </cell>
        </row>
        <row r="1851">
          <cell r="S1851">
            <v>122936278</v>
          </cell>
          <cell r="T1851">
            <v>300</v>
          </cell>
          <cell r="U1851">
            <v>43555</v>
          </cell>
        </row>
        <row r="1852">
          <cell r="S1852">
            <v>122936287</v>
          </cell>
          <cell r="T1852">
            <v>349</v>
          </cell>
          <cell r="U1852">
            <v>43600</v>
          </cell>
        </row>
        <row r="1853">
          <cell r="S1853">
            <v>122936288</v>
          </cell>
          <cell r="T1853">
            <v>300</v>
          </cell>
          <cell r="U1853">
            <v>43600</v>
          </cell>
        </row>
        <row r="1854">
          <cell r="S1854">
            <v>122936289</v>
          </cell>
          <cell r="T1854">
            <v>300</v>
          </cell>
          <cell r="U1854">
            <v>43585</v>
          </cell>
        </row>
        <row r="1855">
          <cell r="S1855">
            <v>122936293</v>
          </cell>
          <cell r="T1855">
            <v>436</v>
          </cell>
          <cell r="U1855">
            <v>43600</v>
          </cell>
        </row>
        <row r="1856">
          <cell r="S1856">
            <v>122936296</v>
          </cell>
          <cell r="T1856">
            <v>531</v>
          </cell>
          <cell r="U1856">
            <v>43616</v>
          </cell>
        </row>
        <row r="1857">
          <cell r="S1857">
            <v>122936299</v>
          </cell>
          <cell r="T1857">
            <v>100</v>
          </cell>
          <cell r="U1857">
            <v>43600</v>
          </cell>
        </row>
        <row r="1858">
          <cell r="S1858">
            <v>122936308</v>
          </cell>
          <cell r="T1858">
            <v>955</v>
          </cell>
          <cell r="U1858">
            <v>43585</v>
          </cell>
        </row>
        <row r="1859">
          <cell r="S1859">
            <v>122936311</v>
          </cell>
          <cell r="T1859">
            <v>352</v>
          </cell>
          <cell r="U1859">
            <v>43616</v>
          </cell>
        </row>
        <row r="1860">
          <cell r="S1860">
            <v>122936334</v>
          </cell>
          <cell r="T1860">
            <v>365</v>
          </cell>
          <cell r="U1860">
            <v>43600</v>
          </cell>
        </row>
        <row r="1861">
          <cell r="S1861">
            <v>122936345</v>
          </cell>
          <cell r="T1861">
            <v>535</v>
          </cell>
          <cell r="U1861">
            <v>43600</v>
          </cell>
        </row>
        <row r="1862">
          <cell r="S1862">
            <v>122936373</v>
          </cell>
          <cell r="T1862">
            <v>935</v>
          </cell>
          <cell r="U1862">
            <v>43600</v>
          </cell>
        </row>
        <row r="1863">
          <cell r="S1863">
            <v>122936411</v>
          </cell>
          <cell r="T1863">
            <v>12</v>
          </cell>
          <cell r="U1863">
            <v>43555</v>
          </cell>
        </row>
        <row r="1864">
          <cell r="S1864">
            <v>122936429</v>
          </cell>
          <cell r="T1864">
            <v>331</v>
          </cell>
          <cell r="U1864">
            <v>43600</v>
          </cell>
        </row>
        <row r="1865">
          <cell r="S1865">
            <v>122936454</v>
          </cell>
          <cell r="T1865">
            <v>1</v>
          </cell>
          <cell r="U1865">
            <v>43600</v>
          </cell>
        </row>
        <row r="1866">
          <cell r="S1866">
            <v>122936457</v>
          </cell>
          <cell r="T1866">
            <v>937</v>
          </cell>
          <cell r="U1866">
            <v>43585</v>
          </cell>
        </row>
        <row r="1867">
          <cell r="S1867">
            <v>122936459</v>
          </cell>
          <cell r="T1867">
            <v>1222</v>
          </cell>
          <cell r="U1867">
            <v>43585</v>
          </cell>
        </row>
        <row r="1868">
          <cell r="S1868">
            <v>122936462</v>
          </cell>
          <cell r="T1868">
            <v>1332</v>
          </cell>
          <cell r="U1868">
            <v>43600</v>
          </cell>
        </row>
        <row r="1869">
          <cell r="S1869">
            <v>122936464</v>
          </cell>
          <cell r="T1869">
            <v>517</v>
          </cell>
          <cell r="U1869">
            <v>43585</v>
          </cell>
        </row>
        <row r="1870">
          <cell r="S1870">
            <v>122936465</v>
          </cell>
          <cell r="T1870">
            <v>300</v>
          </cell>
          <cell r="U1870">
            <v>43600</v>
          </cell>
        </row>
        <row r="1871">
          <cell r="S1871">
            <v>122936466</v>
          </cell>
          <cell r="T1871">
            <v>300</v>
          </cell>
          <cell r="U1871">
            <v>43585</v>
          </cell>
        </row>
        <row r="1872">
          <cell r="S1872">
            <v>122936468</v>
          </cell>
          <cell r="T1872">
            <v>507</v>
          </cell>
          <cell r="U1872">
            <v>43600</v>
          </cell>
        </row>
        <row r="1873">
          <cell r="S1873">
            <v>122936470</v>
          </cell>
          <cell r="T1873">
            <v>842</v>
          </cell>
          <cell r="U1873">
            <v>43600</v>
          </cell>
        </row>
        <row r="1874">
          <cell r="S1874">
            <v>122936473</v>
          </cell>
          <cell r="T1874">
            <v>1311</v>
          </cell>
          <cell r="U1874">
            <v>43600</v>
          </cell>
        </row>
        <row r="1875">
          <cell r="S1875">
            <v>122936478</v>
          </cell>
          <cell r="T1875">
            <v>896</v>
          </cell>
          <cell r="U1875">
            <v>43585</v>
          </cell>
        </row>
        <row r="1876">
          <cell r="S1876">
            <v>122936479</v>
          </cell>
          <cell r="T1876">
            <v>627</v>
          </cell>
          <cell r="U1876">
            <v>43585</v>
          </cell>
        </row>
        <row r="1877">
          <cell r="S1877">
            <v>122936480</v>
          </cell>
          <cell r="T1877">
            <v>733</v>
          </cell>
          <cell r="U1877">
            <v>43600</v>
          </cell>
        </row>
        <row r="1878">
          <cell r="S1878">
            <v>122936481</v>
          </cell>
          <cell r="T1878">
            <v>383</v>
          </cell>
          <cell r="U1878">
            <v>43585</v>
          </cell>
        </row>
        <row r="1879">
          <cell r="S1879">
            <v>122936483</v>
          </cell>
          <cell r="T1879">
            <v>617</v>
          </cell>
          <cell r="U1879">
            <v>43585</v>
          </cell>
        </row>
        <row r="1880">
          <cell r="S1880">
            <v>122936484</v>
          </cell>
          <cell r="T1880">
            <v>586</v>
          </cell>
          <cell r="U1880">
            <v>43600</v>
          </cell>
        </row>
        <row r="1881">
          <cell r="S1881">
            <v>122936486</v>
          </cell>
          <cell r="T1881">
            <v>538</v>
          </cell>
          <cell r="U1881">
            <v>43585</v>
          </cell>
        </row>
        <row r="1882">
          <cell r="S1882">
            <v>122936488</v>
          </cell>
          <cell r="T1882">
            <v>1141</v>
          </cell>
          <cell r="U1882">
            <v>43600</v>
          </cell>
        </row>
        <row r="1883">
          <cell r="S1883">
            <v>122936489</v>
          </cell>
          <cell r="T1883">
            <v>885</v>
          </cell>
          <cell r="U1883">
            <v>43600</v>
          </cell>
        </row>
        <row r="1884">
          <cell r="S1884">
            <v>122936492</v>
          </cell>
          <cell r="T1884">
            <v>355</v>
          </cell>
          <cell r="U1884">
            <v>43585</v>
          </cell>
        </row>
        <row r="1885">
          <cell r="S1885">
            <v>122936497</v>
          </cell>
          <cell r="T1885">
            <v>322</v>
          </cell>
          <cell r="U1885">
            <v>43616</v>
          </cell>
        </row>
        <row r="1886">
          <cell r="S1886">
            <v>122936525</v>
          </cell>
          <cell r="T1886">
            <v>100</v>
          </cell>
          <cell r="U1886">
            <v>43600</v>
          </cell>
        </row>
        <row r="1887">
          <cell r="S1887">
            <v>122936531</v>
          </cell>
          <cell r="T1887">
            <v>1385</v>
          </cell>
          <cell r="U1887">
            <v>43600</v>
          </cell>
        </row>
        <row r="1888">
          <cell r="S1888">
            <v>122936538</v>
          </cell>
          <cell r="T1888">
            <v>208</v>
          </cell>
          <cell r="U1888">
            <v>43600</v>
          </cell>
        </row>
        <row r="1889">
          <cell r="S1889">
            <v>122936541</v>
          </cell>
          <cell r="T1889">
            <v>153</v>
          </cell>
          <cell r="U1889">
            <v>43600</v>
          </cell>
        </row>
        <row r="1890">
          <cell r="S1890">
            <v>122936546</v>
          </cell>
          <cell r="T1890">
            <v>12</v>
          </cell>
          <cell r="U1890">
            <v>43600</v>
          </cell>
        </row>
        <row r="1891">
          <cell r="S1891">
            <v>122936548</v>
          </cell>
          <cell r="T1891">
            <v>3701</v>
          </cell>
          <cell r="U1891">
            <v>43600</v>
          </cell>
        </row>
        <row r="1892">
          <cell r="S1892">
            <v>122936550</v>
          </cell>
          <cell r="T1892">
            <v>580</v>
          </cell>
          <cell r="U1892">
            <v>43600</v>
          </cell>
        </row>
        <row r="1893">
          <cell r="S1893">
            <v>122936555</v>
          </cell>
          <cell r="T1893">
            <v>14</v>
          </cell>
          <cell r="U1893">
            <v>43555</v>
          </cell>
        </row>
        <row r="1894">
          <cell r="S1894">
            <v>122936562</v>
          </cell>
          <cell r="T1894">
            <v>416</v>
          </cell>
          <cell r="U1894">
            <v>43600</v>
          </cell>
        </row>
        <row r="1895">
          <cell r="S1895">
            <v>122936563</v>
          </cell>
          <cell r="T1895">
            <v>3913</v>
          </cell>
          <cell r="U1895">
            <v>43600</v>
          </cell>
        </row>
        <row r="1896">
          <cell r="S1896">
            <v>122936596</v>
          </cell>
          <cell r="T1896">
            <v>348</v>
          </cell>
          <cell r="U1896">
            <v>43600</v>
          </cell>
        </row>
        <row r="1897">
          <cell r="S1897">
            <v>122936597</v>
          </cell>
          <cell r="T1897">
            <v>455</v>
          </cell>
          <cell r="U1897">
            <v>43585</v>
          </cell>
        </row>
        <row r="1898">
          <cell r="S1898">
            <v>122936598</v>
          </cell>
          <cell r="T1898">
            <v>694</v>
          </cell>
          <cell r="U1898">
            <v>43600</v>
          </cell>
        </row>
        <row r="1899">
          <cell r="S1899">
            <v>122936599</v>
          </cell>
          <cell r="T1899">
            <v>1122</v>
          </cell>
          <cell r="U1899">
            <v>43585</v>
          </cell>
        </row>
        <row r="1900">
          <cell r="S1900">
            <v>122936612</v>
          </cell>
          <cell r="T1900">
            <v>300</v>
          </cell>
          <cell r="U1900">
            <v>43600</v>
          </cell>
        </row>
        <row r="1901">
          <cell r="S1901">
            <v>122936613</v>
          </cell>
          <cell r="T1901">
            <v>525</v>
          </cell>
          <cell r="U1901">
            <v>43600</v>
          </cell>
        </row>
        <row r="1902">
          <cell r="S1902">
            <v>122936615</v>
          </cell>
          <cell r="T1902">
            <v>294</v>
          </cell>
          <cell r="U1902">
            <v>43616</v>
          </cell>
        </row>
        <row r="1903">
          <cell r="S1903">
            <v>122936616</v>
          </cell>
          <cell r="T1903">
            <v>428</v>
          </cell>
          <cell r="U1903">
            <v>43600</v>
          </cell>
        </row>
        <row r="1904">
          <cell r="S1904">
            <v>122936617</v>
          </cell>
          <cell r="T1904">
            <v>623</v>
          </cell>
          <cell r="U1904">
            <v>43600</v>
          </cell>
        </row>
        <row r="1905">
          <cell r="S1905">
            <v>122937031</v>
          </cell>
          <cell r="T1905">
            <v>630</v>
          </cell>
          <cell r="U1905">
            <v>43600</v>
          </cell>
        </row>
        <row r="1906">
          <cell r="S1906">
            <v>122937035</v>
          </cell>
          <cell r="T1906">
            <v>919</v>
          </cell>
          <cell r="U1906">
            <v>43600</v>
          </cell>
        </row>
        <row r="1907">
          <cell r="S1907">
            <v>122937040</v>
          </cell>
          <cell r="T1907">
            <v>612</v>
          </cell>
          <cell r="U1907">
            <v>43600</v>
          </cell>
        </row>
        <row r="1908">
          <cell r="S1908">
            <v>122937066</v>
          </cell>
          <cell r="T1908">
            <v>300</v>
          </cell>
          <cell r="U1908">
            <v>43585</v>
          </cell>
        </row>
        <row r="1909">
          <cell r="S1909">
            <v>122937072</v>
          </cell>
          <cell r="T1909">
            <v>720</v>
          </cell>
          <cell r="U1909">
            <v>43600</v>
          </cell>
        </row>
        <row r="1910">
          <cell r="S1910">
            <v>122937074</v>
          </cell>
          <cell r="T1910">
            <v>150</v>
          </cell>
          <cell r="U1910">
            <v>43585</v>
          </cell>
        </row>
        <row r="1911">
          <cell r="S1911">
            <v>122937107</v>
          </cell>
          <cell r="T1911">
            <v>300</v>
          </cell>
          <cell r="U1911">
            <v>43600</v>
          </cell>
        </row>
        <row r="1912">
          <cell r="S1912">
            <v>122937154</v>
          </cell>
          <cell r="T1912">
            <v>1177</v>
          </cell>
          <cell r="U1912">
            <v>43600</v>
          </cell>
        </row>
        <row r="1913">
          <cell r="S1913">
            <v>122937180</v>
          </cell>
          <cell r="T1913">
            <v>139</v>
          </cell>
          <cell r="U1913">
            <v>43616</v>
          </cell>
        </row>
        <row r="1914">
          <cell r="S1914">
            <v>122937588</v>
          </cell>
          <cell r="T1914">
            <v>504</v>
          </cell>
          <cell r="U1914">
            <v>43600</v>
          </cell>
        </row>
        <row r="1915">
          <cell r="S1915">
            <v>122937592</v>
          </cell>
          <cell r="T1915">
            <v>573</v>
          </cell>
          <cell r="U1915">
            <v>43600</v>
          </cell>
        </row>
        <row r="1916">
          <cell r="S1916">
            <v>122937597</v>
          </cell>
          <cell r="T1916">
            <v>172</v>
          </cell>
          <cell r="U1916">
            <v>43600</v>
          </cell>
        </row>
        <row r="1917">
          <cell r="S1917">
            <v>122937887</v>
          </cell>
          <cell r="T1917">
            <v>7440</v>
          </cell>
          <cell r="U1917">
            <v>43600</v>
          </cell>
        </row>
        <row r="1918">
          <cell r="S1918">
            <v>122937909</v>
          </cell>
          <cell r="T1918">
            <v>8113</v>
          </cell>
          <cell r="U1918">
            <v>43600</v>
          </cell>
        </row>
        <row r="1919">
          <cell r="S1919">
            <v>122937911</v>
          </cell>
          <cell r="T1919">
            <v>4671</v>
          </cell>
          <cell r="U1919">
            <v>43616</v>
          </cell>
        </row>
        <row r="1920">
          <cell r="S1920">
            <v>122937913</v>
          </cell>
          <cell r="T1920">
            <v>1138</v>
          </cell>
          <cell r="U1920" t="str">
            <v>holding</v>
          </cell>
        </row>
        <row r="1921">
          <cell r="S1921">
            <v>122937917</v>
          </cell>
          <cell r="T1921">
            <v>5450</v>
          </cell>
          <cell r="U1921">
            <v>43616</v>
          </cell>
        </row>
        <row r="1922">
          <cell r="S1922">
            <v>122937929</v>
          </cell>
          <cell r="T1922">
            <v>2276</v>
          </cell>
          <cell r="U1922">
            <v>43616</v>
          </cell>
        </row>
        <row r="1923">
          <cell r="S1923">
            <v>122938227</v>
          </cell>
          <cell r="T1923">
            <v>104</v>
          </cell>
          <cell r="U1923">
            <v>43585</v>
          </cell>
        </row>
        <row r="1924">
          <cell r="S1924">
            <v>122938233</v>
          </cell>
          <cell r="T1924">
            <v>100</v>
          </cell>
          <cell r="U1924">
            <v>43600</v>
          </cell>
        </row>
        <row r="1925">
          <cell r="S1925">
            <v>122938324</v>
          </cell>
          <cell r="T1925">
            <v>368</v>
          </cell>
          <cell r="U1925">
            <v>43600</v>
          </cell>
        </row>
        <row r="1926">
          <cell r="S1926">
            <v>122938325</v>
          </cell>
          <cell r="T1926">
            <v>2178</v>
          </cell>
          <cell r="U1926">
            <v>43600</v>
          </cell>
        </row>
        <row r="1927">
          <cell r="S1927">
            <v>122938334</v>
          </cell>
          <cell r="T1927">
            <v>191</v>
          </cell>
          <cell r="U1927">
            <v>43600</v>
          </cell>
        </row>
        <row r="1928">
          <cell r="S1928">
            <v>122938336</v>
          </cell>
          <cell r="T1928">
            <v>4338</v>
          </cell>
          <cell r="U1928">
            <v>43585</v>
          </cell>
        </row>
        <row r="1929">
          <cell r="S1929">
            <v>122938347</v>
          </cell>
          <cell r="T1929">
            <v>107</v>
          </cell>
          <cell r="U1929">
            <v>43600</v>
          </cell>
        </row>
        <row r="1930">
          <cell r="S1930">
            <v>122938348</v>
          </cell>
          <cell r="T1930">
            <v>113</v>
          </cell>
          <cell r="U1930">
            <v>43585</v>
          </cell>
        </row>
        <row r="1931">
          <cell r="S1931">
            <v>122938349</v>
          </cell>
          <cell r="T1931">
            <v>100</v>
          </cell>
          <cell r="U1931">
            <v>43600</v>
          </cell>
        </row>
        <row r="1932">
          <cell r="S1932">
            <v>122938361</v>
          </cell>
          <cell r="T1932">
            <v>100</v>
          </cell>
          <cell r="U1932">
            <v>43585</v>
          </cell>
        </row>
        <row r="1933">
          <cell r="S1933">
            <v>122938371</v>
          </cell>
          <cell r="T1933">
            <v>52</v>
          </cell>
          <cell r="U1933">
            <v>43600</v>
          </cell>
        </row>
        <row r="1934">
          <cell r="S1934">
            <v>122938382</v>
          </cell>
          <cell r="T1934">
            <v>3806</v>
          </cell>
          <cell r="U1934">
            <v>43585</v>
          </cell>
        </row>
        <row r="1935">
          <cell r="S1935">
            <v>122938383</v>
          </cell>
          <cell r="T1935">
            <v>5402</v>
          </cell>
          <cell r="U1935">
            <v>43600</v>
          </cell>
        </row>
        <row r="1936">
          <cell r="S1936">
            <v>122938454</v>
          </cell>
          <cell r="T1936">
            <v>180</v>
          </cell>
          <cell r="U1936">
            <v>43616</v>
          </cell>
        </row>
        <row r="1937">
          <cell r="S1937">
            <v>122938459</v>
          </cell>
          <cell r="T1937">
            <v>760</v>
          </cell>
          <cell r="U1937">
            <v>43600</v>
          </cell>
        </row>
        <row r="1938">
          <cell r="S1938">
            <v>122938465</v>
          </cell>
          <cell r="T1938">
            <v>916</v>
          </cell>
          <cell r="U1938">
            <v>43600</v>
          </cell>
        </row>
        <row r="1939">
          <cell r="S1939">
            <v>122938534</v>
          </cell>
          <cell r="T1939">
            <v>450</v>
          </cell>
          <cell r="U1939">
            <v>43600</v>
          </cell>
        </row>
        <row r="1940">
          <cell r="S1940">
            <v>122938536</v>
          </cell>
          <cell r="T1940">
            <v>1479</v>
          </cell>
          <cell r="U1940">
            <v>43616</v>
          </cell>
        </row>
        <row r="1941">
          <cell r="S1941">
            <v>122938541</v>
          </cell>
          <cell r="T1941">
            <v>1800</v>
          </cell>
          <cell r="U1941">
            <v>43585</v>
          </cell>
        </row>
        <row r="1942">
          <cell r="S1942">
            <v>122938543</v>
          </cell>
          <cell r="T1942">
            <v>536</v>
          </cell>
          <cell r="U1942">
            <v>43600</v>
          </cell>
        </row>
        <row r="1943">
          <cell r="S1943">
            <v>122938545</v>
          </cell>
          <cell r="T1943">
            <v>1600</v>
          </cell>
          <cell r="U1943">
            <v>43616</v>
          </cell>
        </row>
        <row r="1944">
          <cell r="S1944">
            <v>122938547</v>
          </cell>
          <cell r="T1944">
            <v>300</v>
          </cell>
          <cell r="U1944">
            <v>43600</v>
          </cell>
        </row>
        <row r="1945">
          <cell r="S1945">
            <v>122938549</v>
          </cell>
          <cell r="T1945">
            <v>511</v>
          </cell>
          <cell r="U1945">
            <v>43616</v>
          </cell>
        </row>
        <row r="1946">
          <cell r="S1946">
            <v>122938550</v>
          </cell>
          <cell r="T1946">
            <v>1249</v>
          </cell>
          <cell r="U1946">
            <v>43600</v>
          </cell>
        </row>
        <row r="1947">
          <cell r="S1947">
            <v>122938552</v>
          </cell>
          <cell r="T1947">
            <v>13</v>
          </cell>
          <cell r="U1947">
            <v>43600</v>
          </cell>
        </row>
        <row r="1948">
          <cell r="S1948">
            <v>122938554</v>
          </cell>
          <cell r="T1948">
            <v>525</v>
          </cell>
          <cell r="U1948">
            <v>43600</v>
          </cell>
        </row>
        <row r="1949">
          <cell r="S1949">
            <v>122938555</v>
          </cell>
          <cell r="T1949">
            <v>864</v>
          </cell>
          <cell r="U1949">
            <v>43600</v>
          </cell>
        </row>
        <row r="1950">
          <cell r="S1950">
            <v>122938556</v>
          </cell>
          <cell r="T1950">
            <v>370</v>
          </cell>
          <cell r="U1950">
            <v>43600</v>
          </cell>
        </row>
        <row r="1951">
          <cell r="S1951">
            <v>122938558</v>
          </cell>
          <cell r="T1951">
            <v>1000</v>
          </cell>
          <cell r="U1951" t="str">
            <v>holding</v>
          </cell>
        </row>
        <row r="1952">
          <cell r="S1952">
            <v>122938559</v>
          </cell>
          <cell r="T1952">
            <v>494</v>
          </cell>
          <cell r="U1952">
            <v>43616</v>
          </cell>
        </row>
        <row r="1953">
          <cell r="S1953">
            <v>122938562</v>
          </cell>
          <cell r="T1953">
            <v>436</v>
          </cell>
          <cell r="U1953">
            <v>43600</v>
          </cell>
        </row>
        <row r="1954">
          <cell r="S1954">
            <v>122938563</v>
          </cell>
          <cell r="T1954">
            <v>375</v>
          </cell>
          <cell r="U1954">
            <v>43600</v>
          </cell>
        </row>
        <row r="1955">
          <cell r="S1955">
            <v>122938564</v>
          </cell>
          <cell r="T1955">
            <v>300</v>
          </cell>
          <cell r="U1955">
            <v>43600</v>
          </cell>
        </row>
        <row r="1956">
          <cell r="S1956">
            <v>122938565</v>
          </cell>
          <cell r="T1956">
            <v>730</v>
          </cell>
          <cell r="U1956">
            <v>43600</v>
          </cell>
        </row>
        <row r="1957">
          <cell r="S1957">
            <v>122938566</v>
          </cell>
          <cell r="T1957">
            <v>646</v>
          </cell>
          <cell r="U1957">
            <v>43600</v>
          </cell>
        </row>
        <row r="1958">
          <cell r="S1958">
            <v>122938570</v>
          </cell>
          <cell r="T1958">
            <v>390</v>
          </cell>
          <cell r="U1958">
            <v>43616</v>
          </cell>
        </row>
        <row r="1959">
          <cell r="S1959">
            <v>122938571</v>
          </cell>
          <cell r="T1959">
            <v>300</v>
          </cell>
          <cell r="U1959">
            <v>43600</v>
          </cell>
        </row>
        <row r="1960">
          <cell r="S1960">
            <v>122938843</v>
          </cell>
          <cell r="T1960">
            <v>1710</v>
          </cell>
          <cell r="U1960">
            <v>43616</v>
          </cell>
        </row>
        <row r="1961">
          <cell r="S1961">
            <v>122938844</v>
          </cell>
          <cell r="T1961">
            <v>6262</v>
          </cell>
          <cell r="U1961">
            <v>43600</v>
          </cell>
        </row>
        <row r="1962">
          <cell r="S1962">
            <v>122938845</v>
          </cell>
          <cell r="T1962">
            <v>3260</v>
          </cell>
          <cell r="U1962">
            <v>43616</v>
          </cell>
        </row>
        <row r="1963">
          <cell r="S1963">
            <v>122938846</v>
          </cell>
          <cell r="T1963">
            <v>2793</v>
          </cell>
          <cell r="U1963">
            <v>43616</v>
          </cell>
        </row>
        <row r="1964">
          <cell r="S1964">
            <v>122938847</v>
          </cell>
          <cell r="T1964">
            <v>1398</v>
          </cell>
          <cell r="U1964" t="str">
            <v>holding</v>
          </cell>
        </row>
        <row r="1965">
          <cell r="S1965">
            <v>122939297</v>
          </cell>
          <cell r="T1965">
            <v>431</v>
          </cell>
          <cell r="U1965">
            <v>43585</v>
          </cell>
        </row>
        <row r="1966">
          <cell r="S1966">
            <v>122939312</v>
          </cell>
          <cell r="T1966">
            <v>285</v>
          </cell>
          <cell r="U1966" t="str">
            <v>holding</v>
          </cell>
        </row>
        <row r="1967">
          <cell r="S1967">
            <v>122939322</v>
          </cell>
          <cell r="T1967">
            <v>259</v>
          </cell>
          <cell r="U1967">
            <v>43585</v>
          </cell>
        </row>
        <row r="1968">
          <cell r="S1968">
            <v>122939328</v>
          </cell>
          <cell r="T1968">
            <v>533</v>
          </cell>
          <cell r="U1968">
            <v>43585</v>
          </cell>
        </row>
        <row r="1969">
          <cell r="S1969">
            <v>122939358</v>
          </cell>
          <cell r="T1969">
            <v>180</v>
          </cell>
          <cell r="U1969" t="str">
            <v>holding</v>
          </cell>
        </row>
        <row r="1970">
          <cell r="S1970">
            <v>122939429</v>
          </cell>
          <cell r="T1970">
            <v>894</v>
          </cell>
          <cell r="U1970">
            <v>43600</v>
          </cell>
        </row>
        <row r="1971">
          <cell r="S1971">
            <v>122939436</v>
          </cell>
          <cell r="T1971">
            <v>300</v>
          </cell>
          <cell r="U1971">
            <v>43600</v>
          </cell>
        </row>
        <row r="1972">
          <cell r="S1972">
            <v>122939438</v>
          </cell>
          <cell r="T1972">
            <v>390</v>
          </cell>
          <cell r="U1972">
            <v>43616</v>
          </cell>
        </row>
        <row r="1973">
          <cell r="S1973">
            <v>122939449</v>
          </cell>
          <cell r="T1973">
            <v>1051</v>
          </cell>
          <cell r="U1973">
            <v>43600</v>
          </cell>
        </row>
        <row r="1974">
          <cell r="S1974">
            <v>122939450</v>
          </cell>
          <cell r="T1974">
            <v>516</v>
          </cell>
          <cell r="U1974">
            <v>43616</v>
          </cell>
        </row>
        <row r="1975">
          <cell r="S1975">
            <v>122939470</v>
          </cell>
          <cell r="T1975">
            <v>30</v>
          </cell>
          <cell r="U1975">
            <v>43600</v>
          </cell>
        </row>
        <row r="1976">
          <cell r="S1976">
            <v>122939471</v>
          </cell>
          <cell r="T1976">
            <v>1605</v>
          </cell>
          <cell r="U1976">
            <v>43585</v>
          </cell>
        </row>
        <row r="1977">
          <cell r="S1977">
            <v>122939472</v>
          </cell>
          <cell r="T1977">
            <v>1980</v>
          </cell>
          <cell r="U1977">
            <v>43600</v>
          </cell>
        </row>
        <row r="1978">
          <cell r="S1978">
            <v>122939547</v>
          </cell>
          <cell r="T1978">
            <v>554</v>
          </cell>
          <cell r="U1978">
            <v>43600</v>
          </cell>
        </row>
        <row r="1979">
          <cell r="S1979">
            <v>122939549</v>
          </cell>
          <cell r="T1979">
            <v>496</v>
          </cell>
          <cell r="U1979">
            <v>43616</v>
          </cell>
        </row>
        <row r="1980">
          <cell r="S1980">
            <v>122939559</v>
          </cell>
          <cell r="T1980">
            <v>372</v>
          </cell>
          <cell r="U1980">
            <v>43616</v>
          </cell>
        </row>
        <row r="1981">
          <cell r="S1981">
            <v>122939565</v>
          </cell>
          <cell r="T1981">
            <v>835</v>
          </cell>
          <cell r="U1981">
            <v>43600</v>
          </cell>
        </row>
        <row r="1982">
          <cell r="S1982">
            <v>122939571</v>
          </cell>
          <cell r="T1982">
            <v>877</v>
          </cell>
          <cell r="U1982">
            <v>43600</v>
          </cell>
        </row>
        <row r="1983">
          <cell r="S1983">
            <v>122939582</v>
          </cell>
          <cell r="T1983">
            <v>797</v>
          </cell>
          <cell r="U1983">
            <v>43600</v>
          </cell>
        </row>
        <row r="1984">
          <cell r="S1984">
            <v>122939590</v>
          </cell>
          <cell r="T1984">
            <v>300</v>
          </cell>
          <cell r="U1984">
            <v>43600</v>
          </cell>
        </row>
        <row r="1985">
          <cell r="S1985">
            <v>122939591</v>
          </cell>
          <cell r="T1985">
            <v>1476</v>
          </cell>
          <cell r="U1985">
            <v>43616</v>
          </cell>
        </row>
        <row r="1986">
          <cell r="S1986">
            <v>122939615</v>
          </cell>
          <cell r="T1986">
            <v>300</v>
          </cell>
          <cell r="U1986">
            <v>43600</v>
          </cell>
        </row>
        <row r="1987">
          <cell r="S1987">
            <v>122939618</v>
          </cell>
          <cell r="T1987">
            <v>676</v>
          </cell>
          <cell r="U1987">
            <v>43585</v>
          </cell>
        </row>
        <row r="1988">
          <cell r="S1988">
            <v>122939619</v>
          </cell>
          <cell r="T1988">
            <v>634</v>
          </cell>
          <cell r="U1988">
            <v>43585</v>
          </cell>
        </row>
        <row r="1989">
          <cell r="S1989">
            <v>122939630</v>
          </cell>
          <cell r="T1989">
            <v>569</v>
          </cell>
          <cell r="U1989">
            <v>43600</v>
          </cell>
        </row>
        <row r="1990">
          <cell r="S1990">
            <v>122939631</v>
          </cell>
          <cell r="T1990">
            <v>1608</v>
          </cell>
          <cell r="U1990">
            <v>43585</v>
          </cell>
        </row>
        <row r="1991">
          <cell r="S1991">
            <v>122939659</v>
          </cell>
          <cell r="T1991">
            <v>1888</v>
          </cell>
          <cell r="U1991">
            <v>43616</v>
          </cell>
        </row>
        <row r="1992">
          <cell r="S1992">
            <v>122939678</v>
          </cell>
          <cell r="T1992">
            <v>468</v>
          </cell>
          <cell r="U1992">
            <v>43631</v>
          </cell>
        </row>
        <row r="1993">
          <cell r="S1993">
            <v>122939693</v>
          </cell>
          <cell r="T1993">
            <v>512</v>
          </cell>
          <cell r="U1993" t="str">
            <v>holding</v>
          </cell>
        </row>
        <row r="1994">
          <cell r="S1994">
            <v>122939705</v>
          </cell>
          <cell r="T1994">
            <v>5700</v>
          </cell>
          <cell r="U1994">
            <v>43600</v>
          </cell>
        </row>
        <row r="1995">
          <cell r="S1995">
            <v>122939827</v>
          </cell>
          <cell r="T1995">
            <v>2337</v>
          </cell>
          <cell r="U1995" t="str">
            <v>holding</v>
          </cell>
        </row>
        <row r="1996">
          <cell r="S1996">
            <v>122939945</v>
          </cell>
          <cell r="T1996">
            <v>2400</v>
          </cell>
          <cell r="U1996">
            <v>43570</v>
          </cell>
        </row>
        <row r="1997">
          <cell r="S1997">
            <v>122939973</v>
          </cell>
          <cell r="T1997">
            <v>4082</v>
          </cell>
          <cell r="U1997">
            <v>43585</v>
          </cell>
        </row>
        <row r="1998">
          <cell r="S1998">
            <v>122940013</v>
          </cell>
          <cell r="T1998">
            <v>3216</v>
          </cell>
          <cell r="U1998">
            <v>43585</v>
          </cell>
        </row>
        <row r="1999">
          <cell r="S1999">
            <v>122940045</v>
          </cell>
          <cell r="T1999">
            <v>651</v>
          </cell>
          <cell r="U1999">
            <v>43585</v>
          </cell>
        </row>
        <row r="2000">
          <cell r="S2000">
            <v>122940047</v>
          </cell>
          <cell r="T2000">
            <v>400</v>
          </cell>
          <cell r="U2000">
            <v>43585</v>
          </cell>
        </row>
        <row r="2001">
          <cell r="S2001">
            <v>122940060</v>
          </cell>
          <cell r="T2001">
            <v>1003</v>
          </cell>
          <cell r="U2001">
            <v>43600</v>
          </cell>
        </row>
        <row r="2002">
          <cell r="S2002">
            <v>122940062</v>
          </cell>
          <cell r="T2002">
            <v>375</v>
          </cell>
          <cell r="U2002">
            <v>43600</v>
          </cell>
        </row>
        <row r="2003">
          <cell r="S2003">
            <v>122940069</v>
          </cell>
          <cell r="T2003">
            <v>301</v>
          </cell>
          <cell r="U2003">
            <v>43600</v>
          </cell>
        </row>
        <row r="2004">
          <cell r="S2004">
            <v>122940082</v>
          </cell>
          <cell r="T2004">
            <v>301</v>
          </cell>
          <cell r="U2004">
            <v>43600</v>
          </cell>
        </row>
        <row r="2005">
          <cell r="S2005">
            <v>122940083</v>
          </cell>
          <cell r="T2005">
            <v>301</v>
          </cell>
          <cell r="U2005">
            <v>43585</v>
          </cell>
        </row>
        <row r="2006">
          <cell r="S2006">
            <v>122940087</v>
          </cell>
          <cell r="T2006">
            <v>300</v>
          </cell>
          <cell r="U2006">
            <v>43555</v>
          </cell>
        </row>
        <row r="2007">
          <cell r="S2007">
            <v>122940088</v>
          </cell>
          <cell r="T2007">
            <v>300</v>
          </cell>
          <cell r="U2007">
            <v>43585</v>
          </cell>
        </row>
        <row r="2008">
          <cell r="S2008">
            <v>122940090</v>
          </cell>
          <cell r="T2008">
            <v>301</v>
          </cell>
          <cell r="U2008">
            <v>43600</v>
          </cell>
        </row>
        <row r="2009">
          <cell r="S2009">
            <v>122940096</v>
          </cell>
          <cell r="T2009">
            <v>1504</v>
          </cell>
          <cell r="U2009">
            <v>43600</v>
          </cell>
        </row>
        <row r="2010">
          <cell r="S2010">
            <v>122940099</v>
          </cell>
          <cell r="T2010">
            <v>4625</v>
          </cell>
          <cell r="U2010">
            <v>43600</v>
          </cell>
        </row>
        <row r="2011">
          <cell r="S2011">
            <v>122940103</v>
          </cell>
          <cell r="T2011">
            <v>400</v>
          </cell>
          <cell r="U2011">
            <v>43600</v>
          </cell>
        </row>
        <row r="2012">
          <cell r="S2012">
            <v>122940106</v>
          </cell>
          <cell r="T2012">
            <v>1527</v>
          </cell>
          <cell r="U2012">
            <v>43600</v>
          </cell>
        </row>
        <row r="2013">
          <cell r="S2013">
            <v>122940107</v>
          </cell>
          <cell r="T2013">
            <v>1741</v>
          </cell>
          <cell r="U2013">
            <v>43600</v>
          </cell>
        </row>
        <row r="2014">
          <cell r="S2014">
            <v>122940108</v>
          </cell>
          <cell r="T2014">
            <v>1540</v>
          </cell>
          <cell r="U2014">
            <v>43600</v>
          </cell>
        </row>
        <row r="2015">
          <cell r="S2015">
            <v>122940109</v>
          </cell>
          <cell r="T2015">
            <v>1852</v>
          </cell>
          <cell r="U2015">
            <v>43600</v>
          </cell>
        </row>
        <row r="2016">
          <cell r="S2016">
            <v>122940110</v>
          </cell>
          <cell r="T2016">
            <v>1819</v>
          </cell>
          <cell r="U2016">
            <v>43600</v>
          </cell>
        </row>
        <row r="2017">
          <cell r="S2017">
            <v>122940170</v>
          </cell>
          <cell r="T2017">
            <v>370</v>
          </cell>
          <cell r="U2017">
            <v>43600</v>
          </cell>
        </row>
        <row r="2018">
          <cell r="S2018">
            <v>122940171</v>
          </cell>
          <cell r="T2018">
            <v>300</v>
          </cell>
          <cell r="U2018">
            <v>43600</v>
          </cell>
        </row>
        <row r="2019">
          <cell r="S2019">
            <v>122940180</v>
          </cell>
          <cell r="T2019">
            <v>489</v>
          </cell>
          <cell r="U2019">
            <v>43555</v>
          </cell>
        </row>
        <row r="2020">
          <cell r="S2020">
            <v>122940181</v>
          </cell>
          <cell r="T2020">
            <v>301</v>
          </cell>
          <cell r="U2020">
            <v>43600</v>
          </cell>
        </row>
        <row r="2021">
          <cell r="S2021">
            <v>122940182</v>
          </cell>
          <cell r="T2021">
            <v>1392</v>
          </cell>
          <cell r="U2021">
            <v>43585</v>
          </cell>
        </row>
        <row r="2022">
          <cell r="S2022">
            <v>122940184</v>
          </cell>
          <cell r="T2022">
            <v>50</v>
          </cell>
          <cell r="U2022">
            <v>43600</v>
          </cell>
        </row>
        <row r="2023">
          <cell r="S2023">
            <v>122940186</v>
          </cell>
          <cell r="T2023">
            <v>1003</v>
          </cell>
          <cell r="U2023">
            <v>43600</v>
          </cell>
        </row>
        <row r="2024">
          <cell r="S2024">
            <v>122940187</v>
          </cell>
          <cell r="T2024">
            <v>932</v>
          </cell>
          <cell r="U2024">
            <v>43600</v>
          </cell>
        </row>
        <row r="2025">
          <cell r="S2025">
            <v>122940188</v>
          </cell>
          <cell r="T2025">
            <v>1500</v>
          </cell>
          <cell r="U2025">
            <v>43600</v>
          </cell>
        </row>
        <row r="2026">
          <cell r="S2026">
            <v>122940213</v>
          </cell>
          <cell r="T2026">
            <v>81</v>
          </cell>
          <cell r="U2026">
            <v>43600</v>
          </cell>
        </row>
        <row r="2027">
          <cell r="S2027">
            <v>122940214</v>
          </cell>
          <cell r="T2027">
            <v>5</v>
          </cell>
          <cell r="U2027">
            <v>43600</v>
          </cell>
        </row>
        <row r="2028">
          <cell r="S2028">
            <v>122940220</v>
          </cell>
          <cell r="T2028">
            <v>901</v>
          </cell>
          <cell r="U2028">
            <v>43631</v>
          </cell>
        </row>
        <row r="2029">
          <cell r="S2029">
            <v>122940221</v>
          </cell>
          <cell r="T2029">
            <v>835</v>
          </cell>
          <cell r="U2029" t="str">
            <v>holding</v>
          </cell>
        </row>
        <row r="2030">
          <cell r="S2030">
            <v>122940245</v>
          </cell>
          <cell r="T2030">
            <v>901</v>
          </cell>
          <cell r="U2030">
            <v>43585</v>
          </cell>
        </row>
        <row r="2031">
          <cell r="S2031">
            <v>122940248</v>
          </cell>
          <cell r="T2031">
            <v>1548</v>
          </cell>
          <cell r="U2031">
            <v>43600</v>
          </cell>
        </row>
        <row r="2032">
          <cell r="S2032">
            <v>122940249</v>
          </cell>
          <cell r="T2032">
            <v>1503</v>
          </cell>
          <cell r="U2032">
            <v>43600</v>
          </cell>
        </row>
        <row r="2033">
          <cell r="S2033">
            <v>122940281</v>
          </cell>
          <cell r="T2033">
            <v>4217</v>
          </cell>
          <cell r="U2033">
            <v>43616</v>
          </cell>
        </row>
        <row r="2034">
          <cell r="S2034">
            <v>122940325</v>
          </cell>
          <cell r="T2034">
            <v>2400</v>
          </cell>
          <cell r="U2034">
            <v>43555</v>
          </cell>
        </row>
        <row r="2035">
          <cell r="S2035">
            <v>122940389</v>
          </cell>
          <cell r="T2035">
            <v>998</v>
          </cell>
          <cell r="U2035">
            <v>43600</v>
          </cell>
        </row>
        <row r="2036">
          <cell r="S2036">
            <v>122940445</v>
          </cell>
          <cell r="T2036">
            <v>855</v>
          </cell>
          <cell r="U2036" t="str">
            <v>holding</v>
          </cell>
        </row>
        <row r="2037">
          <cell r="S2037">
            <v>122940495</v>
          </cell>
          <cell r="T2037">
            <v>768</v>
          </cell>
          <cell r="U2037">
            <v>43585</v>
          </cell>
        </row>
        <row r="2038">
          <cell r="S2038">
            <v>122940526</v>
          </cell>
          <cell r="T2038">
            <v>50</v>
          </cell>
          <cell r="U2038">
            <v>43600</v>
          </cell>
        </row>
        <row r="2039">
          <cell r="S2039">
            <v>122940548</v>
          </cell>
          <cell r="T2039">
            <v>1487</v>
          </cell>
          <cell r="U2039">
            <v>43600</v>
          </cell>
        </row>
        <row r="2040">
          <cell r="S2040">
            <v>122940558</v>
          </cell>
          <cell r="T2040">
            <v>801</v>
          </cell>
          <cell r="U2040">
            <v>43600</v>
          </cell>
        </row>
        <row r="2041">
          <cell r="S2041">
            <v>122940565</v>
          </cell>
          <cell r="T2041">
            <v>573</v>
          </cell>
          <cell r="U2041">
            <v>43600</v>
          </cell>
        </row>
        <row r="2042">
          <cell r="S2042">
            <v>122940567</v>
          </cell>
          <cell r="T2042">
            <v>1613</v>
          </cell>
          <cell r="U2042">
            <v>43600</v>
          </cell>
        </row>
        <row r="2043">
          <cell r="S2043">
            <v>122940568</v>
          </cell>
          <cell r="T2043">
            <v>737</v>
          </cell>
          <cell r="U2043">
            <v>43600</v>
          </cell>
        </row>
        <row r="2044">
          <cell r="S2044">
            <v>122940569</v>
          </cell>
          <cell r="T2044">
            <v>1269</v>
          </cell>
          <cell r="U2044">
            <v>43600</v>
          </cell>
        </row>
        <row r="2045">
          <cell r="S2045">
            <v>122940590</v>
          </cell>
          <cell r="T2045">
            <v>50</v>
          </cell>
          <cell r="U2045">
            <v>43600</v>
          </cell>
        </row>
        <row r="2046">
          <cell r="S2046">
            <v>122940619</v>
          </cell>
          <cell r="T2046">
            <v>576</v>
          </cell>
          <cell r="U2046" t="str">
            <v>holding</v>
          </cell>
        </row>
        <row r="2047">
          <cell r="S2047">
            <v>122940666</v>
          </cell>
          <cell r="T2047">
            <v>781</v>
          </cell>
          <cell r="U2047">
            <v>43585</v>
          </cell>
        </row>
        <row r="2048">
          <cell r="S2048">
            <v>122940674</v>
          </cell>
          <cell r="T2048">
            <v>300</v>
          </cell>
          <cell r="U2048">
            <v>43600</v>
          </cell>
        </row>
        <row r="2049">
          <cell r="S2049">
            <v>122940779</v>
          </cell>
          <cell r="T2049">
            <v>1995</v>
          </cell>
          <cell r="U2049">
            <v>43616</v>
          </cell>
        </row>
        <row r="2050">
          <cell r="S2050">
            <v>122940851</v>
          </cell>
          <cell r="T2050">
            <v>191</v>
          </cell>
          <cell r="U2050">
            <v>43600</v>
          </cell>
        </row>
        <row r="2051">
          <cell r="S2051">
            <v>122940854</v>
          </cell>
          <cell r="T2051">
            <v>180</v>
          </cell>
          <cell r="U2051" t="str">
            <v>holding</v>
          </cell>
        </row>
        <row r="2052">
          <cell r="S2052">
            <v>122940859</v>
          </cell>
          <cell r="T2052">
            <v>572</v>
          </cell>
          <cell r="U2052">
            <v>43585</v>
          </cell>
        </row>
        <row r="2053">
          <cell r="S2053">
            <v>122940878</v>
          </cell>
          <cell r="T2053">
            <v>410</v>
          </cell>
          <cell r="U2053">
            <v>43600</v>
          </cell>
        </row>
        <row r="2054">
          <cell r="S2054">
            <v>122940883</v>
          </cell>
          <cell r="T2054">
            <v>740</v>
          </cell>
          <cell r="U2054">
            <v>43600</v>
          </cell>
        </row>
        <row r="2055">
          <cell r="S2055">
            <v>122940884</v>
          </cell>
          <cell r="T2055">
            <v>1612</v>
          </cell>
          <cell r="U2055">
            <v>43585</v>
          </cell>
        </row>
        <row r="2056">
          <cell r="S2056">
            <v>122940888</v>
          </cell>
          <cell r="T2056">
            <v>1554</v>
          </cell>
          <cell r="U2056">
            <v>43616</v>
          </cell>
        </row>
        <row r="2057">
          <cell r="S2057">
            <v>122940900</v>
          </cell>
          <cell r="T2057">
            <v>258</v>
          </cell>
          <cell r="U2057">
            <v>43600</v>
          </cell>
        </row>
        <row r="2058">
          <cell r="S2058">
            <v>122940901</v>
          </cell>
          <cell r="T2058">
            <v>100</v>
          </cell>
          <cell r="U2058">
            <v>43600</v>
          </cell>
        </row>
        <row r="2059">
          <cell r="S2059">
            <v>122940917</v>
          </cell>
          <cell r="T2059">
            <v>470</v>
          </cell>
          <cell r="U2059">
            <v>43600</v>
          </cell>
        </row>
        <row r="2060">
          <cell r="S2060">
            <v>122940995</v>
          </cell>
          <cell r="T2060">
            <v>1482</v>
          </cell>
          <cell r="U2060">
            <v>43616</v>
          </cell>
        </row>
        <row r="2061">
          <cell r="S2061">
            <v>122941033</v>
          </cell>
          <cell r="T2061">
            <v>2400</v>
          </cell>
          <cell r="U2061">
            <v>43585</v>
          </cell>
        </row>
        <row r="2062">
          <cell r="S2062">
            <v>122941037</v>
          </cell>
          <cell r="T2062">
            <v>163</v>
          </cell>
          <cell r="U2062">
            <v>43600</v>
          </cell>
        </row>
        <row r="2063">
          <cell r="S2063">
            <v>122941039</v>
          </cell>
          <cell r="T2063">
            <v>1366</v>
          </cell>
          <cell r="U2063">
            <v>43600</v>
          </cell>
        </row>
        <row r="2064">
          <cell r="S2064">
            <v>122941087</v>
          </cell>
          <cell r="T2064">
            <v>320</v>
          </cell>
          <cell r="U2064">
            <v>43600</v>
          </cell>
        </row>
        <row r="2065">
          <cell r="S2065">
            <v>122941095</v>
          </cell>
          <cell r="T2065">
            <v>915</v>
          </cell>
          <cell r="U2065">
            <v>43600</v>
          </cell>
        </row>
        <row r="2066">
          <cell r="S2066">
            <v>122941096</v>
          </cell>
          <cell r="T2066">
            <v>1986</v>
          </cell>
          <cell r="U2066">
            <v>43600</v>
          </cell>
        </row>
        <row r="2067">
          <cell r="S2067">
            <v>122941154</v>
          </cell>
          <cell r="T2067">
            <v>190</v>
          </cell>
          <cell r="U2067" t="str">
            <v>holding</v>
          </cell>
        </row>
        <row r="2068">
          <cell r="S2068">
            <v>122941170</v>
          </cell>
          <cell r="T2068">
            <v>1800</v>
          </cell>
          <cell r="U2068">
            <v>43616</v>
          </cell>
        </row>
        <row r="2069">
          <cell r="S2069">
            <v>122941192</v>
          </cell>
          <cell r="T2069">
            <v>2088</v>
          </cell>
          <cell r="U2069">
            <v>43616</v>
          </cell>
        </row>
        <row r="2070">
          <cell r="S2070">
            <v>122941197</v>
          </cell>
          <cell r="T2070">
            <v>124</v>
          </cell>
          <cell r="U2070">
            <v>43600</v>
          </cell>
        </row>
        <row r="2071">
          <cell r="S2071">
            <v>122941198</v>
          </cell>
          <cell r="T2071">
            <v>428</v>
          </cell>
          <cell r="U2071">
            <v>43600</v>
          </cell>
        </row>
        <row r="2072">
          <cell r="S2072">
            <v>122941249</v>
          </cell>
          <cell r="T2072">
            <v>1700</v>
          </cell>
          <cell r="U2072">
            <v>43600</v>
          </cell>
        </row>
        <row r="2073">
          <cell r="S2073">
            <v>122941260</v>
          </cell>
          <cell r="T2073">
            <v>1600</v>
          </cell>
          <cell r="U2073">
            <v>43616</v>
          </cell>
        </row>
        <row r="2074">
          <cell r="S2074">
            <v>122941261</v>
          </cell>
          <cell r="T2074">
            <v>1531</v>
          </cell>
          <cell r="U2074">
            <v>43616</v>
          </cell>
        </row>
        <row r="2075">
          <cell r="S2075">
            <v>122941268</v>
          </cell>
          <cell r="T2075">
            <v>408</v>
          </cell>
          <cell r="U2075">
            <v>43585</v>
          </cell>
        </row>
        <row r="2076">
          <cell r="S2076">
            <v>122941270</v>
          </cell>
          <cell r="T2076">
            <v>1408</v>
          </cell>
          <cell r="U2076">
            <v>43600</v>
          </cell>
        </row>
        <row r="2077">
          <cell r="S2077">
            <v>122941271</v>
          </cell>
          <cell r="T2077">
            <v>1714</v>
          </cell>
          <cell r="U2077">
            <v>43600</v>
          </cell>
        </row>
        <row r="2078">
          <cell r="S2078">
            <v>122941308</v>
          </cell>
          <cell r="T2078">
            <v>2655</v>
          </cell>
          <cell r="U2078">
            <v>43616</v>
          </cell>
        </row>
        <row r="2079">
          <cell r="S2079">
            <v>122941335</v>
          </cell>
          <cell r="T2079">
            <v>490</v>
          </cell>
          <cell r="U2079">
            <v>43631</v>
          </cell>
        </row>
        <row r="2080">
          <cell r="S2080">
            <v>122941347</v>
          </cell>
          <cell r="T2080">
            <v>580</v>
          </cell>
          <cell r="U2080">
            <v>43585</v>
          </cell>
        </row>
        <row r="2081">
          <cell r="S2081">
            <v>122941348</v>
          </cell>
          <cell r="T2081">
            <v>302</v>
          </cell>
          <cell r="U2081">
            <v>43600</v>
          </cell>
        </row>
        <row r="2082">
          <cell r="S2082">
            <v>122941351</v>
          </cell>
          <cell r="T2082">
            <v>4</v>
          </cell>
          <cell r="U2082">
            <v>43600</v>
          </cell>
        </row>
        <row r="2083">
          <cell r="S2083">
            <v>122941353</v>
          </cell>
          <cell r="T2083">
            <v>1606</v>
          </cell>
          <cell r="U2083">
            <v>43585</v>
          </cell>
        </row>
        <row r="2084">
          <cell r="S2084">
            <v>122941362</v>
          </cell>
          <cell r="T2084">
            <v>651</v>
          </cell>
          <cell r="U2084">
            <v>43585</v>
          </cell>
        </row>
        <row r="2085">
          <cell r="S2085">
            <v>122941366</v>
          </cell>
          <cell r="T2085">
            <v>401</v>
          </cell>
          <cell r="U2085">
            <v>43585</v>
          </cell>
        </row>
        <row r="2086">
          <cell r="S2086">
            <v>122941367</v>
          </cell>
          <cell r="T2086">
            <v>651</v>
          </cell>
          <cell r="U2086">
            <v>43585</v>
          </cell>
        </row>
        <row r="2087">
          <cell r="S2087">
            <v>122941393</v>
          </cell>
          <cell r="T2087">
            <v>50</v>
          </cell>
          <cell r="U2087">
            <v>43600</v>
          </cell>
        </row>
        <row r="2088">
          <cell r="S2088">
            <v>122941467</v>
          </cell>
          <cell r="T2088">
            <v>624</v>
          </cell>
          <cell r="U2088">
            <v>43585</v>
          </cell>
        </row>
        <row r="2089">
          <cell r="S2089">
            <v>122941489</v>
          </cell>
          <cell r="T2089">
            <v>884</v>
          </cell>
          <cell r="U2089">
            <v>43600</v>
          </cell>
        </row>
        <row r="2090">
          <cell r="S2090">
            <v>122941490</v>
          </cell>
          <cell r="T2090">
            <v>144</v>
          </cell>
          <cell r="U2090">
            <v>43600</v>
          </cell>
        </row>
        <row r="2091">
          <cell r="S2091">
            <v>122941491</v>
          </cell>
          <cell r="T2091">
            <v>14375</v>
          </cell>
          <cell r="U2091">
            <v>43585</v>
          </cell>
        </row>
        <row r="2092">
          <cell r="S2092">
            <v>122941626</v>
          </cell>
          <cell r="T2092">
            <v>36</v>
          </cell>
          <cell r="U2092">
            <v>43585</v>
          </cell>
        </row>
        <row r="2093">
          <cell r="S2093">
            <v>122941867</v>
          </cell>
          <cell r="T2093">
            <v>310</v>
          </cell>
          <cell r="U2093">
            <v>43585</v>
          </cell>
        </row>
        <row r="2094">
          <cell r="S2094">
            <v>122941872</v>
          </cell>
          <cell r="T2094">
            <v>310</v>
          </cell>
          <cell r="U2094">
            <v>43585</v>
          </cell>
        </row>
        <row r="2095">
          <cell r="S2095">
            <v>122941883</v>
          </cell>
          <cell r="T2095">
            <v>300</v>
          </cell>
          <cell r="U2095">
            <v>43600</v>
          </cell>
        </row>
        <row r="2096">
          <cell r="S2096">
            <v>122941894</v>
          </cell>
          <cell r="T2096">
            <v>1200</v>
          </cell>
          <cell r="U2096">
            <v>43585</v>
          </cell>
        </row>
        <row r="2097">
          <cell r="S2097">
            <v>122941913</v>
          </cell>
          <cell r="T2097">
            <v>184</v>
          </cell>
          <cell r="U2097">
            <v>43585</v>
          </cell>
        </row>
        <row r="2098">
          <cell r="S2098">
            <v>122941962</v>
          </cell>
          <cell r="T2098">
            <v>64</v>
          </cell>
          <cell r="U2098">
            <v>43555</v>
          </cell>
        </row>
        <row r="2099">
          <cell r="S2099">
            <v>122941963</v>
          </cell>
          <cell r="T2099">
            <v>153</v>
          </cell>
          <cell r="U2099">
            <v>43600</v>
          </cell>
        </row>
        <row r="2100">
          <cell r="S2100">
            <v>122942039</v>
          </cell>
          <cell r="T2100">
            <v>520</v>
          </cell>
          <cell r="U2100">
            <v>43600</v>
          </cell>
        </row>
        <row r="2101">
          <cell r="S2101">
            <v>122942046</v>
          </cell>
          <cell r="T2101">
            <v>760</v>
          </cell>
          <cell r="U2101">
            <v>43585</v>
          </cell>
        </row>
        <row r="2102">
          <cell r="S2102">
            <v>122942328</v>
          </cell>
          <cell r="T2102">
            <v>4693</v>
          </cell>
          <cell r="U2102">
            <v>43631</v>
          </cell>
        </row>
        <row r="2103">
          <cell r="S2103">
            <v>122942329</v>
          </cell>
          <cell r="T2103">
            <v>3619</v>
          </cell>
          <cell r="U2103">
            <v>43631</v>
          </cell>
        </row>
        <row r="2104">
          <cell r="S2104">
            <v>122942337</v>
          </cell>
          <cell r="T2104">
            <v>676</v>
          </cell>
          <cell r="U2104">
            <v>43616</v>
          </cell>
        </row>
        <row r="2105">
          <cell r="S2105">
            <v>122942347</v>
          </cell>
          <cell r="T2105">
            <v>4693</v>
          </cell>
          <cell r="U2105">
            <v>43631</v>
          </cell>
        </row>
        <row r="2106">
          <cell r="S2106">
            <v>122942404</v>
          </cell>
          <cell r="T2106">
            <v>626</v>
          </cell>
          <cell r="U2106">
            <v>43616</v>
          </cell>
        </row>
        <row r="2107">
          <cell r="S2107">
            <v>122942408</v>
          </cell>
          <cell r="T2107">
            <v>627</v>
          </cell>
          <cell r="U2107">
            <v>43616</v>
          </cell>
        </row>
        <row r="2108">
          <cell r="S2108">
            <v>122942414</v>
          </cell>
          <cell r="T2108">
            <v>374</v>
          </cell>
          <cell r="U2108">
            <v>43631</v>
          </cell>
        </row>
        <row r="2109">
          <cell r="S2109">
            <v>122942440</v>
          </cell>
          <cell r="T2109">
            <v>391</v>
          </cell>
          <cell r="U2109">
            <v>43600</v>
          </cell>
        </row>
        <row r="2110">
          <cell r="S2110">
            <v>122942441</v>
          </cell>
          <cell r="T2110">
            <v>1063</v>
          </cell>
          <cell r="U2110">
            <v>43631</v>
          </cell>
        </row>
        <row r="2111">
          <cell r="S2111">
            <v>122942448</v>
          </cell>
          <cell r="T2111">
            <v>12</v>
          </cell>
          <cell r="U2111">
            <v>43600</v>
          </cell>
        </row>
        <row r="2112">
          <cell r="S2112">
            <v>122942485</v>
          </cell>
          <cell r="T2112">
            <v>1</v>
          </cell>
          <cell r="U2112">
            <v>43600</v>
          </cell>
        </row>
        <row r="2113">
          <cell r="S2113">
            <v>122942589</v>
          </cell>
          <cell r="T2113">
            <v>8</v>
          </cell>
          <cell r="U2113">
            <v>43600</v>
          </cell>
        </row>
        <row r="2114">
          <cell r="S2114">
            <v>122942652</v>
          </cell>
          <cell r="T2114">
            <v>4</v>
          </cell>
          <cell r="U2114">
            <v>43600</v>
          </cell>
        </row>
        <row r="2115">
          <cell r="S2115">
            <v>122942715</v>
          </cell>
          <cell r="T2115">
            <v>955</v>
          </cell>
          <cell r="U2115">
            <v>43585</v>
          </cell>
        </row>
        <row r="2116">
          <cell r="S2116">
            <v>122942716</v>
          </cell>
          <cell r="T2116">
            <v>1385</v>
          </cell>
          <cell r="U2116">
            <v>43600</v>
          </cell>
        </row>
        <row r="2117">
          <cell r="S2117">
            <v>122942723</v>
          </cell>
          <cell r="T2117">
            <v>208</v>
          </cell>
          <cell r="U2117">
            <v>43600</v>
          </cell>
        </row>
        <row r="2118">
          <cell r="S2118">
            <v>122942726</v>
          </cell>
          <cell r="T2118">
            <v>3913</v>
          </cell>
          <cell r="U2118">
            <v>43600</v>
          </cell>
        </row>
        <row r="2119">
          <cell r="S2119">
            <v>122942729</v>
          </cell>
          <cell r="T2119">
            <v>416</v>
          </cell>
          <cell r="U2119">
            <v>43600</v>
          </cell>
        </row>
        <row r="2120">
          <cell r="S2120">
            <v>122942733</v>
          </cell>
          <cell r="T2120">
            <v>580</v>
          </cell>
          <cell r="U2120">
            <v>43600</v>
          </cell>
        </row>
        <row r="2121">
          <cell r="S2121">
            <v>122942735</v>
          </cell>
          <cell r="T2121">
            <v>100</v>
          </cell>
          <cell r="U2121">
            <v>43600</v>
          </cell>
        </row>
        <row r="2122">
          <cell r="S2122">
            <v>122942736</v>
          </cell>
          <cell r="T2122">
            <v>3701</v>
          </cell>
          <cell r="U2122">
            <v>43600</v>
          </cell>
        </row>
        <row r="2123">
          <cell r="S2123">
            <v>122942740</v>
          </cell>
          <cell r="T2123">
            <v>414</v>
          </cell>
          <cell r="U2123">
            <v>43600</v>
          </cell>
        </row>
        <row r="2124">
          <cell r="S2124">
            <v>122942746</v>
          </cell>
          <cell r="T2124">
            <v>300</v>
          </cell>
          <cell r="U2124">
            <v>43600</v>
          </cell>
        </row>
        <row r="2125">
          <cell r="S2125">
            <v>122942752</v>
          </cell>
          <cell r="T2125">
            <v>208</v>
          </cell>
          <cell r="U2125">
            <v>43616</v>
          </cell>
        </row>
        <row r="2126">
          <cell r="S2126">
            <v>122942754</v>
          </cell>
          <cell r="T2126">
            <v>149</v>
          </cell>
          <cell r="U2126">
            <v>43600</v>
          </cell>
        </row>
        <row r="2127">
          <cell r="S2127">
            <v>122942756</v>
          </cell>
          <cell r="T2127">
            <v>349</v>
          </cell>
          <cell r="U2127">
            <v>43600</v>
          </cell>
        </row>
        <row r="2128">
          <cell r="S2128">
            <v>122942757</v>
          </cell>
          <cell r="T2128">
            <v>535</v>
          </cell>
          <cell r="U2128">
            <v>43600</v>
          </cell>
        </row>
        <row r="2129">
          <cell r="S2129">
            <v>122942767</v>
          </cell>
          <cell r="T2129">
            <v>383</v>
          </cell>
          <cell r="U2129">
            <v>43585</v>
          </cell>
        </row>
        <row r="2130">
          <cell r="S2130">
            <v>122942768</v>
          </cell>
          <cell r="T2130">
            <v>507</v>
          </cell>
          <cell r="U2130">
            <v>43600</v>
          </cell>
        </row>
        <row r="2131">
          <cell r="S2131">
            <v>122942770</v>
          </cell>
          <cell r="T2131">
            <v>331</v>
          </cell>
          <cell r="U2131">
            <v>43600</v>
          </cell>
        </row>
        <row r="2132">
          <cell r="S2132">
            <v>122942772</v>
          </cell>
          <cell r="T2132">
            <v>935</v>
          </cell>
          <cell r="U2132">
            <v>43600</v>
          </cell>
        </row>
        <row r="2133">
          <cell r="S2133">
            <v>122942773</v>
          </cell>
          <cell r="T2133">
            <v>531</v>
          </cell>
          <cell r="U2133">
            <v>43616</v>
          </cell>
        </row>
        <row r="2134">
          <cell r="S2134">
            <v>122942774</v>
          </cell>
          <cell r="T2134">
            <v>300</v>
          </cell>
          <cell r="U2134">
            <v>43585</v>
          </cell>
        </row>
        <row r="2135">
          <cell r="S2135">
            <v>122942776</v>
          </cell>
          <cell r="T2135">
            <v>937</v>
          </cell>
          <cell r="U2135">
            <v>43585</v>
          </cell>
        </row>
        <row r="2136">
          <cell r="S2136">
            <v>122942777</v>
          </cell>
          <cell r="T2136">
            <v>1332</v>
          </cell>
          <cell r="U2136">
            <v>43600</v>
          </cell>
        </row>
        <row r="2137">
          <cell r="S2137">
            <v>122942778</v>
          </cell>
          <cell r="T2137">
            <v>1311</v>
          </cell>
          <cell r="U2137">
            <v>43600</v>
          </cell>
        </row>
        <row r="2138">
          <cell r="S2138">
            <v>122942779</v>
          </cell>
          <cell r="T2138">
            <v>455</v>
          </cell>
          <cell r="U2138">
            <v>43585</v>
          </cell>
        </row>
        <row r="2139">
          <cell r="S2139">
            <v>122942781</v>
          </cell>
          <cell r="T2139">
            <v>300</v>
          </cell>
          <cell r="U2139">
            <v>43600</v>
          </cell>
        </row>
        <row r="2140">
          <cell r="S2140">
            <v>122942782</v>
          </cell>
          <cell r="T2140">
            <v>538</v>
          </cell>
          <cell r="U2140">
            <v>43585</v>
          </cell>
        </row>
        <row r="2141">
          <cell r="S2141">
            <v>122942784</v>
          </cell>
          <cell r="T2141">
            <v>1122</v>
          </cell>
          <cell r="U2141">
            <v>43585</v>
          </cell>
        </row>
        <row r="2142">
          <cell r="S2142">
            <v>122942785</v>
          </cell>
          <cell r="T2142">
            <v>348</v>
          </cell>
          <cell r="U2142">
            <v>43600</v>
          </cell>
        </row>
        <row r="2143">
          <cell r="S2143">
            <v>122942786</v>
          </cell>
          <cell r="T2143">
            <v>627</v>
          </cell>
          <cell r="U2143">
            <v>43585</v>
          </cell>
        </row>
        <row r="2144">
          <cell r="S2144">
            <v>122942787</v>
          </cell>
          <cell r="T2144">
            <v>586</v>
          </cell>
          <cell r="U2144">
            <v>43600</v>
          </cell>
        </row>
        <row r="2145">
          <cell r="S2145">
            <v>122942788</v>
          </cell>
          <cell r="T2145">
            <v>733</v>
          </cell>
          <cell r="U2145">
            <v>43600</v>
          </cell>
        </row>
        <row r="2146">
          <cell r="S2146">
            <v>122942794</v>
          </cell>
          <cell r="T2146">
            <v>428</v>
          </cell>
          <cell r="U2146">
            <v>43600</v>
          </cell>
        </row>
        <row r="2147">
          <cell r="S2147">
            <v>122942795</v>
          </cell>
          <cell r="T2147">
            <v>623</v>
          </cell>
          <cell r="U2147">
            <v>43600</v>
          </cell>
        </row>
        <row r="2148">
          <cell r="S2148">
            <v>122942796</v>
          </cell>
          <cell r="T2148">
            <v>322</v>
          </cell>
          <cell r="U2148">
            <v>43616</v>
          </cell>
        </row>
        <row r="2149">
          <cell r="S2149">
            <v>122942801</v>
          </cell>
          <cell r="T2149">
            <v>355</v>
          </cell>
          <cell r="U2149">
            <v>43585</v>
          </cell>
        </row>
        <row r="2150">
          <cell r="S2150">
            <v>122942838</v>
          </cell>
          <cell r="T2150">
            <v>352</v>
          </cell>
          <cell r="U2150">
            <v>43616</v>
          </cell>
        </row>
        <row r="2151">
          <cell r="S2151">
            <v>122942916</v>
          </cell>
          <cell r="T2151">
            <v>436</v>
          </cell>
          <cell r="U2151">
            <v>43600</v>
          </cell>
        </row>
        <row r="2152">
          <cell r="S2152">
            <v>122942918</v>
          </cell>
          <cell r="T2152">
            <v>294</v>
          </cell>
          <cell r="U2152">
            <v>43616</v>
          </cell>
        </row>
        <row r="2153">
          <cell r="S2153">
            <v>122942921</v>
          </cell>
          <cell r="T2153">
            <v>785</v>
          </cell>
          <cell r="U2153">
            <v>43585</v>
          </cell>
        </row>
        <row r="2154">
          <cell r="S2154">
            <v>122942925</v>
          </cell>
          <cell r="T2154">
            <v>100</v>
          </cell>
          <cell r="U2154">
            <v>43616</v>
          </cell>
        </row>
        <row r="2155">
          <cell r="S2155">
            <v>122942927</v>
          </cell>
          <cell r="T2155">
            <v>300</v>
          </cell>
          <cell r="U2155">
            <v>43555</v>
          </cell>
        </row>
        <row r="2156">
          <cell r="S2156">
            <v>122942940</v>
          </cell>
          <cell r="T2156">
            <v>300</v>
          </cell>
          <cell r="U2156">
            <v>43555</v>
          </cell>
        </row>
        <row r="2157">
          <cell r="S2157">
            <v>122942944</v>
          </cell>
          <cell r="T2157">
            <v>100</v>
          </cell>
          <cell r="U2157">
            <v>43600</v>
          </cell>
        </row>
        <row r="2158">
          <cell r="S2158">
            <v>122942946</v>
          </cell>
          <cell r="T2158">
            <v>1222</v>
          </cell>
          <cell r="U2158">
            <v>43585</v>
          </cell>
        </row>
        <row r="2159">
          <cell r="S2159">
            <v>122942947</v>
          </cell>
          <cell r="T2159">
            <v>525</v>
          </cell>
          <cell r="U2159">
            <v>43600</v>
          </cell>
        </row>
        <row r="2160">
          <cell r="S2160">
            <v>122942949</v>
          </cell>
          <cell r="T2160">
            <v>365</v>
          </cell>
          <cell r="U2160">
            <v>43600</v>
          </cell>
        </row>
        <row r="2161">
          <cell r="S2161">
            <v>122942950</v>
          </cell>
          <cell r="T2161">
            <v>842</v>
          </cell>
          <cell r="U2161">
            <v>43600</v>
          </cell>
        </row>
        <row r="2162">
          <cell r="S2162">
            <v>122942951</v>
          </cell>
          <cell r="T2162">
            <v>896</v>
          </cell>
          <cell r="U2162">
            <v>43585</v>
          </cell>
        </row>
        <row r="2163">
          <cell r="S2163">
            <v>122942953</v>
          </cell>
          <cell r="T2163">
            <v>517</v>
          </cell>
          <cell r="U2163">
            <v>43585</v>
          </cell>
        </row>
        <row r="2164">
          <cell r="S2164">
            <v>122942959</v>
          </cell>
          <cell r="T2164">
            <v>617</v>
          </cell>
          <cell r="U2164">
            <v>43585</v>
          </cell>
        </row>
        <row r="2165">
          <cell r="S2165">
            <v>122942974</v>
          </cell>
          <cell r="T2165">
            <v>1141</v>
          </cell>
          <cell r="U2165">
            <v>43600</v>
          </cell>
        </row>
        <row r="2166">
          <cell r="S2166">
            <v>122942975</v>
          </cell>
          <cell r="T2166">
            <v>885</v>
          </cell>
          <cell r="U2166">
            <v>43600</v>
          </cell>
        </row>
        <row r="2167">
          <cell r="S2167">
            <v>122942998</v>
          </cell>
          <cell r="T2167">
            <v>300</v>
          </cell>
          <cell r="U2167">
            <v>43600</v>
          </cell>
        </row>
        <row r="2168">
          <cell r="S2168">
            <v>122942999</v>
          </cell>
          <cell r="T2168">
            <v>300</v>
          </cell>
          <cell r="U2168">
            <v>43600</v>
          </cell>
        </row>
        <row r="2169">
          <cell r="S2169">
            <v>122943001</v>
          </cell>
          <cell r="T2169">
            <v>300</v>
          </cell>
          <cell r="U2169">
            <v>43600</v>
          </cell>
        </row>
        <row r="2170">
          <cell r="S2170">
            <v>122943005</v>
          </cell>
          <cell r="T2170">
            <v>308</v>
          </cell>
          <cell r="U2170">
            <v>43600</v>
          </cell>
        </row>
        <row r="2171">
          <cell r="S2171">
            <v>122943009</v>
          </cell>
          <cell r="T2171">
            <v>348</v>
          </cell>
          <cell r="U2171">
            <v>43600</v>
          </cell>
        </row>
        <row r="2172">
          <cell r="S2172">
            <v>122943033</v>
          </cell>
          <cell r="T2172">
            <v>200</v>
          </cell>
          <cell r="U2172">
            <v>43585</v>
          </cell>
        </row>
        <row r="2173">
          <cell r="S2173">
            <v>122943155</v>
          </cell>
          <cell r="T2173">
            <v>1856</v>
          </cell>
          <cell r="U2173">
            <v>43585</v>
          </cell>
        </row>
        <row r="2174">
          <cell r="S2174">
            <v>122943161</v>
          </cell>
          <cell r="T2174">
            <v>1215</v>
          </cell>
          <cell r="U2174">
            <v>43600</v>
          </cell>
        </row>
        <row r="2175">
          <cell r="S2175">
            <v>122943163</v>
          </cell>
          <cell r="T2175">
            <v>1713</v>
          </cell>
          <cell r="U2175">
            <v>43600</v>
          </cell>
        </row>
        <row r="2176">
          <cell r="S2176">
            <v>122943164</v>
          </cell>
          <cell r="T2176">
            <v>100</v>
          </cell>
          <cell r="U2176">
            <v>43600</v>
          </cell>
        </row>
        <row r="2177">
          <cell r="S2177">
            <v>122943173</v>
          </cell>
          <cell r="T2177">
            <v>275</v>
          </cell>
          <cell r="U2177">
            <v>43600</v>
          </cell>
        </row>
        <row r="2178">
          <cell r="S2178">
            <v>122943180</v>
          </cell>
          <cell r="T2178">
            <v>310</v>
          </cell>
          <cell r="U2178">
            <v>43600</v>
          </cell>
        </row>
        <row r="2179">
          <cell r="S2179">
            <v>122943198</v>
          </cell>
          <cell r="T2179">
            <v>102</v>
          </cell>
          <cell r="U2179">
            <v>43585</v>
          </cell>
        </row>
        <row r="2180">
          <cell r="S2180">
            <v>122943202</v>
          </cell>
          <cell r="T2180">
            <v>1216</v>
          </cell>
          <cell r="U2180">
            <v>43600</v>
          </cell>
        </row>
        <row r="2181">
          <cell r="S2181">
            <v>122943214</v>
          </cell>
          <cell r="T2181">
            <v>1746</v>
          </cell>
          <cell r="U2181">
            <v>43585</v>
          </cell>
        </row>
        <row r="2182">
          <cell r="S2182">
            <v>122943219</v>
          </cell>
          <cell r="T2182">
            <v>136</v>
          </cell>
          <cell r="U2182">
            <v>43600</v>
          </cell>
        </row>
        <row r="2183">
          <cell r="S2183">
            <v>122943224</v>
          </cell>
          <cell r="T2183">
            <v>150</v>
          </cell>
          <cell r="U2183">
            <v>43585</v>
          </cell>
        </row>
        <row r="2184">
          <cell r="S2184">
            <v>122943225</v>
          </cell>
          <cell r="T2184">
            <v>1351</v>
          </cell>
          <cell r="U2184">
            <v>43585</v>
          </cell>
        </row>
        <row r="2185">
          <cell r="S2185">
            <v>122943228</v>
          </cell>
          <cell r="T2185">
            <v>196</v>
          </cell>
          <cell r="U2185">
            <v>43600</v>
          </cell>
        </row>
        <row r="2186">
          <cell r="S2186">
            <v>122943231</v>
          </cell>
          <cell r="T2186">
            <v>1453</v>
          </cell>
          <cell r="U2186">
            <v>43600</v>
          </cell>
        </row>
        <row r="2187">
          <cell r="S2187">
            <v>122943585</v>
          </cell>
          <cell r="T2187">
            <v>504</v>
          </cell>
          <cell r="U2187">
            <v>43600</v>
          </cell>
        </row>
        <row r="2188">
          <cell r="S2188">
            <v>122943590</v>
          </cell>
          <cell r="T2188">
            <v>172</v>
          </cell>
          <cell r="U2188">
            <v>43600</v>
          </cell>
        </row>
        <row r="2189">
          <cell r="S2189">
            <v>122943706</v>
          </cell>
          <cell r="T2189">
            <v>612</v>
          </cell>
          <cell r="U2189">
            <v>43600</v>
          </cell>
        </row>
        <row r="2190">
          <cell r="S2190">
            <v>122943713</v>
          </cell>
          <cell r="T2190">
            <v>630</v>
          </cell>
          <cell r="U2190">
            <v>43600</v>
          </cell>
        </row>
        <row r="2191">
          <cell r="S2191">
            <v>122943717</v>
          </cell>
          <cell r="T2191">
            <v>919</v>
          </cell>
          <cell r="U2191">
            <v>43600</v>
          </cell>
        </row>
        <row r="2192">
          <cell r="S2192">
            <v>122943726</v>
          </cell>
          <cell r="T2192">
            <v>300</v>
          </cell>
          <cell r="U2192">
            <v>43600</v>
          </cell>
        </row>
        <row r="2193">
          <cell r="S2193">
            <v>122943729</v>
          </cell>
          <cell r="T2193">
            <v>150</v>
          </cell>
          <cell r="U2193">
            <v>43585</v>
          </cell>
        </row>
        <row r="2194">
          <cell r="S2194">
            <v>122943744</v>
          </cell>
          <cell r="T2194">
            <v>720</v>
          </cell>
          <cell r="U2194">
            <v>43600</v>
          </cell>
        </row>
        <row r="2195">
          <cell r="S2195">
            <v>122943752</v>
          </cell>
          <cell r="T2195">
            <v>300</v>
          </cell>
          <cell r="U2195">
            <v>43585</v>
          </cell>
        </row>
        <row r="2196">
          <cell r="S2196">
            <v>122943860</v>
          </cell>
          <cell r="T2196">
            <v>1177</v>
          </cell>
          <cell r="U2196">
            <v>43600</v>
          </cell>
        </row>
        <row r="2197">
          <cell r="S2197">
            <v>122944014</v>
          </cell>
          <cell r="T2197">
            <v>1087</v>
          </cell>
          <cell r="U2197">
            <v>43585</v>
          </cell>
        </row>
        <row r="2198">
          <cell r="S2198">
            <v>122944018</v>
          </cell>
          <cell r="T2198">
            <v>659</v>
          </cell>
          <cell r="U2198">
            <v>43555</v>
          </cell>
        </row>
        <row r="2199">
          <cell r="S2199">
            <v>122944107</v>
          </cell>
          <cell r="T2199">
            <v>573</v>
          </cell>
          <cell r="U2199">
            <v>43600</v>
          </cell>
        </row>
        <row r="2200">
          <cell r="S2200">
            <v>122944351</v>
          </cell>
          <cell r="T2200">
            <v>2000</v>
          </cell>
          <cell r="U2200">
            <v>43600</v>
          </cell>
        </row>
        <row r="2201">
          <cell r="S2201">
            <v>122944439</v>
          </cell>
          <cell r="T2201">
            <v>127</v>
          </cell>
          <cell r="U2201">
            <v>43600</v>
          </cell>
        </row>
        <row r="2202">
          <cell r="S2202">
            <v>122944453</v>
          </cell>
          <cell r="T2202">
            <v>1800</v>
          </cell>
          <cell r="U2202">
            <v>43585</v>
          </cell>
        </row>
        <row r="2203">
          <cell r="S2203">
            <v>122944454</v>
          </cell>
          <cell r="T2203">
            <v>1000</v>
          </cell>
          <cell r="U2203" t="str">
            <v>holding</v>
          </cell>
        </row>
        <row r="2204">
          <cell r="S2204">
            <v>122944456</v>
          </cell>
          <cell r="T2204">
            <v>927</v>
          </cell>
          <cell r="U2204">
            <v>43600</v>
          </cell>
        </row>
        <row r="2205">
          <cell r="S2205">
            <v>122944471</v>
          </cell>
          <cell r="T2205">
            <v>615</v>
          </cell>
          <cell r="U2205">
            <v>43600</v>
          </cell>
        </row>
        <row r="2206">
          <cell r="S2206">
            <v>122944479</v>
          </cell>
          <cell r="T2206">
            <v>402</v>
          </cell>
          <cell r="U2206">
            <v>43600</v>
          </cell>
        </row>
        <row r="2207">
          <cell r="S2207">
            <v>122944546</v>
          </cell>
          <cell r="T2207">
            <v>300</v>
          </cell>
          <cell r="U2207">
            <v>43600</v>
          </cell>
        </row>
        <row r="2208">
          <cell r="S2208">
            <v>122944547</v>
          </cell>
          <cell r="T2208">
            <v>1250</v>
          </cell>
          <cell r="U2208">
            <v>43600</v>
          </cell>
        </row>
        <row r="2209">
          <cell r="S2209">
            <v>122944622</v>
          </cell>
          <cell r="T2209">
            <v>1907</v>
          </cell>
          <cell r="U2209">
            <v>43600</v>
          </cell>
        </row>
        <row r="2210">
          <cell r="S2210">
            <v>122944623</v>
          </cell>
          <cell r="T2210">
            <v>1844</v>
          </cell>
          <cell r="U2210">
            <v>43600</v>
          </cell>
        </row>
        <row r="2211">
          <cell r="S2211">
            <v>122944646</v>
          </cell>
          <cell r="T2211">
            <v>3685</v>
          </cell>
          <cell r="U2211">
            <v>43616</v>
          </cell>
        </row>
        <row r="2212">
          <cell r="S2212">
            <v>122944740</v>
          </cell>
          <cell r="T2212">
            <v>400</v>
          </cell>
          <cell r="U2212">
            <v>43585</v>
          </cell>
        </row>
        <row r="2213">
          <cell r="S2213">
            <v>122944748</v>
          </cell>
          <cell r="T2213">
            <v>300</v>
          </cell>
          <cell r="U2213">
            <v>43600</v>
          </cell>
        </row>
        <row r="2214">
          <cell r="S2214">
            <v>122944750</v>
          </cell>
          <cell r="T2214">
            <v>694</v>
          </cell>
          <cell r="U2214">
            <v>43600</v>
          </cell>
        </row>
        <row r="2215">
          <cell r="S2215">
            <v>122944823</v>
          </cell>
          <cell r="T2215">
            <v>330</v>
          </cell>
          <cell r="U2215">
            <v>43600</v>
          </cell>
        </row>
        <row r="2216">
          <cell r="S2216">
            <v>122944848</v>
          </cell>
          <cell r="T2216">
            <v>4693</v>
          </cell>
          <cell r="U2216">
            <v>43631</v>
          </cell>
        </row>
        <row r="2217">
          <cell r="S2217">
            <v>122944849</v>
          </cell>
          <cell r="T2217">
            <v>1253</v>
          </cell>
          <cell r="U2217">
            <v>43600</v>
          </cell>
        </row>
        <row r="2218">
          <cell r="S2218">
            <v>122944937</v>
          </cell>
          <cell r="T2218">
            <v>300</v>
          </cell>
          <cell r="U2218">
            <v>43585</v>
          </cell>
        </row>
        <row r="2219">
          <cell r="S2219">
            <v>122944952</v>
          </cell>
          <cell r="T2219">
            <v>320</v>
          </cell>
          <cell r="U2219">
            <v>43616</v>
          </cell>
        </row>
        <row r="2220">
          <cell r="S2220">
            <v>122944976</v>
          </cell>
          <cell r="T2220">
            <v>302</v>
          </cell>
          <cell r="U2220">
            <v>43600</v>
          </cell>
        </row>
        <row r="2221">
          <cell r="S2221">
            <v>122944982</v>
          </cell>
          <cell r="T2221">
            <v>58</v>
          </cell>
          <cell r="U2221">
            <v>43600</v>
          </cell>
        </row>
        <row r="2222">
          <cell r="S2222">
            <v>122945417</v>
          </cell>
          <cell r="T2222">
            <v>801</v>
          </cell>
          <cell r="U2222">
            <v>43600</v>
          </cell>
        </row>
        <row r="2223">
          <cell r="S2223">
            <v>122945434</v>
          </cell>
          <cell r="T2223">
            <v>2001</v>
          </cell>
          <cell r="U2223">
            <v>43600</v>
          </cell>
        </row>
        <row r="2224">
          <cell r="S2224">
            <v>122945598</v>
          </cell>
          <cell r="T2224">
            <v>517</v>
          </cell>
          <cell r="U2224">
            <v>43600</v>
          </cell>
        </row>
        <row r="2225">
          <cell r="S2225">
            <v>122945599</v>
          </cell>
          <cell r="T2225">
            <v>1352</v>
          </cell>
          <cell r="U2225">
            <v>43600</v>
          </cell>
        </row>
        <row r="2226">
          <cell r="S2226">
            <v>122945604</v>
          </cell>
          <cell r="T2226">
            <v>576</v>
          </cell>
          <cell r="U2226">
            <v>43616</v>
          </cell>
        </row>
        <row r="2227">
          <cell r="S2227">
            <v>122945610</v>
          </cell>
          <cell r="T2227">
            <v>1051</v>
          </cell>
          <cell r="U2227">
            <v>43600</v>
          </cell>
        </row>
        <row r="2228">
          <cell r="S2228">
            <v>122945713</v>
          </cell>
          <cell r="T2228">
            <v>183</v>
          </cell>
          <cell r="U2228">
            <v>43585</v>
          </cell>
        </row>
        <row r="2229">
          <cell r="S2229">
            <v>122945716</v>
          </cell>
          <cell r="T2229">
            <v>186</v>
          </cell>
          <cell r="U2229">
            <v>43585</v>
          </cell>
        </row>
        <row r="2230">
          <cell r="S2230">
            <v>122945737</v>
          </cell>
          <cell r="T2230">
            <v>318</v>
          </cell>
          <cell r="U2230">
            <v>43585</v>
          </cell>
        </row>
        <row r="2231">
          <cell r="S2231">
            <v>122945739</v>
          </cell>
          <cell r="T2231">
            <v>1458</v>
          </cell>
          <cell r="U2231">
            <v>43600</v>
          </cell>
        </row>
        <row r="2232">
          <cell r="S2232">
            <v>122945990</v>
          </cell>
          <cell r="T2232">
            <v>157</v>
          </cell>
          <cell r="U2232">
            <v>43600</v>
          </cell>
        </row>
        <row r="2233">
          <cell r="S2233">
            <v>122945992</v>
          </cell>
          <cell r="T2233">
            <v>136</v>
          </cell>
          <cell r="U2233">
            <v>43600</v>
          </cell>
        </row>
        <row r="2234">
          <cell r="S2234">
            <v>122946006</v>
          </cell>
          <cell r="T2234">
            <v>474</v>
          </cell>
          <cell r="U2234">
            <v>43600</v>
          </cell>
        </row>
        <row r="2235">
          <cell r="S2235">
            <v>122946431</v>
          </cell>
          <cell r="T2235">
            <v>16</v>
          </cell>
          <cell r="U2235">
            <v>43616</v>
          </cell>
        </row>
        <row r="2236">
          <cell r="S2236">
            <v>122946432</v>
          </cell>
          <cell r="T2236">
            <v>16</v>
          </cell>
          <cell r="U2236">
            <v>43616</v>
          </cell>
        </row>
        <row r="2237">
          <cell r="S2237">
            <v>122947378</v>
          </cell>
          <cell r="T2237">
            <v>617</v>
          </cell>
          <cell r="U2237">
            <v>43600</v>
          </cell>
        </row>
        <row r="2238">
          <cell r="S2238">
            <v>122947696</v>
          </cell>
          <cell r="T2238">
            <v>360</v>
          </cell>
          <cell r="U2238" t="str">
            <v>holding</v>
          </cell>
        </row>
        <row r="2239">
          <cell r="S2239">
            <v>122947697</v>
          </cell>
          <cell r="T2239">
            <v>360</v>
          </cell>
          <cell r="U2239">
            <v>43616</v>
          </cell>
        </row>
        <row r="2240">
          <cell r="S2240">
            <v>122947698</v>
          </cell>
          <cell r="T2240">
            <v>480</v>
          </cell>
          <cell r="U2240">
            <v>43616</v>
          </cell>
        </row>
        <row r="2241">
          <cell r="S2241">
            <v>122947699</v>
          </cell>
          <cell r="T2241">
            <v>480</v>
          </cell>
          <cell r="U2241" t="str">
            <v>holding</v>
          </cell>
        </row>
        <row r="2242">
          <cell r="S2242">
            <v>122947705</v>
          </cell>
          <cell r="T2242">
            <v>183</v>
          </cell>
          <cell r="U2242">
            <v>43600</v>
          </cell>
        </row>
        <row r="2243">
          <cell r="S2243">
            <v>122947710</v>
          </cell>
          <cell r="T2243">
            <v>360</v>
          </cell>
          <cell r="U2243" t="str">
            <v>holding</v>
          </cell>
        </row>
        <row r="2244">
          <cell r="S2244">
            <v>122947711</v>
          </cell>
          <cell r="T2244">
            <v>360</v>
          </cell>
          <cell r="U2244">
            <v>43616</v>
          </cell>
        </row>
        <row r="2245">
          <cell r="S2245">
            <v>122947712</v>
          </cell>
          <cell r="T2245">
            <v>360</v>
          </cell>
          <cell r="U2245" t="str">
            <v>holding</v>
          </cell>
        </row>
        <row r="2246">
          <cell r="S2246">
            <v>122947713</v>
          </cell>
          <cell r="T2246">
            <v>360</v>
          </cell>
          <cell r="U2246" t="str">
            <v>holding</v>
          </cell>
        </row>
        <row r="2247">
          <cell r="S2247">
            <v>122947714</v>
          </cell>
          <cell r="T2247">
            <v>480</v>
          </cell>
          <cell r="U2247" t="str">
            <v>holding</v>
          </cell>
        </row>
        <row r="2248">
          <cell r="S2248">
            <v>122947715</v>
          </cell>
          <cell r="T2248">
            <v>36</v>
          </cell>
          <cell r="U2248">
            <v>43585</v>
          </cell>
        </row>
        <row r="2249">
          <cell r="S2249">
            <v>122947718</v>
          </cell>
          <cell r="T2249">
            <v>576</v>
          </cell>
          <cell r="U2249">
            <v>43600</v>
          </cell>
        </row>
        <row r="2250">
          <cell r="S2250">
            <v>122947750</v>
          </cell>
          <cell r="T2250">
            <v>1013</v>
          </cell>
          <cell r="U2250">
            <v>43600</v>
          </cell>
        </row>
        <row r="2251">
          <cell r="S2251">
            <v>122947753</v>
          </cell>
          <cell r="T2251">
            <v>250</v>
          </cell>
          <cell r="U2251">
            <v>43600</v>
          </cell>
        </row>
        <row r="2252">
          <cell r="S2252">
            <v>122947934</v>
          </cell>
          <cell r="T2252">
            <v>1200</v>
          </cell>
          <cell r="U2252">
            <v>43600</v>
          </cell>
        </row>
        <row r="2253">
          <cell r="S2253">
            <v>122948047</v>
          </cell>
          <cell r="T2253">
            <v>500</v>
          </cell>
          <cell r="U2253">
            <v>43600</v>
          </cell>
        </row>
        <row r="2254">
          <cell r="S2254">
            <v>122948048</v>
          </cell>
          <cell r="T2254">
            <v>603</v>
          </cell>
          <cell r="U2254">
            <v>43600</v>
          </cell>
        </row>
        <row r="2255">
          <cell r="S2255">
            <v>122948049</v>
          </cell>
          <cell r="T2255">
            <v>3396</v>
          </cell>
          <cell r="U2255">
            <v>43600</v>
          </cell>
        </row>
        <row r="2256">
          <cell r="S2256">
            <v>122948058</v>
          </cell>
          <cell r="T2256">
            <v>902</v>
          </cell>
          <cell r="U2256">
            <v>43600</v>
          </cell>
        </row>
        <row r="2257">
          <cell r="S2257">
            <v>122948059</v>
          </cell>
          <cell r="T2257">
            <v>552</v>
          </cell>
          <cell r="U2257">
            <v>43616</v>
          </cell>
        </row>
        <row r="2258">
          <cell r="S2258">
            <v>122948061</v>
          </cell>
          <cell r="T2258">
            <v>474</v>
          </cell>
          <cell r="U2258">
            <v>43600</v>
          </cell>
        </row>
        <row r="2259">
          <cell r="S2259">
            <v>122948062</v>
          </cell>
          <cell r="T2259">
            <v>134</v>
          </cell>
          <cell r="U2259">
            <v>43600</v>
          </cell>
        </row>
        <row r="2260">
          <cell r="S2260">
            <v>122948252</v>
          </cell>
          <cell r="T2260">
            <v>7</v>
          </cell>
          <cell r="U2260">
            <v>43600</v>
          </cell>
        </row>
        <row r="2261">
          <cell r="S2261">
            <v>122948253</v>
          </cell>
          <cell r="T2261">
            <v>992</v>
          </cell>
          <cell r="U2261">
            <v>43600</v>
          </cell>
        </row>
        <row r="2262">
          <cell r="S2262">
            <v>122948255</v>
          </cell>
          <cell r="T2262">
            <v>1804</v>
          </cell>
          <cell r="U2262">
            <v>43600</v>
          </cell>
        </row>
        <row r="2263">
          <cell r="S2263">
            <v>122948258</v>
          </cell>
          <cell r="T2263">
            <v>1652</v>
          </cell>
          <cell r="U2263">
            <v>43600</v>
          </cell>
        </row>
        <row r="2264">
          <cell r="S2264">
            <v>122948262</v>
          </cell>
          <cell r="T2264">
            <v>2112</v>
          </cell>
          <cell r="U2264">
            <v>43600</v>
          </cell>
        </row>
        <row r="2265">
          <cell r="S2265">
            <v>122948272</v>
          </cell>
          <cell r="T2265">
            <v>114</v>
          </cell>
          <cell r="U2265">
            <v>43616</v>
          </cell>
        </row>
        <row r="2266">
          <cell r="S2266">
            <v>122948285</v>
          </cell>
          <cell r="T2266">
            <v>852</v>
          </cell>
          <cell r="U2266">
            <v>43600</v>
          </cell>
        </row>
        <row r="2267">
          <cell r="S2267">
            <v>122948539</v>
          </cell>
          <cell r="T2267">
            <v>1920</v>
          </cell>
          <cell r="U2267">
            <v>43600</v>
          </cell>
        </row>
        <row r="2268">
          <cell r="S2268">
            <v>122948544</v>
          </cell>
          <cell r="T2268">
            <v>210</v>
          </cell>
          <cell r="U2268">
            <v>43600</v>
          </cell>
        </row>
        <row r="2269">
          <cell r="S2269">
            <v>122948756</v>
          </cell>
          <cell r="T2269">
            <v>5000</v>
          </cell>
          <cell r="U2269">
            <v>43600</v>
          </cell>
        </row>
        <row r="2270">
          <cell r="S2270">
            <v>122948791</v>
          </cell>
          <cell r="T2270">
            <v>36</v>
          </cell>
          <cell r="U2270">
            <v>43600</v>
          </cell>
        </row>
        <row r="2271">
          <cell r="S2271">
            <v>122948793</v>
          </cell>
          <cell r="T2271">
            <v>48</v>
          </cell>
          <cell r="U2271">
            <v>43600</v>
          </cell>
        </row>
        <row r="2272">
          <cell r="S2272">
            <v>122948794</v>
          </cell>
          <cell r="T2272">
            <v>1200</v>
          </cell>
          <cell r="U2272">
            <v>43600</v>
          </cell>
        </row>
        <row r="2273">
          <cell r="S2273">
            <v>122948795</v>
          </cell>
          <cell r="T2273">
            <v>1200</v>
          </cell>
          <cell r="U2273">
            <v>43600</v>
          </cell>
        </row>
        <row r="2274">
          <cell r="S2274">
            <v>122948796</v>
          </cell>
          <cell r="T2274">
            <v>1200</v>
          </cell>
          <cell r="U2274">
            <v>43600</v>
          </cell>
        </row>
        <row r="2275">
          <cell r="S2275">
            <v>122948797</v>
          </cell>
          <cell r="T2275">
            <v>900</v>
          </cell>
          <cell r="U2275">
            <v>43600</v>
          </cell>
        </row>
        <row r="2276">
          <cell r="S2276">
            <v>122948798</v>
          </cell>
          <cell r="T2276">
            <v>900</v>
          </cell>
          <cell r="U2276">
            <v>43600</v>
          </cell>
        </row>
        <row r="2277">
          <cell r="S2277">
            <v>122948800</v>
          </cell>
          <cell r="T2277">
            <v>48</v>
          </cell>
          <cell r="U2277">
            <v>43600</v>
          </cell>
        </row>
        <row r="2278">
          <cell r="S2278">
            <v>122948801</v>
          </cell>
          <cell r="T2278">
            <v>36</v>
          </cell>
          <cell r="U2278">
            <v>43600</v>
          </cell>
        </row>
        <row r="2279">
          <cell r="S2279">
            <v>122948802</v>
          </cell>
          <cell r="T2279">
            <v>10</v>
          </cell>
          <cell r="U2279">
            <v>43600</v>
          </cell>
        </row>
        <row r="2280">
          <cell r="S2280">
            <v>122948804</v>
          </cell>
          <cell r="T2280">
            <v>10</v>
          </cell>
          <cell r="U2280">
            <v>43600</v>
          </cell>
        </row>
        <row r="2281">
          <cell r="S2281">
            <v>122948805</v>
          </cell>
          <cell r="T2281">
            <v>141</v>
          </cell>
          <cell r="U2281">
            <v>43600</v>
          </cell>
        </row>
        <row r="2282">
          <cell r="S2282">
            <v>122948806</v>
          </cell>
          <cell r="T2282">
            <v>1</v>
          </cell>
          <cell r="U2282">
            <v>43600</v>
          </cell>
        </row>
        <row r="2283">
          <cell r="S2283">
            <v>122948808</v>
          </cell>
          <cell r="T2283">
            <v>1200</v>
          </cell>
          <cell r="U2283">
            <v>43600</v>
          </cell>
        </row>
        <row r="2284">
          <cell r="S2284">
            <v>122948868</v>
          </cell>
          <cell r="T2284">
            <v>127</v>
          </cell>
          <cell r="U2284">
            <v>43600</v>
          </cell>
        </row>
        <row r="2285">
          <cell r="S2285">
            <v>122948869</v>
          </cell>
          <cell r="T2285">
            <v>369</v>
          </cell>
          <cell r="U2285">
            <v>43600</v>
          </cell>
        </row>
        <row r="2286">
          <cell r="S2286">
            <v>122948874</v>
          </cell>
          <cell r="T2286">
            <v>615</v>
          </cell>
          <cell r="U2286">
            <v>43600</v>
          </cell>
        </row>
        <row r="2287">
          <cell r="S2287">
            <v>122948877</v>
          </cell>
          <cell r="T2287">
            <v>1104</v>
          </cell>
          <cell r="U2287">
            <v>43600</v>
          </cell>
        </row>
        <row r="2288">
          <cell r="S2288">
            <v>122948927</v>
          </cell>
          <cell r="T2288">
            <v>544</v>
          </cell>
          <cell r="U2288">
            <v>43600</v>
          </cell>
        </row>
        <row r="2289">
          <cell r="S2289">
            <v>122948998</v>
          </cell>
          <cell r="T2289">
            <v>360</v>
          </cell>
          <cell r="U2289">
            <v>43585</v>
          </cell>
        </row>
        <row r="2290">
          <cell r="S2290">
            <v>122949017</v>
          </cell>
          <cell r="T2290">
            <v>300</v>
          </cell>
          <cell r="U2290">
            <v>43585</v>
          </cell>
        </row>
        <row r="2291">
          <cell r="S2291">
            <v>122949021</v>
          </cell>
          <cell r="T2291">
            <v>300</v>
          </cell>
          <cell r="U2291">
            <v>43600</v>
          </cell>
        </row>
        <row r="2292">
          <cell r="S2292">
            <v>122949035</v>
          </cell>
          <cell r="T2292">
            <v>494</v>
          </cell>
          <cell r="U2292">
            <v>43585</v>
          </cell>
        </row>
        <row r="2293">
          <cell r="S2293">
            <v>122949158</v>
          </cell>
          <cell r="T2293">
            <v>1360</v>
          </cell>
          <cell r="U2293">
            <v>43600</v>
          </cell>
        </row>
        <row r="2294">
          <cell r="S2294">
            <v>122949159</v>
          </cell>
          <cell r="T2294">
            <v>672</v>
          </cell>
          <cell r="U2294" t="str">
            <v>holding</v>
          </cell>
        </row>
        <row r="2295">
          <cell r="S2295">
            <v>122949160</v>
          </cell>
          <cell r="T2295">
            <v>2684</v>
          </cell>
          <cell r="U2295" t="str">
            <v>holding</v>
          </cell>
        </row>
        <row r="2296">
          <cell r="S2296">
            <v>122949161</v>
          </cell>
          <cell r="T2296">
            <v>1223</v>
          </cell>
          <cell r="U2296">
            <v>43631</v>
          </cell>
        </row>
        <row r="2297">
          <cell r="S2297">
            <v>122949162</v>
          </cell>
          <cell r="T2297">
            <v>1582</v>
          </cell>
          <cell r="U2297" t="str">
            <v>holding</v>
          </cell>
        </row>
        <row r="2298">
          <cell r="S2298">
            <v>122949163</v>
          </cell>
          <cell r="T2298">
            <v>680</v>
          </cell>
          <cell r="U2298" t="str">
            <v>holding</v>
          </cell>
        </row>
        <row r="2299">
          <cell r="S2299">
            <v>122949164</v>
          </cell>
          <cell r="T2299">
            <v>1501</v>
          </cell>
          <cell r="U2299" t="str">
            <v>holding</v>
          </cell>
        </row>
        <row r="2300">
          <cell r="S2300">
            <v>122949166</v>
          </cell>
          <cell r="T2300">
            <v>1286</v>
          </cell>
          <cell r="U2300">
            <v>43616</v>
          </cell>
        </row>
        <row r="2301">
          <cell r="S2301">
            <v>122949168</v>
          </cell>
          <cell r="T2301">
            <v>4879</v>
          </cell>
          <cell r="U2301">
            <v>43616</v>
          </cell>
        </row>
        <row r="2302">
          <cell r="S2302">
            <v>122949170</v>
          </cell>
          <cell r="T2302">
            <v>1150</v>
          </cell>
          <cell r="U2302">
            <v>43631</v>
          </cell>
        </row>
        <row r="2303">
          <cell r="S2303">
            <v>122949186</v>
          </cell>
          <cell r="T2303">
            <v>116</v>
          </cell>
          <cell r="U2303">
            <v>43600</v>
          </cell>
        </row>
        <row r="2304">
          <cell r="S2304">
            <v>122949187</v>
          </cell>
          <cell r="T2304">
            <v>430</v>
          </cell>
          <cell r="U2304">
            <v>43600</v>
          </cell>
        </row>
        <row r="2305">
          <cell r="S2305">
            <v>122949188</v>
          </cell>
          <cell r="T2305">
            <v>200</v>
          </cell>
          <cell r="U2305">
            <v>43616</v>
          </cell>
        </row>
        <row r="2306">
          <cell r="S2306">
            <v>122949194</v>
          </cell>
          <cell r="T2306">
            <v>5527</v>
          </cell>
          <cell r="U2306">
            <v>43585</v>
          </cell>
        </row>
        <row r="2307">
          <cell r="S2307">
            <v>122949216</v>
          </cell>
          <cell r="T2307">
            <v>188</v>
          </cell>
          <cell r="U2307">
            <v>43600</v>
          </cell>
        </row>
        <row r="2308">
          <cell r="S2308">
            <v>122949247</v>
          </cell>
          <cell r="T2308">
            <v>150</v>
          </cell>
          <cell r="U2308" t="str">
            <v>holding</v>
          </cell>
        </row>
        <row r="2309">
          <cell r="S2309">
            <v>122949269</v>
          </cell>
          <cell r="T2309">
            <v>283</v>
          </cell>
          <cell r="U2309">
            <v>43600</v>
          </cell>
        </row>
        <row r="2310">
          <cell r="S2310">
            <v>122949278</v>
          </cell>
          <cell r="T2310">
            <v>295</v>
          </cell>
          <cell r="U2310">
            <v>43600</v>
          </cell>
        </row>
        <row r="2311">
          <cell r="S2311">
            <v>122949435</v>
          </cell>
          <cell r="T2311">
            <v>348</v>
          </cell>
          <cell r="U2311">
            <v>43616</v>
          </cell>
        </row>
        <row r="2312">
          <cell r="S2312">
            <v>122949444</v>
          </cell>
          <cell r="T2312">
            <v>800</v>
          </cell>
          <cell r="U2312">
            <v>43616</v>
          </cell>
        </row>
        <row r="2313">
          <cell r="S2313">
            <v>122949778</v>
          </cell>
          <cell r="T2313">
            <v>587</v>
          </cell>
          <cell r="U2313">
            <v>43631</v>
          </cell>
        </row>
        <row r="2314">
          <cell r="S2314">
            <v>122949787</v>
          </cell>
          <cell r="T2314">
            <v>1022</v>
          </cell>
          <cell r="U2314">
            <v>43616</v>
          </cell>
        </row>
        <row r="2315">
          <cell r="S2315">
            <v>122949790</v>
          </cell>
          <cell r="T2315">
            <v>314</v>
          </cell>
          <cell r="U2315">
            <v>43631</v>
          </cell>
        </row>
        <row r="2316">
          <cell r="S2316">
            <v>122949800</v>
          </cell>
          <cell r="T2316">
            <v>6387</v>
          </cell>
          <cell r="U2316">
            <v>43600</v>
          </cell>
        </row>
        <row r="2317">
          <cell r="S2317">
            <v>122950430</v>
          </cell>
          <cell r="T2317">
            <v>746</v>
          </cell>
          <cell r="U2317">
            <v>43600</v>
          </cell>
        </row>
        <row r="2318">
          <cell r="S2318">
            <v>122950431</v>
          </cell>
          <cell r="T2318">
            <v>100</v>
          </cell>
          <cell r="U2318">
            <v>43600</v>
          </cell>
        </row>
        <row r="2319">
          <cell r="S2319">
            <v>122950433</v>
          </cell>
          <cell r="T2319">
            <v>349</v>
          </cell>
          <cell r="U2319">
            <v>43600</v>
          </cell>
        </row>
        <row r="2320">
          <cell r="S2320">
            <v>122950862</v>
          </cell>
          <cell r="T2320">
            <v>5007</v>
          </cell>
          <cell r="U2320">
            <v>43600</v>
          </cell>
        </row>
        <row r="2321">
          <cell r="S2321">
            <v>122951311</v>
          </cell>
          <cell r="T2321">
            <v>895</v>
          </cell>
          <cell r="U2321">
            <v>43631</v>
          </cell>
        </row>
        <row r="2322">
          <cell r="S2322">
            <v>122951317</v>
          </cell>
          <cell r="T2322">
            <v>545</v>
          </cell>
          <cell r="U2322">
            <v>43600</v>
          </cell>
        </row>
        <row r="2323">
          <cell r="S2323">
            <v>122951319</v>
          </cell>
          <cell r="T2323">
            <v>382</v>
          </cell>
          <cell r="U2323">
            <v>43600</v>
          </cell>
        </row>
        <row r="2324">
          <cell r="S2324">
            <v>122951326</v>
          </cell>
          <cell r="T2324">
            <v>328</v>
          </cell>
          <cell r="U2324">
            <v>43600</v>
          </cell>
        </row>
        <row r="2325">
          <cell r="S2325">
            <v>122951428</v>
          </cell>
          <cell r="T2325">
            <v>628</v>
          </cell>
          <cell r="U2325">
            <v>43600</v>
          </cell>
        </row>
        <row r="2326">
          <cell r="S2326">
            <v>122951436</v>
          </cell>
          <cell r="T2326">
            <v>300</v>
          </cell>
          <cell r="U2326">
            <v>43600</v>
          </cell>
        </row>
        <row r="2327">
          <cell r="S2327">
            <v>122951437</v>
          </cell>
          <cell r="T2327">
            <v>1024</v>
          </cell>
          <cell r="U2327">
            <v>43600</v>
          </cell>
        </row>
        <row r="2328">
          <cell r="S2328">
            <v>122951449</v>
          </cell>
          <cell r="T2328">
            <v>356</v>
          </cell>
          <cell r="U2328" t="str">
            <v>holding</v>
          </cell>
        </row>
        <row r="2329">
          <cell r="S2329">
            <v>122951451</v>
          </cell>
          <cell r="T2329">
            <v>382</v>
          </cell>
          <cell r="U2329">
            <v>43616</v>
          </cell>
        </row>
        <row r="2330">
          <cell r="S2330">
            <v>122951464</v>
          </cell>
          <cell r="T2330">
            <v>1806</v>
          </cell>
          <cell r="U2330">
            <v>43600</v>
          </cell>
        </row>
        <row r="2331">
          <cell r="S2331">
            <v>122951466</v>
          </cell>
          <cell r="T2331">
            <v>306</v>
          </cell>
          <cell r="U2331">
            <v>43600</v>
          </cell>
        </row>
        <row r="2332">
          <cell r="S2332">
            <v>122951469</v>
          </cell>
          <cell r="T2332">
            <v>312</v>
          </cell>
          <cell r="U2332">
            <v>43616</v>
          </cell>
        </row>
        <row r="2333">
          <cell r="S2333">
            <v>122951475</v>
          </cell>
          <cell r="T2333">
            <v>302</v>
          </cell>
          <cell r="U2333" t="str">
            <v>holding</v>
          </cell>
        </row>
        <row r="2334">
          <cell r="S2334">
            <v>122951492</v>
          </cell>
          <cell r="T2334">
            <v>327</v>
          </cell>
          <cell r="U2334">
            <v>43600</v>
          </cell>
        </row>
        <row r="2335">
          <cell r="S2335">
            <v>122951493</v>
          </cell>
          <cell r="T2335">
            <v>914</v>
          </cell>
          <cell r="U2335">
            <v>43600</v>
          </cell>
        </row>
        <row r="2336">
          <cell r="S2336">
            <v>122951501</v>
          </cell>
          <cell r="T2336">
            <v>339</v>
          </cell>
          <cell r="U2336" t="str">
            <v>holding</v>
          </cell>
        </row>
        <row r="2337">
          <cell r="S2337">
            <v>122951509</v>
          </cell>
          <cell r="T2337">
            <v>300</v>
          </cell>
          <cell r="U2337">
            <v>43600</v>
          </cell>
        </row>
        <row r="2338">
          <cell r="S2338">
            <v>122951586</v>
          </cell>
          <cell r="T2338">
            <v>429</v>
          </cell>
          <cell r="U2338" t="str">
            <v>holding</v>
          </cell>
        </row>
        <row r="2339">
          <cell r="S2339">
            <v>122951598</v>
          </cell>
          <cell r="T2339">
            <v>311</v>
          </cell>
          <cell r="U2339">
            <v>43616</v>
          </cell>
        </row>
        <row r="2340">
          <cell r="S2340">
            <v>122951599</v>
          </cell>
          <cell r="T2340">
            <v>302</v>
          </cell>
          <cell r="U2340">
            <v>43631</v>
          </cell>
        </row>
        <row r="2341">
          <cell r="S2341">
            <v>122951606</v>
          </cell>
          <cell r="T2341">
            <v>602</v>
          </cell>
          <cell r="U2341" t="str">
            <v>holding</v>
          </cell>
        </row>
        <row r="2342">
          <cell r="S2342">
            <v>122952223</v>
          </cell>
          <cell r="T2342">
            <v>744</v>
          </cell>
          <cell r="U2342">
            <v>43600</v>
          </cell>
        </row>
        <row r="2343">
          <cell r="S2343">
            <v>122952224</v>
          </cell>
          <cell r="T2343">
            <v>357</v>
          </cell>
          <cell r="U2343">
            <v>43600</v>
          </cell>
        </row>
        <row r="2344">
          <cell r="S2344">
            <v>122953647</v>
          </cell>
          <cell r="T2344">
            <v>4694</v>
          </cell>
          <cell r="U2344">
            <v>43585</v>
          </cell>
        </row>
        <row r="2345">
          <cell r="S2345">
            <v>122953648</v>
          </cell>
          <cell r="T2345">
            <v>4893</v>
          </cell>
          <cell r="U2345">
            <v>43585</v>
          </cell>
        </row>
        <row r="2346">
          <cell r="S2346">
            <v>122953649</v>
          </cell>
          <cell r="T2346">
            <v>4694</v>
          </cell>
          <cell r="U2346">
            <v>43585</v>
          </cell>
        </row>
        <row r="2347">
          <cell r="S2347">
            <v>122953731</v>
          </cell>
          <cell r="T2347">
            <v>1548</v>
          </cell>
          <cell r="U2347">
            <v>43631</v>
          </cell>
        </row>
        <row r="2348">
          <cell r="S2348">
            <v>122953894</v>
          </cell>
          <cell r="T2348">
            <v>151</v>
          </cell>
          <cell r="U2348">
            <v>43600</v>
          </cell>
        </row>
        <row r="2349">
          <cell r="S2349">
            <v>122953895</v>
          </cell>
          <cell r="T2349">
            <v>252</v>
          </cell>
          <cell r="U2349">
            <v>43600</v>
          </cell>
        </row>
        <row r="2350">
          <cell r="S2350">
            <v>122953896</v>
          </cell>
          <cell r="T2350">
            <v>342</v>
          </cell>
          <cell r="U2350">
            <v>43600</v>
          </cell>
        </row>
        <row r="2351">
          <cell r="S2351">
            <v>122953903</v>
          </cell>
          <cell r="T2351">
            <v>400</v>
          </cell>
          <cell r="U2351">
            <v>43600</v>
          </cell>
        </row>
        <row r="2352">
          <cell r="S2352">
            <v>122953907</v>
          </cell>
          <cell r="T2352">
            <v>400</v>
          </cell>
          <cell r="U2352">
            <v>43585</v>
          </cell>
        </row>
        <row r="2353">
          <cell r="S2353">
            <v>122953928</v>
          </cell>
          <cell r="T2353">
            <v>120</v>
          </cell>
          <cell r="U2353">
            <v>43600</v>
          </cell>
        </row>
        <row r="2354">
          <cell r="S2354">
            <v>122953933</v>
          </cell>
          <cell r="T2354">
            <v>200</v>
          </cell>
          <cell r="U2354">
            <v>43600</v>
          </cell>
        </row>
        <row r="2355">
          <cell r="S2355">
            <v>122953938</v>
          </cell>
          <cell r="T2355">
            <v>273</v>
          </cell>
          <cell r="U2355">
            <v>43600</v>
          </cell>
        </row>
        <row r="2356">
          <cell r="S2356">
            <v>122953940</v>
          </cell>
          <cell r="T2356">
            <v>126</v>
          </cell>
          <cell r="U2356">
            <v>43600</v>
          </cell>
        </row>
        <row r="2357">
          <cell r="S2357">
            <v>122953947</v>
          </cell>
          <cell r="T2357">
            <v>144</v>
          </cell>
          <cell r="U2357">
            <v>43600</v>
          </cell>
        </row>
        <row r="2358">
          <cell r="S2358">
            <v>122953951</v>
          </cell>
          <cell r="T2358">
            <v>200</v>
          </cell>
          <cell r="U2358">
            <v>43600</v>
          </cell>
        </row>
        <row r="2359">
          <cell r="S2359">
            <v>122954037</v>
          </cell>
          <cell r="T2359">
            <v>144</v>
          </cell>
          <cell r="U2359">
            <v>43600</v>
          </cell>
        </row>
        <row r="2360">
          <cell r="S2360">
            <v>122954041</v>
          </cell>
          <cell r="T2360">
            <v>302</v>
          </cell>
          <cell r="U2360">
            <v>43600</v>
          </cell>
        </row>
        <row r="2361">
          <cell r="S2361">
            <v>122954042</v>
          </cell>
          <cell r="T2361">
            <v>336</v>
          </cell>
          <cell r="U2361">
            <v>43600</v>
          </cell>
        </row>
        <row r="2362">
          <cell r="S2362">
            <v>122954045</v>
          </cell>
          <cell r="T2362">
            <v>636</v>
          </cell>
          <cell r="U2362">
            <v>43600</v>
          </cell>
        </row>
        <row r="2363">
          <cell r="S2363">
            <v>122954046</v>
          </cell>
          <cell r="T2363">
            <v>312</v>
          </cell>
          <cell r="U2363">
            <v>43585</v>
          </cell>
        </row>
        <row r="2364">
          <cell r="S2364">
            <v>122954061</v>
          </cell>
          <cell r="T2364">
            <v>300</v>
          </cell>
          <cell r="U2364">
            <v>43600</v>
          </cell>
        </row>
        <row r="2365">
          <cell r="S2365">
            <v>122954366</v>
          </cell>
          <cell r="T2365">
            <v>415</v>
          </cell>
          <cell r="U2365">
            <v>43600</v>
          </cell>
        </row>
        <row r="2366">
          <cell r="S2366">
            <v>122954582</v>
          </cell>
          <cell r="T2366">
            <v>110</v>
          </cell>
          <cell r="U2366">
            <v>43631</v>
          </cell>
        </row>
        <row r="2367">
          <cell r="S2367">
            <v>122954660</v>
          </cell>
          <cell r="T2367">
            <v>165</v>
          </cell>
          <cell r="U2367">
            <v>43616</v>
          </cell>
        </row>
        <row r="2368">
          <cell r="S2368">
            <v>122954666</v>
          </cell>
          <cell r="T2368">
            <v>110</v>
          </cell>
          <cell r="U2368">
            <v>43616</v>
          </cell>
        </row>
        <row r="2369">
          <cell r="S2369">
            <v>122954979</v>
          </cell>
          <cell r="T2369">
            <v>100</v>
          </cell>
          <cell r="U2369">
            <v>43600</v>
          </cell>
        </row>
        <row r="2370">
          <cell r="S2370">
            <v>122954990</v>
          </cell>
          <cell r="T2370">
            <v>100</v>
          </cell>
          <cell r="U2370">
            <v>43616</v>
          </cell>
        </row>
        <row r="2371">
          <cell r="S2371">
            <v>122955543</v>
          </cell>
          <cell r="T2371">
            <v>190</v>
          </cell>
          <cell r="U2371">
            <v>43600</v>
          </cell>
        </row>
        <row r="2372">
          <cell r="S2372">
            <v>122955550</v>
          </cell>
          <cell r="T2372">
            <v>246</v>
          </cell>
          <cell r="U2372">
            <v>43616</v>
          </cell>
        </row>
        <row r="2373">
          <cell r="S2373">
            <v>122955667</v>
          </cell>
          <cell r="T2373">
            <v>1800</v>
          </cell>
          <cell r="U2373">
            <v>43585</v>
          </cell>
        </row>
        <row r="2374">
          <cell r="S2374">
            <v>122956247</v>
          </cell>
          <cell r="T2374">
            <v>100</v>
          </cell>
          <cell r="U2374">
            <v>43631</v>
          </cell>
        </row>
        <row r="2375">
          <cell r="S2375">
            <v>122957489</v>
          </cell>
          <cell r="T2375">
            <v>601</v>
          </cell>
          <cell r="U2375" t="str">
            <v>holding</v>
          </cell>
        </row>
        <row r="2376">
          <cell r="S2376">
            <v>122957535</v>
          </cell>
          <cell r="T2376">
            <v>688</v>
          </cell>
          <cell r="U2376">
            <v>43600</v>
          </cell>
        </row>
        <row r="2377">
          <cell r="S2377">
            <v>122957538</v>
          </cell>
          <cell r="T2377">
            <v>7000</v>
          </cell>
          <cell r="U2377">
            <v>43600</v>
          </cell>
        </row>
        <row r="2378">
          <cell r="S2378">
            <v>122957541</v>
          </cell>
          <cell r="T2378">
            <v>601</v>
          </cell>
          <cell r="U2378" t="str">
            <v>holding</v>
          </cell>
        </row>
        <row r="2379">
          <cell r="S2379">
            <v>122957542</v>
          </cell>
          <cell r="T2379">
            <v>643</v>
          </cell>
          <cell r="U2379">
            <v>43600</v>
          </cell>
        </row>
        <row r="2380">
          <cell r="S2380">
            <v>122957552</v>
          </cell>
          <cell r="T2380">
            <v>1800</v>
          </cell>
          <cell r="U2380">
            <v>43600</v>
          </cell>
        </row>
        <row r="2381">
          <cell r="S2381">
            <v>122957851</v>
          </cell>
          <cell r="T2381">
            <v>113</v>
          </cell>
          <cell r="U2381">
            <v>43600</v>
          </cell>
        </row>
        <row r="2382">
          <cell r="S2382">
            <v>122957884</v>
          </cell>
          <cell r="T2382">
            <v>259</v>
          </cell>
          <cell r="U2382">
            <v>43600</v>
          </cell>
        </row>
        <row r="2383">
          <cell r="S2383">
            <v>122958015</v>
          </cell>
          <cell r="T2383">
            <v>399</v>
          </cell>
          <cell r="U2383">
            <v>43600</v>
          </cell>
        </row>
        <row r="2384">
          <cell r="S2384">
            <v>122958198</v>
          </cell>
          <cell r="T2384">
            <v>1404</v>
          </cell>
          <cell r="U2384">
            <v>43631</v>
          </cell>
        </row>
        <row r="2385">
          <cell r="S2385">
            <v>122958277</v>
          </cell>
          <cell r="T2385">
            <v>300</v>
          </cell>
          <cell r="U2385">
            <v>43616</v>
          </cell>
        </row>
        <row r="2386">
          <cell r="S2386">
            <v>122958296</v>
          </cell>
          <cell r="T2386">
            <v>505</v>
          </cell>
          <cell r="U2386" t="str">
            <v>holding</v>
          </cell>
        </row>
        <row r="2387">
          <cell r="S2387">
            <v>122958297</v>
          </cell>
          <cell r="T2387">
            <v>300</v>
          </cell>
          <cell r="U2387">
            <v>43570</v>
          </cell>
        </row>
        <row r="2388">
          <cell r="S2388">
            <v>122958298</v>
          </cell>
          <cell r="T2388">
            <v>1214</v>
          </cell>
          <cell r="U2388">
            <v>43600</v>
          </cell>
        </row>
        <row r="2389">
          <cell r="S2389">
            <v>122958861</v>
          </cell>
          <cell r="T2389">
            <v>30</v>
          </cell>
          <cell r="U2389">
            <v>43600</v>
          </cell>
        </row>
        <row r="2390">
          <cell r="S2390">
            <v>122958879</v>
          </cell>
          <cell r="T2390">
            <v>397</v>
          </cell>
          <cell r="U2390">
            <v>43631</v>
          </cell>
        </row>
        <row r="2391">
          <cell r="S2391">
            <v>122958887</v>
          </cell>
          <cell r="T2391">
            <v>300</v>
          </cell>
          <cell r="U2391">
            <v>43616</v>
          </cell>
        </row>
        <row r="2392">
          <cell r="S2392">
            <v>122958946</v>
          </cell>
          <cell r="T2392">
            <v>307</v>
          </cell>
          <cell r="U2392" t="str">
            <v>holding</v>
          </cell>
        </row>
        <row r="2393">
          <cell r="S2393">
            <v>122958996</v>
          </cell>
          <cell r="T2393">
            <v>149</v>
          </cell>
          <cell r="U2393">
            <v>43600</v>
          </cell>
        </row>
        <row r="2394">
          <cell r="S2394">
            <v>122958997</v>
          </cell>
          <cell r="T2394">
            <v>111</v>
          </cell>
          <cell r="U2394">
            <v>43616</v>
          </cell>
        </row>
        <row r="2395">
          <cell r="S2395">
            <v>122959043</v>
          </cell>
          <cell r="T2395">
            <v>144</v>
          </cell>
          <cell r="U2395">
            <v>43600</v>
          </cell>
        </row>
        <row r="2396">
          <cell r="S2396">
            <v>122959060</v>
          </cell>
          <cell r="T2396">
            <v>30</v>
          </cell>
          <cell r="U2396">
            <v>43600</v>
          </cell>
        </row>
        <row r="2397">
          <cell r="S2397">
            <v>122959159</v>
          </cell>
          <cell r="T2397">
            <v>287</v>
          </cell>
          <cell r="U2397">
            <v>43600</v>
          </cell>
        </row>
        <row r="2398">
          <cell r="S2398">
            <v>122959164</v>
          </cell>
          <cell r="T2398">
            <v>2566</v>
          </cell>
          <cell r="U2398">
            <v>43600</v>
          </cell>
        </row>
        <row r="2399">
          <cell r="S2399">
            <v>122959166</v>
          </cell>
          <cell r="T2399">
            <v>412</v>
          </cell>
          <cell r="U2399">
            <v>43600</v>
          </cell>
        </row>
        <row r="2400">
          <cell r="S2400">
            <v>122959170</v>
          </cell>
          <cell r="T2400">
            <v>359</v>
          </cell>
          <cell r="U2400">
            <v>43600</v>
          </cell>
        </row>
        <row r="2401">
          <cell r="S2401">
            <v>122959171</v>
          </cell>
          <cell r="T2401">
            <v>300</v>
          </cell>
          <cell r="U2401">
            <v>43600</v>
          </cell>
        </row>
        <row r="2402">
          <cell r="S2402">
            <v>122959173</v>
          </cell>
          <cell r="T2402">
            <v>269</v>
          </cell>
          <cell r="U2402">
            <v>43570</v>
          </cell>
        </row>
        <row r="2403">
          <cell r="S2403">
            <v>122959175</v>
          </cell>
          <cell r="T2403">
            <v>559</v>
          </cell>
          <cell r="U2403">
            <v>43631</v>
          </cell>
        </row>
        <row r="2404">
          <cell r="S2404">
            <v>122959263</v>
          </cell>
          <cell r="T2404">
            <v>193</v>
          </cell>
          <cell r="U2404">
            <v>43600</v>
          </cell>
        </row>
        <row r="2405">
          <cell r="S2405">
            <v>122959264</v>
          </cell>
          <cell r="T2405">
            <v>300</v>
          </cell>
          <cell r="U2405">
            <v>43570</v>
          </cell>
        </row>
        <row r="2406">
          <cell r="S2406">
            <v>122959265</v>
          </cell>
          <cell r="T2406">
            <v>610</v>
          </cell>
          <cell r="U2406">
            <v>43600</v>
          </cell>
        </row>
        <row r="2407">
          <cell r="S2407">
            <v>122959637</v>
          </cell>
          <cell r="T2407">
            <v>18</v>
          </cell>
          <cell r="U2407">
            <v>43600</v>
          </cell>
        </row>
        <row r="2408">
          <cell r="S2408">
            <v>122959800</v>
          </cell>
          <cell r="T2408">
            <v>570</v>
          </cell>
          <cell r="U2408">
            <v>43600</v>
          </cell>
        </row>
        <row r="2409">
          <cell r="S2409">
            <v>122959801</v>
          </cell>
          <cell r="T2409">
            <v>530</v>
          </cell>
          <cell r="U2409">
            <v>43600</v>
          </cell>
        </row>
        <row r="2410">
          <cell r="S2410">
            <v>122959824</v>
          </cell>
          <cell r="T2410">
            <v>436</v>
          </cell>
          <cell r="U2410">
            <v>43585</v>
          </cell>
        </row>
        <row r="2411">
          <cell r="S2411">
            <v>122959827</v>
          </cell>
          <cell r="T2411">
            <v>850</v>
          </cell>
          <cell r="U2411">
            <v>43600</v>
          </cell>
        </row>
        <row r="2412">
          <cell r="S2412">
            <v>122959837</v>
          </cell>
          <cell r="T2412">
            <v>1720</v>
          </cell>
          <cell r="U2412">
            <v>43600</v>
          </cell>
        </row>
        <row r="2413">
          <cell r="S2413">
            <v>122959847</v>
          </cell>
          <cell r="T2413">
            <v>300</v>
          </cell>
          <cell r="U2413">
            <v>43600</v>
          </cell>
        </row>
        <row r="2414">
          <cell r="S2414">
            <v>122959872</v>
          </cell>
          <cell r="T2414">
            <v>1718</v>
          </cell>
          <cell r="U2414">
            <v>43616</v>
          </cell>
        </row>
        <row r="2415">
          <cell r="S2415">
            <v>122959877</v>
          </cell>
          <cell r="T2415">
            <v>300</v>
          </cell>
          <cell r="U2415">
            <v>43600</v>
          </cell>
        </row>
        <row r="2416">
          <cell r="S2416">
            <v>122959901</v>
          </cell>
          <cell r="T2416">
            <v>520</v>
          </cell>
          <cell r="U2416">
            <v>43600</v>
          </cell>
        </row>
        <row r="2417">
          <cell r="S2417">
            <v>122959903</v>
          </cell>
          <cell r="T2417">
            <v>590</v>
          </cell>
          <cell r="U2417">
            <v>43600</v>
          </cell>
        </row>
        <row r="2418">
          <cell r="S2418">
            <v>122959907</v>
          </cell>
          <cell r="T2418">
            <v>308</v>
          </cell>
          <cell r="U2418">
            <v>43600</v>
          </cell>
        </row>
        <row r="2419">
          <cell r="S2419">
            <v>122959928</v>
          </cell>
          <cell r="T2419">
            <v>1700</v>
          </cell>
          <cell r="U2419">
            <v>43600</v>
          </cell>
        </row>
        <row r="2420">
          <cell r="S2420">
            <v>122959931</v>
          </cell>
          <cell r="T2420">
            <v>340</v>
          </cell>
          <cell r="U2420">
            <v>43600</v>
          </cell>
        </row>
        <row r="2421">
          <cell r="S2421">
            <v>122959937</v>
          </cell>
          <cell r="T2421">
            <v>400</v>
          </cell>
          <cell r="U2421">
            <v>43600</v>
          </cell>
        </row>
        <row r="2422">
          <cell r="S2422">
            <v>122959950</v>
          </cell>
          <cell r="T2422">
            <v>597</v>
          </cell>
          <cell r="U2422">
            <v>43631</v>
          </cell>
        </row>
        <row r="2423">
          <cell r="S2423">
            <v>122959953</v>
          </cell>
          <cell r="T2423">
            <v>537</v>
          </cell>
          <cell r="U2423">
            <v>43585</v>
          </cell>
        </row>
        <row r="2424">
          <cell r="S2424">
            <v>122959954</v>
          </cell>
          <cell r="T2424">
            <v>599</v>
          </cell>
          <cell r="U2424">
            <v>43600</v>
          </cell>
        </row>
        <row r="2425">
          <cell r="S2425">
            <v>122959960</v>
          </cell>
          <cell r="T2425">
            <v>480</v>
          </cell>
          <cell r="U2425">
            <v>43600</v>
          </cell>
        </row>
        <row r="2426">
          <cell r="S2426">
            <v>122959963</v>
          </cell>
          <cell r="T2426">
            <v>680</v>
          </cell>
          <cell r="U2426">
            <v>43600</v>
          </cell>
        </row>
        <row r="2427">
          <cell r="S2427">
            <v>122959964</v>
          </cell>
          <cell r="T2427">
            <v>740</v>
          </cell>
          <cell r="U2427">
            <v>43600</v>
          </cell>
        </row>
        <row r="2428">
          <cell r="S2428">
            <v>122959965</v>
          </cell>
          <cell r="T2428">
            <v>4850</v>
          </cell>
          <cell r="U2428">
            <v>43600</v>
          </cell>
        </row>
        <row r="2429">
          <cell r="S2429">
            <v>122959966</v>
          </cell>
          <cell r="T2429">
            <v>1620</v>
          </cell>
          <cell r="U2429">
            <v>43600</v>
          </cell>
        </row>
        <row r="2430">
          <cell r="S2430">
            <v>122959974</v>
          </cell>
          <cell r="T2430">
            <v>1335</v>
          </cell>
          <cell r="U2430">
            <v>43600</v>
          </cell>
        </row>
        <row r="2431">
          <cell r="S2431">
            <v>122959980</v>
          </cell>
          <cell r="T2431">
            <v>510</v>
          </cell>
          <cell r="U2431">
            <v>43600</v>
          </cell>
        </row>
        <row r="2432">
          <cell r="S2432">
            <v>122959981</v>
          </cell>
          <cell r="T2432">
            <v>550</v>
          </cell>
          <cell r="U2432">
            <v>43600</v>
          </cell>
        </row>
        <row r="2433">
          <cell r="S2433">
            <v>122959990</v>
          </cell>
          <cell r="T2433">
            <v>1</v>
          </cell>
          <cell r="U2433">
            <v>43585</v>
          </cell>
        </row>
        <row r="2434">
          <cell r="S2434">
            <v>122960367</v>
          </cell>
          <cell r="T2434">
            <v>304</v>
          </cell>
          <cell r="U2434">
            <v>43616</v>
          </cell>
        </row>
        <row r="2435">
          <cell r="S2435">
            <v>122960368</v>
          </cell>
          <cell r="T2435">
            <v>310</v>
          </cell>
          <cell r="U2435">
            <v>43600</v>
          </cell>
        </row>
        <row r="2436">
          <cell r="S2436">
            <v>122960371</v>
          </cell>
          <cell r="T2436">
            <v>560</v>
          </cell>
          <cell r="U2436">
            <v>43616</v>
          </cell>
        </row>
        <row r="2437">
          <cell r="S2437">
            <v>122960372</v>
          </cell>
          <cell r="T2437">
            <v>500</v>
          </cell>
          <cell r="U2437">
            <v>43631</v>
          </cell>
        </row>
        <row r="2438">
          <cell r="S2438">
            <v>122960374</v>
          </cell>
          <cell r="T2438">
            <v>304</v>
          </cell>
          <cell r="U2438">
            <v>43600</v>
          </cell>
        </row>
        <row r="2439">
          <cell r="S2439">
            <v>122960419</v>
          </cell>
          <cell r="T2439">
            <v>561</v>
          </cell>
          <cell r="U2439">
            <v>43585</v>
          </cell>
        </row>
        <row r="2440">
          <cell r="S2440">
            <v>122960598</v>
          </cell>
          <cell r="T2440">
            <v>907</v>
          </cell>
          <cell r="U2440">
            <v>43631</v>
          </cell>
        </row>
        <row r="2441">
          <cell r="S2441">
            <v>122960795</v>
          </cell>
          <cell r="T2441">
            <v>601</v>
          </cell>
          <cell r="U2441">
            <v>43631</v>
          </cell>
        </row>
        <row r="2442">
          <cell r="S2442">
            <v>122960796</v>
          </cell>
          <cell r="T2442">
            <v>600</v>
          </cell>
          <cell r="U2442">
            <v>43616</v>
          </cell>
        </row>
        <row r="2443">
          <cell r="S2443">
            <v>122960805</v>
          </cell>
          <cell r="T2443">
            <v>650</v>
          </cell>
          <cell r="U2443">
            <v>43631</v>
          </cell>
        </row>
        <row r="2444">
          <cell r="S2444">
            <v>122960806</v>
          </cell>
          <cell r="T2444">
            <v>1800</v>
          </cell>
          <cell r="U2444">
            <v>43631</v>
          </cell>
        </row>
        <row r="2445">
          <cell r="S2445">
            <v>122960807</v>
          </cell>
          <cell r="T2445">
            <v>3007</v>
          </cell>
          <cell r="U2445">
            <v>43631</v>
          </cell>
        </row>
        <row r="2446">
          <cell r="S2446">
            <v>122960808</v>
          </cell>
          <cell r="T2446">
            <v>700</v>
          </cell>
          <cell r="U2446">
            <v>43631</v>
          </cell>
        </row>
        <row r="2447">
          <cell r="S2447">
            <v>122960809</v>
          </cell>
          <cell r="T2447">
            <v>918</v>
          </cell>
          <cell r="U2447" t="str">
            <v>holding</v>
          </cell>
        </row>
        <row r="2448">
          <cell r="S2448">
            <v>122960810</v>
          </cell>
          <cell r="T2448">
            <v>1838</v>
          </cell>
          <cell r="U2448">
            <v>43631</v>
          </cell>
        </row>
        <row r="2449">
          <cell r="S2449">
            <v>122960811</v>
          </cell>
          <cell r="T2449">
            <v>1200</v>
          </cell>
          <cell r="U2449">
            <v>43631</v>
          </cell>
        </row>
        <row r="2450">
          <cell r="S2450">
            <v>122960891</v>
          </cell>
          <cell r="T2450">
            <v>444</v>
          </cell>
          <cell r="U2450">
            <v>43631</v>
          </cell>
        </row>
        <row r="2451">
          <cell r="S2451">
            <v>122960892</v>
          </cell>
          <cell r="T2451">
            <v>572</v>
          </cell>
          <cell r="U2451">
            <v>43616</v>
          </cell>
        </row>
        <row r="2452">
          <cell r="S2452">
            <v>122960893</v>
          </cell>
          <cell r="T2452">
            <v>343</v>
          </cell>
          <cell r="U2452">
            <v>43631</v>
          </cell>
        </row>
        <row r="2453">
          <cell r="S2453">
            <v>122960895</v>
          </cell>
          <cell r="T2453">
            <v>305</v>
          </cell>
          <cell r="U2453">
            <v>43600</v>
          </cell>
        </row>
        <row r="2454">
          <cell r="S2454">
            <v>122960896</v>
          </cell>
          <cell r="T2454">
            <v>364</v>
          </cell>
          <cell r="U2454" t="str">
            <v>holding</v>
          </cell>
        </row>
        <row r="2455">
          <cell r="S2455">
            <v>122960898</v>
          </cell>
          <cell r="T2455">
            <v>309</v>
          </cell>
          <cell r="U2455">
            <v>43616</v>
          </cell>
        </row>
        <row r="2456">
          <cell r="S2456">
            <v>122960899</v>
          </cell>
          <cell r="T2456">
            <v>803</v>
          </cell>
          <cell r="U2456">
            <v>43631</v>
          </cell>
        </row>
        <row r="2457">
          <cell r="S2457">
            <v>122960900</v>
          </cell>
          <cell r="T2457">
            <v>1516</v>
          </cell>
          <cell r="U2457" t="str">
            <v>holding</v>
          </cell>
        </row>
        <row r="2458">
          <cell r="S2458">
            <v>122960901</v>
          </cell>
          <cell r="T2458">
            <v>828</v>
          </cell>
          <cell r="U2458">
            <v>43631</v>
          </cell>
        </row>
        <row r="2459">
          <cell r="S2459">
            <v>122960903</v>
          </cell>
          <cell r="T2459">
            <v>302</v>
          </cell>
          <cell r="U2459">
            <v>43600</v>
          </cell>
        </row>
        <row r="2460">
          <cell r="S2460">
            <v>122960906</v>
          </cell>
          <cell r="T2460">
            <v>504</v>
          </cell>
          <cell r="U2460">
            <v>43616</v>
          </cell>
        </row>
        <row r="2461">
          <cell r="S2461">
            <v>122960907</v>
          </cell>
          <cell r="T2461">
            <v>609</v>
          </cell>
          <cell r="U2461">
            <v>43631</v>
          </cell>
        </row>
        <row r="2462">
          <cell r="S2462">
            <v>122960908</v>
          </cell>
          <cell r="T2462">
            <v>603</v>
          </cell>
          <cell r="U2462">
            <v>43600</v>
          </cell>
        </row>
        <row r="2463">
          <cell r="S2463">
            <v>122960909</v>
          </cell>
          <cell r="T2463">
            <v>300</v>
          </cell>
          <cell r="U2463">
            <v>43616</v>
          </cell>
        </row>
        <row r="2464">
          <cell r="S2464">
            <v>122960910</v>
          </cell>
          <cell r="T2464">
            <v>913</v>
          </cell>
          <cell r="U2464">
            <v>43600</v>
          </cell>
        </row>
        <row r="2465">
          <cell r="S2465">
            <v>122960911</v>
          </cell>
          <cell r="T2465">
            <v>300</v>
          </cell>
          <cell r="U2465">
            <v>43600</v>
          </cell>
        </row>
        <row r="2466">
          <cell r="S2466">
            <v>122960912</v>
          </cell>
          <cell r="T2466">
            <v>311</v>
          </cell>
          <cell r="U2466">
            <v>43631</v>
          </cell>
        </row>
        <row r="2467">
          <cell r="S2467">
            <v>122960913</v>
          </cell>
          <cell r="T2467">
            <v>336</v>
          </cell>
          <cell r="U2467" t="str">
            <v>holding</v>
          </cell>
        </row>
        <row r="2468">
          <cell r="S2468">
            <v>122960914</v>
          </cell>
          <cell r="T2468">
            <v>335</v>
          </cell>
          <cell r="U2468">
            <v>43585</v>
          </cell>
        </row>
        <row r="2469">
          <cell r="S2469">
            <v>122960915</v>
          </cell>
          <cell r="T2469">
            <v>300</v>
          </cell>
          <cell r="U2469">
            <v>43600</v>
          </cell>
        </row>
        <row r="2470">
          <cell r="S2470">
            <v>122960916</v>
          </cell>
          <cell r="T2470">
            <v>2148</v>
          </cell>
          <cell r="U2470">
            <v>43600</v>
          </cell>
        </row>
        <row r="2471">
          <cell r="S2471">
            <v>122960917</v>
          </cell>
          <cell r="T2471">
            <v>335</v>
          </cell>
          <cell r="U2471">
            <v>43631</v>
          </cell>
        </row>
        <row r="2472">
          <cell r="S2472">
            <v>122960920</v>
          </cell>
          <cell r="T2472">
            <v>300</v>
          </cell>
          <cell r="U2472">
            <v>43600</v>
          </cell>
        </row>
        <row r="2473">
          <cell r="S2473">
            <v>122960922</v>
          </cell>
          <cell r="T2473">
            <v>342</v>
          </cell>
          <cell r="U2473" t="str">
            <v>holding</v>
          </cell>
        </row>
        <row r="2474">
          <cell r="S2474">
            <v>122960923</v>
          </cell>
          <cell r="T2474">
            <v>758</v>
          </cell>
          <cell r="U2474">
            <v>43600</v>
          </cell>
        </row>
        <row r="2475">
          <cell r="S2475">
            <v>122960925</v>
          </cell>
          <cell r="T2475">
            <v>500</v>
          </cell>
          <cell r="U2475">
            <v>43600</v>
          </cell>
        </row>
        <row r="2476">
          <cell r="S2476">
            <v>122960926</v>
          </cell>
          <cell r="T2476">
            <v>1162</v>
          </cell>
          <cell r="U2476">
            <v>43631</v>
          </cell>
        </row>
        <row r="2477">
          <cell r="S2477">
            <v>122960927</v>
          </cell>
          <cell r="T2477">
            <v>300</v>
          </cell>
          <cell r="U2477">
            <v>43616</v>
          </cell>
        </row>
        <row r="2478">
          <cell r="S2478">
            <v>122960928</v>
          </cell>
          <cell r="T2478">
            <v>915</v>
          </cell>
          <cell r="U2478">
            <v>43600</v>
          </cell>
        </row>
        <row r="2479">
          <cell r="S2479">
            <v>122960929</v>
          </cell>
          <cell r="T2479">
            <v>1248</v>
          </cell>
          <cell r="U2479">
            <v>43600</v>
          </cell>
        </row>
        <row r="2480">
          <cell r="S2480">
            <v>122960930</v>
          </cell>
          <cell r="T2480">
            <v>708</v>
          </cell>
          <cell r="U2480">
            <v>43600</v>
          </cell>
        </row>
        <row r="2481">
          <cell r="S2481">
            <v>122960931</v>
          </cell>
          <cell r="T2481">
            <v>300</v>
          </cell>
          <cell r="U2481">
            <v>43600</v>
          </cell>
        </row>
        <row r="2482">
          <cell r="S2482">
            <v>122960932</v>
          </cell>
          <cell r="T2482">
            <v>466</v>
          </cell>
          <cell r="U2482">
            <v>43631</v>
          </cell>
        </row>
        <row r="2483">
          <cell r="S2483">
            <v>122960933</v>
          </cell>
          <cell r="T2483">
            <v>361</v>
          </cell>
          <cell r="U2483">
            <v>43600</v>
          </cell>
        </row>
        <row r="2484">
          <cell r="S2484">
            <v>122960934</v>
          </cell>
          <cell r="T2484">
            <v>927</v>
          </cell>
          <cell r="U2484">
            <v>43616</v>
          </cell>
        </row>
        <row r="2485">
          <cell r="S2485">
            <v>122960935</v>
          </cell>
          <cell r="T2485">
            <v>300</v>
          </cell>
          <cell r="U2485">
            <v>43600</v>
          </cell>
        </row>
        <row r="2486">
          <cell r="S2486">
            <v>122960936</v>
          </cell>
          <cell r="T2486">
            <v>369</v>
          </cell>
          <cell r="U2486">
            <v>43600</v>
          </cell>
        </row>
        <row r="2487">
          <cell r="S2487">
            <v>122960937</v>
          </cell>
          <cell r="T2487">
            <v>585</v>
          </cell>
          <cell r="U2487">
            <v>43631</v>
          </cell>
        </row>
        <row r="2488">
          <cell r="S2488">
            <v>122960938</v>
          </cell>
          <cell r="T2488">
            <v>584</v>
          </cell>
          <cell r="U2488" t="str">
            <v>holding</v>
          </cell>
        </row>
        <row r="2489">
          <cell r="S2489">
            <v>122960939</v>
          </cell>
          <cell r="T2489">
            <v>322</v>
          </cell>
          <cell r="U2489">
            <v>43600</v>
          </cell>
        </row>
        <row r="2490">
          <cell r="S2490">
            <v>122960940</v>
          </cell>
          <cell r="T2490">
            <v>963</v>
          </cell>
          <cell r="U2490">
            <v>43600</v>
          </cell>
        </row>
        <row r="2491">
          <cell r="S2491">
            <v>122960941</v>
          </cell>
          <cell r="T2491">
            <v>532</v>
          </cell>
          <cell r="U2491">
            <v>43600</v>
          </cell>
        </row>
        <row r="2492">
          <cell r="S2492">
            <v>122960942</v>
          </cell>
          <cell r="T2492">
            <v>300</v>
          </cell>
          <cell r="U2492">
            <v>43600</v>
          </cell>
        </row>
        <row r="2493">
          <cell r="S2493">
            <v>122960943</v>
          </cell>
          <cell r="T2493">
            <v>443</v>
          </cell>
          <cell r="U2493">
            <v>43631</v>
          </cell>
        </row>
        <row r="2494">
          <cell r="S2494">
            <v>122960944</v>
          </cell>
          <cell r="T2494">
            <v>601</v>
          </cell>
          <cell r="U2494">
            <v>43616</v>
          </cell>
        </row>
        <row r="2495">
          <cell r="S2495">
            <v>122960945</v>
          </cell>
          <cell r="T2495">
            <v>300</v>
          </cell>
          <cell r="U2495">
            <v>43600</v>
          </cell>
        </row>
        <row r="2496">
          <cell r="S2496">
            <v>122960948</v>
          </cell>
          <cell r="T2496">
            <v>370</v>
          </cell>
          <cell r="U2496">
            <v>43600</v>
          </cell>
        </row>
        <row r="2497">
          <cell r="S2497">
            <v>122960949</v>
          </cell>
          <cell r="T2497">
            <v>522</v>
          </cell>
          <cell r="U2497">
            <v>43600</v>
          </cell>
        </row>
        <row r="2498">
          <cell r="S2498">
            <v>122960950</v>
          </cell>
          <cell r="T2498">
            <v>302</v>
          </cell>
          <cell r="U2498">
            <v>43600</v>
          </cell>
        </row>
        <row r="2499">
          <cell r="S2499">
            <v>122960951</v>
          </cell>
          <cell r="T2499">
            <v>924</v>
          </cell>
          <cell r="U2499">
            <v>43600</v>
          </cell>
        </row>
        <row r="2500">
          <cell r="S2500">
            <v>122960952</v>
          </cell>
          <cell r="T2500">
            <v>492</v>
          </cell>
          <cell r="U2500">
            <v>43631</v>
          </cell>
        </row>
        <row r="2501">
          <cell r="S2501">
            <v>122960953</v>
          </cell>
          <cell r="T2501">
            <v>315</v>
          </cell>
          <cell r="U2501">
            <v>43600</v>
          </cell>
        </row>
        <row r="2502">
          <cell r="S2502">
            <v>122960954</v>
          </cell>
          <cell r="T2502">
            <v>553</v>
          </cell>
          <cell r="U2502">
            <v>43631</v>
          </cell>
        </row>
        <row r="2503">
          <cell r="S2503">
            <v>122960955</v>
          </cell>
          <cell r="T2503">
            <v>342</v>
          </cell>
          <cell r="U2503">
            <v>43631</v>
          </cell>
        </row>
        <row r="2504">
          <cell r="S2504">
            <v>122960956</v>
          </cell>
          <cell r="T2504">
            <v>307</v>
          </cell>
          <cell r="U2504">
            <v>43631</v>
          </cell>
        </row>
        <row r="2505">
          <cell r="S2505">
            <v>122960957</v>
          </cell>
          <cell r="T2505">
            <v>594</v>
          </cell>
          <cell r="U2505">
            <v>43600</v>
          </cell>
        </row>
        <row r="2506">
          <cell r="S2506">
            <v>122960958</v>
          </cell>
          <cell r="T2506">
            <v>312</v>
          </cell>
          <cell r="U2506">
            <v>43600</v>
          </cell>
        </row>
        <row r="2507">
          <cell r="S2507">
            <v>122960959</v>
          </cell>
          <cell r="T2507">
            <v>686</v>
          </cell>
          <cell r="U2507">
            <v>43600</v>
          </cell>
        </row>
        <row r="2508">
          <cell r="S2508">
            <v>122960960</v>
          </cell>
          <cell r="T2508">
            <v>560</v>
          </cell>
          <cell r="U2508">
            <v>43616</v>
          </cell>
        </row>
        <row r="2509">
          <cell r="S2509">
            <v>122960961</v>
          </cell>
          <cell r="T2509">
            <v>418</v>
          </cell>
          <cell r="U2509">
            <v>43600</v>
          </cell>
        </row>
        <row r="2510">
          <cell r="S2510">
            <v>122960962</v>
          </cell>
          <cell r="T2510">
            <v>370</v>
          </cell>
          <cell r="U2510">
            <v>43600</v>
          </cell>
        </row>
        <row r="2511">
          <cell r="S2511">
            <v>122960963</v>
          </cell>
          <cell r="T2511">
            <v>365</v>
          </cell>
          <cell r="U2511" t="str">
            <v>holding</v>
          </cell>
        </row>
        <row r="2512">
          <cell r="S2512">
            <v>122960964</v>
          </cell>
          <cell r="T2512">
            <v>639</v>
          </cell>
          <cell r="U2512">
            <v>43600</v>
          </cell>
        </row>
        <row r="2513">
          <cell r="S2513">
            <v>122960965</v>
          </cell>
          <cell r="T2513">
            <v>302</v>
          </cell>
          <cell r="U2513">
            <v>43600</v>
          </cell>
        </row>
        <row r="2514">
          <cell r="S2514">
            <v>122960966</v>
          </cell>
          <cell r="T2514">
            <v>1120</v>
          </cell>
          <cell r="U2514">
            <v>43600</v>
          </cell>
        </row>
        <row r="2515">
          <cell r="S2515">
            <v>122960967</v>
          </cell>
          <cell r="T2515">
            <v>313</v>
          </cell>
          <cell r="U2515">
            <v>43631</v>
          </cell>
        </row>
        <row r="2516">
          <cell r="S2516">
            <v>122960968</v>
          </cell>
          <cell r="T2516">
            <v>636</v>
          </cell>
          <cell r="U2516">
            <v>43600</v>
          </cell>
        </row>
        <row r="2517">
          <cell r="S2517">
            <v>122960969</v>
          </cell>
          <cell r="T2517">
            <v>2001</v>
          </cell>
          <cell r="U2517">
            <v>43631</v>
          </cell>
        </row>
        <row r="2518">
          <cell r="S2518">
            <v>122960970</v>
          </cell>
          <cell r="T2518">
            <v>6000</v>
          </cell>
          <cell r="U2518">
            <v>43600</v>
          </cell>
        </row>
        <row r="2519">
          <cell r="S2519">
            <v>122960971</v>
          </cell>
          <cell r="T2519">
            <v>728</v>
          </cell>
          <cell r="U2519">
            <v>43616</v>
          </cell>
        </row>
        <row r="2520">
          <cell r="S2520">
            <v>122960972</v>
          </cell>
          <cell r="T2520">
            <v>818</v>
          </cell>
          <cell r="U2520" t="str">
            <v>holding</v>
          </cell>
        </row>
        <row r="2521">
          <cell r="S2521">
            <v>122960976</v>
          </cell>
          <cell r="T2521">
            <v>300</v>
          </cell>
          <cell r="U2521">
            <v>43600</v>
          </cell>
        </row>
        <row r="2522">
          <cell r="S2522">
            <v>122960977</v>
          </cell>
          <cell r="T2522">
            <v>601</v>
          </cell>
          <cell r="U2522">
            <v>43600</v>
          </cell>
        </row>
        <row r="2523">
          <cell r="S2523">
            <v>122960978</v>
          </cell>
          <cell r="T2523">
            <v>420</v>
          </cell>
          <cell r="U2523">
            <v>43600</v>
          </cell>
        </row>
        <row r="2524">
          <cell r="S2524">
            <v>122960979</v>
          </cell>
          <cell r="T2524">
            <v>313</v>
          </cell>
          <cell r="U2524">
            <v>43631</v>
          </cell>
        </row>
        <row r="2525">
          <cell r="S2525">
            <v>122960980</v>
          </cell>
          <cell r="T2525">
            <v>550</v>
          </cell>
          <cell r="U2525">
            <v>43600</v>
          </cell>
        </row>
        <row r="2526">
          <cell r="S2526">
            <v>122960981</v>
          </cell>
          <cell r="T2526">
            <v>300</v>
          </cell>
          <cell r="U2526">
            <v>43631</v>
          </cell>
        </row>
        <row r="2527">
          <cell r="S2527">
            <v>122960982</v>
          </cell>
          <cell r="T2527">
            <v>320</v>
          </cell>
          <cell r="U2527">
            <v>43600</v>
          </cell>
        </row>
        <row r="2528">
          <cell r="S2528">
            <v>122960983</v>
          </cell>
          <cell r="T2528">
            <v>300</v>
          </cell>
          <cell r="U2528">
            <v>43600</v>
          </cell>
        </row>
        <row r="2529">
          <cell r="S2529">
            <v>122960984</v>
          </cell>
          <cell r="T2529">
            <v>607</v>
          </cell>
          <cell r="U2529">
            <v>43616</v>
          </cell>
        </row>
        <row r="2530">
          <cell r="S2530">
            <v>122960985</v>
          </cell>
          <cell r="T2530">
            <v>779</v>
          </cell>
          <cell r="U2530">
            <v>43631</v>
          </cell>
        </row>
        <row r="2531">
          <cell r="S2531">
            <v>122960986</v>
          </cell>
          <cell r="T2531">
            <v>320</v>
          </cell>
          <cell r="U2531">
            <v>43600</v>
          </cell>
        </row>
        <row r="2532">
          <cell r="S2532">
            <v>122960988</v>
          </cell>
          <cell r="T2532">
            <v>600</v>
          </cell>
          <cell r="U2532">
            <v>43600</v>
          </cell>
        </row>
        <row r="2533">
          <cell r="S2533">
            <v>122960989</v>
          </cell>
          <cell r="T2533">
            <v>561</v>
          </cell>
          <cell r="U2533">
            <v>43585</v>
          </cell>
        </row>
        <row r="2534">
          <cell r="S2534">
            <v>122960990</v>
          </cell>
          <cell r="T2534">
            <v>329</v>
          </cell>
          <cell r="U2534">
            <v>43585</v>
          </cell>
        </row>
        <row r="2535">
          <cell r="S2535">
            <v>122960991</v>
          </cell>
          <cell r="T2535">
            <v>335</v>
          </cell>
          <cell r="U2535" t="str">
            <v>holding</v>
          </cell>
        </row>
        <row r="2536">
          <cell r="S2536">
            <v>122960992</v>
          </cell>
          <cell r="T2536">
            <v>365</v>
          </cell>
          <cell r="U2536">
            <v>43600</v>
          </cell>
        </row>
        <row r="2537">
          <cell r="S2537">
            <v>122960993</v>
          </cell>
          <cell r="T2537">
            <v>647</v>
          </cell>
          <cell r="U2537">
            <v>43616</v>
          </cell>
        </row>
        <row r="2538">
          <cell r="S2538">
            <v>122960994</v>
          </cell>
          <cell r="T2538">
            <v>362</v>
          </cell>
          <cell r="U2538">
            <v>43631</v>
          </cell>
        </row>
        <row r="2539">
          <cell r="S2539">
            <v>122960995</v>
          </cell>
          <cell r="T2539">
            <v>345</v>
          </cell>
          <cell r="U2539">
            <v>43616</v>
          </cell>
        </row>
        <row r="2540">
          <cell r="S2540">
            <v>122960996</v>
          </cell>
          <cell r="T2540">
            <v>607</v>
          </cell>
          <cell r="U2540">
            <v>43600</v>
          </cell>
        </row>
        <row r="2541">
          <cell r="S2541">
            <v>122960997</v>
          </cell>
          <cell r="T2541">
            <v>600</v>
          </cell>
          <cell r="U2541">
            <v>43600</v>
          </cell>
        </row>
        <row r="2542">
          <cell r="S2542">
            <v>122960998</v>
          </cell>
          <cell r="T2542">
            <v>1112</v>
          </cell>
          <cell r="U2542">
            <v>43600</v>
          </cell>
        </row>
        <row r="2543">
          <cell r="S2543">
            <v>122960999</v>
          </cell>
          <cell r="T2543">
            <v>301</v>
          </cell>
          <cell r="U2543">
            <v>43600</v>
          </cell>
        </row>
        <row r="2544">
          <cell r="S2544">
            <v>122961000</v>
          </cell>
          <cell r="T2544">
            <v>446</v>
          </cell>
          <cell r="U2544">
            <v>43585</v>
          </cell>
        </row>
        <row r="2545">
          <cell r="S2545">
            <v>122961002</v>
          </cell>
          <cell r="T2545">
            <v>301</v>
          </cell>
          <cell r="U2545">
            <v>43600</v>
          </cell>
        </row>
        <row r="2546">
          <cell r="S2546">
            <v>122961003</v>
          </cell>
          <cell r="T2546">
            <v>306</v>
          </cell>
          <cell r="U2546">
            <v>43600</v>
          </cell>
        </row>
        <row r="2547">
          <cell r="S2547">
            <v>122961004</v>
          </cell>
          <cell r="T2547">
            <v>301</v>
          </cell>
          <cell r="U2547">
            <v>43600</v>
          </cell>
        </row>
        <row r="2548">
          <cell r="S2548">
            <v>122961005</v>
          </cell>
          <cell r="T2548">
            <v>315</v>
          </cell>
          <cell r="U2548">
            <v>43600</v>
          </cell>
        </row>
        <row r="2549">
          <cell r="S2549">
            <v>122961006</v>
          </cell>
          <cell r="T2549">
            <v>476</v>
          </cell>
          <cell r="U2549" t="str">
            <v>holding</v>
          </cell>
        </row>
        <row r="2550">
          <cell r="S2550">
            <v>122961007</v>
          </cell>
          <cell r="T2550">
            <v>372</v>
          </cell>
          <cell r="U2550">
            <v>43631</v>
          </cell>
        </row>
        <row r="2551">
          <cell r="S2551">
            <v>122961008</v>
          </cell>
          <cell r="T2551">
            <v>419</v>
          </cell>
          <cell r="U2551">
            <v>43585</v>
          </cell>
        </row>
        <row r="2552">
          <cell r="S2552">
            <v>122961009</v>
          </cell>
          <cell r="T2552">
            <v>691</v>
          </cell>
          <cell r="U2552" t="str">
            <v>holding</v>
          </cell>
        </row>
        <row r="2553">
          <cell r="S2553">
            <v>122961010</v>
          </cell>
          <cell r="T2553">
            <v>1739</v>
          </cell>
          <cell r="U2553">
            <v>43600</v>
          </cell>
        </row>
        <row r="2554">
          <cell r="S2554">
            <v>122961012</v>
          </cell>
          <cell r="T2554">
            <v>323</v>
          </cell>
          <cell r="U2554">
            <v>43600</v>
          </cell>
        </row>
        <row r="2555">
          <cell r="S2555">
            <v>122961013</v>
          </cell>
          <cell r="T2555">
            <v>1935</v>
          </cell>
          <cell r="U2555">
            <v>43631</v>
          </cell>
        </row>
        <row r="2556">
          <cell r="S2556">
            <v>122961014</v>
          </cell>
          <cell r="T2556">
            <v>364</v>
          </cell>
          <cell r="U2556" t="str">
            <v>holding</v>
          </cell>
        </row>
        <row r="2557">
          <cell r="S2557">
            <v>122961015</v>
          </cell>
          <cell r="T2557">
            <v>347</v>
          </cell>
          <cell r="U2557">
            <v>43600</v>
          </cell>
        </row>
        <row r="2558">
          <cell r="S2558">
            <v>122961016</v>
          </cell>
          <cell r="T2558">
            <v>532</v>
          </cell>
          <cell r="U2558">
            <v>43631</v>
          </cell>
        </row>
        <row r="2559">
          <cell r="S2559">
            <v>122961017</v>
          </cell>
          <cell r="T2559">
            <v>301</v>
          </cell>
          <cell r="U2559">
            <v>43600</v>
          </cell>
        </row>
        <row r="2560">
          <cell r="S2560">
            <v>122961018</v>
          </cell>
          <cell r="T2560">
            <v>728</v>
          </cell>
          <cell r="U2560" t="str">
            <v>holding</v>
          </cell>
        </row>
        <row r="2561">
          <cell r="S2561">
            <v>122961019</v>
          </cell>
          <cell r="T2561">
            <v>319</v>
          </cell>
          <cell r="U2561">
            <v>43631</v>
          </cell>
        </row>
        <row r="2562">
          <cell r="S2562">
            <v>122961020</v>
          </cell>
          <cell r="T2562">
            <v>458</v>
          </cell>
          <cell r="U2562" t="str">
            <v>holding</v>
          </cell>
        </row>
        <row r="2563">
          <cell r="S2563">
            <v>122961021</v>
          </cell>
          <cell r="T2563">
            <v>360</v>
          </cell>
          <cell r="U2563" t="str">
            <v>holding</v>
          </cell>
        </row>
        <row r="2564">
          <cell r="S2564">
            <v>122961023</v>
          </cell>
          <cell r="T2564">
            <v>307</v>
          </cell>
          <cell r="U2564">
            <v>43600</v>
          </cell>
        </row>
        <row r="2565">
          <cell r="S2565">
            <v>122961024</v>
          </cell>
          <cell r="T2565">
            <v>835</v>
          </cell>
          <cell r="U2565">
            <v>43600</v>
          </cell>
        </row>
        <row r="2566">
          <cell r="S2566">
            <v>122961025</v>
          </cell>
          <cell r="T2566">
            <v>357</v>
          </cell>
          <cell r="U2566">
            <v>43631</v>
          </cell>
        </row>
        <row r="2567">
          <cell r="S2567">
            <v>122961026</v>
          </cell>
          <cell r="T2567">
            <v>331</v>
          </cell>
          <cell r="U2567">
            <v>43616</v>
          </cell>
        </row>
        <row r="2568">
          <cell r="S2568">
            <v>122961027</v>
          </cell>
          <cell r="T2568">
            <v>601</v>
          </cell>
          <cell r="U2568">
            <v>43600</v>
          </cell>
        </row>
        <row r="2569">
          <cell r="S2569">
            <v>122961028</v>
          </cell>
          <cell r="T2569">
            <v>300</v>
          </cell>
          <cell r="U2569">
            <v>43600</v>
          </cell>
        </row>
        <row r="2570">
          <cell r="S2570">
            <v>122961030</v>
          </cell>
          <cell r="T2570">
            <v>317</v>
          </cell>
          <cell r="U2570" t="str">
            <v>holding</v>
          </cell>
        </row>
        <row r="2571">
          <cell r="S2571">
            <v>122961031</v>
          </cell>
          <cell r="T2571">
            <v>300</v>
          </cell>
          <cell r="U2571">
            <v>43631</v>
          </cell>
        </row>
        <row r="2572">
          <cell r="S2572">
            <v>122961032</v>
          </cell>
          <cell r="T2572">
            <v>598</v>
          </cell>
          <cell r="U2572">
            <v>43631</v>
          </cell>
        </row>
        <row r="2573">
          <cell r="S2573">
            <v>122961033</v>
          </cell>
          <cell r="T2573">
            <v>700</v>
          </cell>
          <cell r="U2573">
            <v>43600</v>
          </cell>
        </row>
        <row r="2574">
          <cell r="S2574">
            <v>122961035</v>
          </cell>
          <cell r="T2574">
            <v>496</v>
          </cell>
          <cell r="U2574">
            <v>43600</v>
          </cell>
        </row>
        <row r="2575">
          <cell r="S2575">
            <v>122961036</v>
          </cell>
          <cell r="T2575">
            <v>367</v>
          </cell>
          <cell r="U2575" t="str">
            <v>holding</v>
          </cell>
        </row>
        <row r="2576">
          <cell r="S2576">
            <v>122961037</v>
          </cell>
          <cell r="T2576">
            <v>617</v>
          </cell>
          <cell r="U2576">
            <v>43600</v>
          </cell>
        </row>
        <row r="2577">
          <cell r="S2577">
            <v>122961038</v>
          </cell>
          <cell r="T2577">
            <v>305</v>
          </cell>
          <cell r="U2577">
            <v>43585</v>
          </cell>
        </row>
        <row r="2578">
          <cell r="S2578">
            <v>122961044</v>
          </cell>
          <cell r="T2578">
            <v>564</v>
          </cell>
          <cell r="U2578">
            <v>43631</v>
          </cell>
        </row>
        <row r="2579">
          <cell r="S2579">
            <v>122961045</v>
          </cell>
          <cell r="T2579">
            <v>346</v>
          </cell>
          <cell r="U2579">
            <v>43631</v>
          </cell>
        </row>
        <row r="2580">
          <cell r="S2580">
            <v>122961046</v>
          </cell>
          <cell r="T2580">
            <v>2790</v>
          </cell>
          <cell r="U2580">
            <v>43600</v>
          </cell>
        </row>
        <row r="2581">
          <cell r="S2581">
            <v>122961047</v>
          </cell>
          <cell r="T2581">
            <v>324</v>
          </cell>
          <cell r="U2581">
            <v>43600</v>
          </cell>
        </row>
        <row r="2582">
          <cell r="S2582">
            <v>122961048</v>
          </cell>
          <cell r="T2582">
            <v>332</v>
          </cell>
          <cell r="U2582">
            <v>43600</v>
          </cell>
        </row>
        <row r="2583">
          <cell r="S2583">
            <v>122961049</v>
          </cell>
          <cell r="T2583">
            <v>300</v>
          </cell>
          <cell r="U2583">
            <v>43600</v>
          </cell>
        </row>
        <row r="2584">
          <cell r="S2584">
            <v>122961055</v>
          </cell>
          <cell r="T2584">
            <v>2457</v>
          </cell>
          <cell r="U2584">
            <v>43600</v>
          </cell>
        </row>
        <row r="2585">
          <cell r="S2585">
            <v>122961056</v>
          </cell>
          <cell r="T2585">
            <v>330</v>
          </cell>
          <cell r="U2585">
            <v>43631</v>
          </cell>
        </row>
        <row r="2586">
          <cell r="S2586">
            <v>122961057</v>
          </cell>
          <cell r="T2586">
            <v>1569</v>
          </cell>
          <cell r="U2586">
            <v>43585</v>
          </cell>
        </row>
        <row r="2587">
          <cell r="S2587">
            <v>122961058</v>
          </cell>
          <cell r="T2587">
            <v>300</v>
          </cell>
          <cell r="U2587">
            <v>43600</v>
          </cell>
        </row>
        <row r="2588">
          <cell r="S2588">
            <v>122961059</v>
          </cell>
          <cell r="T2588">
            <v>312</v>
          </cell>
          <cell r="U2588" t="str">
            <v>holding</v>
          </cell>
        </row>
        <row r="2589">
          <cell r="S2589">
            <v>122961060</v>
          </cell>
          <cell r="T2589">
            <v>478</v>
          </cell>
          <cell r="U2589">
            <v>43585</v>
          </cell>
        </row>
        <row r="2590">
          <cell r="S2590">
            <v>122961061</v>
          </cell>
          <cell r="T2590">
            <v>300</v>
          </cell>
          <cell r="U2590">
            <v>43600</v>
          </cell>
        </row>
        <row r="2591">
          <cell r="S2591">
            <v>122961062</v>
          </cell>
          <cell r="T2591">
            <v>306</v>
          </cell>
          <cell r="U2591">
            <v>43600</v>
          </cell>
        </row>
        <row r="2592">
          <cell r="S2592">
            <v>122961063</v>
          </cell>
          <cell r="T2592">
            <v>793</v>
          </cell>
          <cell r="U2592">
            <v>43616</v>
          </cell>
        </row>
        <row r="2593">
          <cell r="S2593">
            <v>122961064</v>
          </cell>
          <cell r="T2593">
            <v>661</v>
          </cell>
          <cell r="U2593">
            <v>43631</v>
          </cell>
        </row>
        <row r="2594">
          <cell r="S2594">
            <v>122961065</v>
          </cell>
          <cell r="T2594">
            <v>355</v>
          </cell>
          <cell r="U2594">
            <v>43600</v>
          </cell>
        </row>
        <row r="2595">
          <cell r="S2595">
            <v>122961066</v>
          </cell>
          <cell r="T2595">
            <v>500</v>
          </cell>
          <cell r="U2595">
            <v>43600</v>
          </cell>
        </row>
        <row r="2596">
          <cell r="S2596">
            <v>122961067</v>
          </cell>
          <cell r="T2596">
            <v>1067</v>
          </cell>
          <cell r="U2596">
            <v>43631</v>
          </cell>
        </row>
        <row r="2597">
          <cell r="S2597">
            <v>122961068</v>
          </cell>
          <cell r="T2597">
            <v>674</v>
          </cell>
          <cell r="U2597">
            <v>43616</v>
          </cell>
        </row>
        <row r="2598">
          <cell r="S2598">
            <v>122961069</v>
          </cell>
          <cell r="T2598">
            <v>300</v>
          </cell>
          <cell r="U2598">
            <v>43600</v>
          </cell>
        </row>
        <row r="2599">
          <cell r="S2599">
            <v>122961070</v>
          </cell>
          <cell r="T2599">
            <v>2000</v>
          </cell>
          <cell r="U2599">
            <v>43600</v>
          </cell>
        </row>
        <row r="2600">
          <cell r="S2600">
            <v>122961071</v>
          </cell>
          <cell r="T2600">
            <v>302</v>
          </cell>
          <cell r="U2600">
            <v>43600</v>
          </cell>
        </row>
        <row r="2601">
          <cell r="S2601">
            <v>122961072</v>
          </cell>
          <cell r="T2601">
            <v>1517</v>
          </cell>
          <cell r="U2601">
            <v>43600</v>
          </cell>
        </row>
        <row r="2602">
          <cell r="S2602">
            <v>122961073</v>
          </cell>
          <cell r="T2602">
            <v>501</v>
          </cell>
          <cell r="U2602" t="str">
            <v>holding</v>
          </cell>
        </row>
        <row r="2603">
          <cell r="S2603">
            <v>122961074</v>
          </cell>
          <cell r="T2603">
            <v>302</v>
          </cell>
          <cell r="U2603">
            <v>43600</v>
          </cell>
        </row>
        <row r="2604">
          <cell r="S2604">
            <v>122961075</v>
          </cell>
          <cell r="T2604">
            <v>303</v>
          </cell>
          <cell r="U2604">
            <v>43600</v>
          </cell>
        </row>
        <row r="2605">
          <cell r="S2605">
            <v>122961076</v>
          </cell>
          <cell r="T2605">
            <v>1114</v>
          </cell>
          <cell r="U2605">
            <v>43631</v>
          </cell>
        </row>
        <row r="2606">
          <cell r="S2606">
            <v>122961077</v>
          </cell>
          <cell r="T2606">
            <v>903</v>
          </cell>
          <cell r="U2606">
            <v>43616</v>
          </cell>
        </row>
        <row r="2607">
          <cell r="S2607">
            <v>122961078</v>
          </cell>
          <cell r="T2607">
            <v>300</v>
          </cell>
          <cell r="U2607" t="str">
            <v>holding</v>
          </cell>
        </row>
        <row r="2608">
          <cell r="S2608">
            <v>122961079</v>
          </cell>
          <cell r="T2608">
            <v>540</v>
          </cell>
          <cell r="U2608">
            <v>43631</v>
          </cell>
        </row>
        <row r="2609">
          <cell r="S2609">
            <v>122961080</v>
          </cell>
          <cell r="T2609">
            <v>300</v>
          </cell>
          <cell r="U2609">
            <v>43616</v>
          </cell>
        </row>
        <row r="2610">
          <cell r="S2610">
            <v>122961081</v>
          </cell>
          <cell r="T2610">
            <v>1050</v>
          </cell>
          <cell r="U2610">
            <v>43616</v>
          </cell>
        </row>
        <row r="2611">
          <cell r="S2611">
            <v>122961082</v>
          </cell>
          <cell r="T2611">
            <v>336</v>
          </cell>
          <cell r="U2611">
            <v>43600</v>
          </cell>
        </row>
        <row r="2612">
          <cell r="S2612">
            <v>122961083</v>
          </cell>
          <cell r="T2612">
            <v>300</v>
          </cell>
          <cell r="U2612">
            <v>43600</v>
          </cell>
        </row>
        <row r="2613">
          <cell r="S2613">
            <v>122961084</v>
          </cell>
          <cell r="T2613">
            <v>661</v>
          </cell>
          <cell r="U2613">
            <v>43616</v>
          </cell>
        </row>
        <row r="2614">
          <cell r="S2614">
            <v>122961085</v>
          </cell>
          <cell r="T2614">
            <v>300</v>
          </cell>
          <cell r="U2614">
            <v>43616</v>
          </cell>
        </row>
        <row r="2615">
          <cell r="S2615">
            <v>122961086</v>
          </cell>
          <cell r="T2615">
            <v>4</v>
          </cell>
          <cell r="U2615">
            <v>43600</v>
          </cell>
        </row>
        <row r="2616">
          <cell r="S2616">
            <v>122961087</v>
          </cell>
          <cell r="T2616">
            <v>563</v>
          </cell>
          <cell r="U2616">
            <v>43631</v>
          </cell>
        </row>
        <row r="2617">
          <cell r="S2617">
            <v>122961090</v>
          </cell>
          <cell r="T2617">
            <v>629</v>
          </cell>
          <cell r="U2617">
            <v>43631</v>
          </cell>
        </row>
        <row r="2618">
          <cell r="S2618">
            <v>122961092</v>
          </cell>
          <cell r="T2618">
            <v>993</v>
          </cell>
          <cell r="U2618" t="str">
            <v>holding</v>
          </cell>
        </row>
        <row r="2619">
          <cell r="S2619">
            <v>122961094</v>
          </cell>
          <cell r="T2619">
            <v>526</v>
          </cell>
          <cell r="U2619">
            <v>43631</v>
          </cell>
        </row>
        <row r="2620">
          <cell r="S2620">
            <v>122961095</v>
          </cell>
          <cell r="T2620">
            <v>541</v>
          </cell>
          <cell r="U2620">
            <v>43631</v>
          </cell>
        </row>
        <row r="2621">
          <cell r="S2621">
            <v>122961215</v>
          </cell>
          <cell r="T2621">
            <v>779</v>
          </cell>
          <cell r="U2621">
            <v>43600</v>
          </cell>
        </row>
        <row r="2622">
          <cell r="S2622">
            <v>122961253</v>
          </cell>
          <cell r="T2622">
            <v>400</v>
          </cell>
          <cell r="U2622">
            <v>43600</v>
          </cell>
        </row>
        <row r="2623">
          <cell r="S2623">
            <v>122961255</v>
          </cell>
          <cell r="T2623">
            <v>270</v>
          </cell>
          <cell r="U2623">
            <v>43600</v>
          </cell>
        </row>
        <row r="2624">
          <cell r="S2624">
            <v>122961257</v>
          </cell>
          <cell r="T2624">
            <v>201</v>
          </cell>
          <cell r="U2624">
            <v>43600</v>
          </cell>
        </row>
        <row r="2625">
          <cell r="S2625">
            <v>122961263</v>
          </cell>
          <cell r="T2625">
            <v>301</v>
          </cell>
          <cell r="U2625">
            <v>43616</v>
          </cell>
        </row>
        <row r="2626">
          <cell r="S2626" t="str">
            <v>PO#</v>
          </cell>
          <cell r="T2626" t="str">
            <v>Qty</v>
          </cell>
          <cell r="U2626" t="str">
            <v>SDD</v>
          </cell>
        </row>
        <row r="2627">
          <cell r="S2627">
            <v>122908988</v>
          </cell>
          <cell r="T2627">
            <v>326</v>
          </cell>
          <cell r="U2627">
            <v>43600</v>
          </cell>
        </row>
        <row r="2628">
          <cell r="S2628">
            <v>122909000</v>
          </cell>
          <cell r="T2628">
            <v>495</v>
          </cell>
          <cell r="U2628">
            <v>43600</v>
          </cell>
        </row>
        <row r="2629">
          <cell r="S2629">
            <v>122909026</v>
          </cell>
          <cell r="T2629">
            <v>300</v>
          </cell>
          <cell r="U2629">
            <v>43600</v>
          </cell>
        </row>
        <row r="2630">
          <cell r="S2630">
            <v>122959817</v>
          </cell>
          <cell r="T2630">
            <v>2304</v>
          </cell>
          <cell r="U2630">
            <v>43616</v>
          </cell>
        </row>
        <row r="2631">
          <cell r="S2631">
            <v>122909155</v>
          </cell>
          <cell r="T2631">
            <v>300</v>
          </cell>
          <cell r="U2631">
            <v>43600</v>
          </cell>
        </row>
        <row r="2632">
          <cell r="S2632">
            <v>122913375</v>
          </cell>
          <cell r="T2632">
            <v>1200</v>
          </cell>
          <cell r="U2632" t="str">
            <v>holding</v>
          </cell>
        </row>
        <row r="2633">
          <cell r="S2633">
            <v>122919723</v>
          </cell>
          <cell r="T2633">
            <v>607</v>
          </cell>
          <cell r="U2633">
            <v>43600</v>
          </cell>
        </row>
        <row r="2634">
          <cell r="S2634">
            <v>122954894</v>
          </cell>
          <cell r="T2634">
            <v>100</v>
          </cell>
          <cell r="U2634">
            <v>43600</v>
          </cell>
        </row>
        <row r="2635">
          <cell r="S2635">
            <v>122957806</v>
          </cell>
          <cell r="T2635">
            <v>300</v>
          </cell>
          <cell r="U2635">
            <v>43600</v>
          </cell>
        </row>
        <row r="2636">
          <cell r="S2636">
            <v>122957814</v>
          </cell>
          <cell r="T2636">
            <v>369</v>
          </cell>
          <cell r="U2636">
            <v>43616</v>
          </cell>
        </row>
        <row r="2637">
          <cell r="S2637">
            <v>122957815</v>
          </cell>
          <cell r="T2637">
            <v>494</v>
          </cell>
          <cell r="U2637" t="str">
            <v>holding</v>
          </cell>
        </row>
        <row r="2638">
          <cell r="S2638">
            <v>122959915</v>
          </cell>
          <cell r="T2638">
            <v>341</v>
          </cell>
          <cell r="U2638">
            <v>43631</v>
          </cell>
        </row>
        <row r="2639">
          <cell r="S2639">
            <v>122927013</v>
          </cell>
          <cell r="T2639">
            <v>555</v>
          </cell>
          <cell r="U2639">
            <v>43600</v>
          </cell>
        </row>
        <row r="2640">
          <cell r="S2640">
            <v>122922911</v>
          </cell>
          <cell r="T2640">
            <v>384</v>
          </cell>
          <cell r="U2640">
            <v>43600</v>
          </cell>
        </row>
        <row r="2641">
          <cell r="S2641">
            <v>122922914</v>
          </cell>
          <cell r="T2641">
            <v>120</v>
          </cell>
          <cell r="U2641">
            <v>43600</v>
          </cell>
        </row>
        <row r="2642">
          <cell r="S2642">
            <v>122911439</v>
          </cell>
          <cell r="T2642">
            <v>2103</v>
          </cell>
          <cell r="U2642">
            <v>43600</v>
          </cell>
        </row>
        <row r="2643">
          <cell r="S2643">
            <v>122747386</v>
          </cell>
          <cell r="T2643">
            <v>100</v>
          </cell>
          <cell r="U2643">
            <v>43600</v>
          </cell>
        </row>
        <row r="2644">
          <cell r="S2644">
            <v>122909941</v>
          </cell>
          <cell r="T2644">
            <v>373</v>
          </cell>
          <cell r="U2644">
            <v>43600</v>
          </cell>
        </row>
        <row r="2645">
          <cell r="S2645">
            <v>122910833</v>
          </cell>
          <cell r="T2645">
            <v>243</v>
          </cell>
          <cell r="U2645">
            <v>43600</v>
          </cell>
        </row>
        <row r="2646">
          <cell r="S2646">
            <v>122911262</v>
          </cell>
          <cell r="T2646">
            <v>776</v>
          </cell>
          <cell r="U2646">
            <v>43616</v>
          </cell>
        </row>
        <row r="2647">
          <cell r="S2647">
            <v>122919463</v>
          </cell>
          <cell r="T2647">
            <v>503</v>
          </cell>
          <cell r="U2647">
            <v>43600</v>
          </cell>
        </row>
        <row r="2648">
          <cell r="S2648">
            <v>122911257</v>
          </cell>
          <cell r="T2648">
            <v>464</v>
          </cell>
          <cell r="U2648">
            <v>43616</v>
          </cell>
        </row>
        <row r="2649">
          <cell r="S2649">
            <v>122958956</v>
          </cell>
          <cell r="T2649">
            <v>300</v>
          </cell>
          <cell r="U2649">
            <v>43616</v>
          </cell>
        </row>
        <row r="2650">
          <cell r="S2650">
            <v>122958972</v>
          </cell>
          <cell r="T2650">
            <v>485</v>
          </cell>
          <cell r="U2650">
            <v>43616</v>
          </cell>
        </row>
        <row r="2651">
          <cell r="S2651">
            <v>122900053</v>
          </cell>
          <cell r="T2651">
            <v>25</v>
          </cell>
          <cell r="U2651">
            <v>43616</v>
          </cell>
        </row>
        <row r="2652">
          <cell r="S2652">
            <v>122900052</v>
          </cell>
          <cell r="T2652">
            <v>25</v>
          </cell>
          <cell r="U2652">
            <v>43616</v>
          </cell>
        </row>
        <row r="2653">
          <cell r="S2653">
            <v>122919732</v>
          </cell>
          <cell r="T2653">
            <v>1172</v>
          </cell>
          <cell r="U2653">
            <v>43600</v>
          </cell>
        </row>
        <row r="2654">
          <cell r="S2654">
            <v>122927073</v>
          </cell>
          <cell r="T2654">
            <v>770</v>
          </cell>
          <cell r="U2654">
            <v>43600</v>
          </cell>
        </row>
        <row r="2655">
          <cell r="S2655">
            <v>122933744</v>
          </cell>
          <cell r="T2655">
            <v>100</v>
          </cell>
          <cell r="U2655">
            <v>43600</v>
          </cell>
        </row>
        <row r="2656">
          <cell r="S2656">
            <v>122937146</v>
          </cell>
          <cell r="T2656">
            <v>1776</v>
          </cell>
          <cell r="U2656">
            <v>43600</v>
          </cell>
        </row>
        <row r="2657">
          <cell r="S2657">
            <v>122944923</v>
          </cell>
          <cell r="T2657">
            <v>6228</v>
          </cell>
          <cell r="U2657">
            <v>43600</v>
          </cell>
        </row>
        <row r="2658">
          <cell r="S2658">
            <v>122944926</v>
          </cell>
          <cell r="T2658">
            <v>1776</v>
          </cell>
          <cell r="U2658">
            <v>43600</v>
          </cell>
        </row>
        <row r="2659">
          <cell r="S2659">
            <v>122926735</v>
          </cell>
          <cell r="T2659">
            <v>300</v>
          </cell>
          <cell r="U2659">
            <v>43600</v>
          </cell>
        </row>
        <row r="2660">
          <cell r="S2660">
            <v>122933757</v>
          </cell>
          <cell r="T2660">
            <v>388</v>
          </cell>
          <cell r="U2660">
            <v>43600</v>
          </cell>
        </row>
        <row r="2661">
          <cell r="S2661">
            <v>122916613</v>
          </cell>
          <cell r="T2661">
            <v>107</v>
          </cell>
          <cell r="U2661">
            <v>43600</v>
          </cell>
        </row>
        <row r="2662">
          <cell r="S2662">
            <v>122927081</v>
          </cell>
          <cell r="T2662">
            <v>236</v>
          </cell>
          <cell r="U2662">
            <v>43600</v>
          </cell>
        </row>
        <row r="2663">
          <cell r="S2663">
            <v>122937109</v>
          </cell>
          <cell r="T2663">
            <v>1586</v>
          </cell>
          <cell r="U2663">
            <v>43600</v>
          </cell>
        </row>
        <row r="2664">
          <cell r="S2664">
            <v>122943745</v>
          </cell>
          <cell r="T2664">
            <v>1586</v>
          </cell>
          <cell r="U2664">
            <v>43600</v>
          </cell>
        </row>
        <row r="2665">
          <cell r="S2665">
            <v>122959055</v>
          </cell>
          <cell r="T2665">
            <v>107</v>
          </cell>
          <cell r="U2665">
            <v>43600</v>
          </cell>
        </row>
        <row r="2666">
          <cell r="S2666">
            <v>122913377</v>
          </cell>
          <cell r="T2666">
            <v>1200</v>
          </cell>
          <cell r="U2666" t="str">
            <v>holding</v>
          </cell>
        </row>
        <row r="2667">
          <cell r="S2667">
            <v>122897116</v>
          </cell>
          <cell r="T2667">
            <v>624</v>
          </cell>
          <cell r="U2667">
            <v>43600</v>
          </cell>
        </row>
        <row r="2668">
          <cell r="S2668">
            <v>122897308</v>
          </cell>
          <cell r="T2668">
            <v>555</v>
          </cell>
          <cell r="U2668">
            <v>43600</v>
          </cell>
        </row>
        <row r="2669">
          <cell r="S2669">
            <v>122903273</v>
          </cell>
          <cell r="T2669">
            <v>360</v>
          </cell>
          <cell r="U2669">
            <v>43600</v>
          </cell>
        </row>
        <row r="2670">
          <cell r="S2670">
            <v>122903352</v>
          </cell>
          <cell r="T2670">
            <v>1080</v>
          </cell>
          <cell r="U2670">
            <v>43600</v>
          </cell>
        </row>
        <row r="2671">
          <cell r="S2671">
            <v>122949726</v>
          </cell>
          <cell r="T2671">
            <v>312</v>
          </cell>
          <cell r="U2671">
            <v>43600</v>
          </cell>
        </row>
        <row r="2672">
          <cell r="S2672">
            <v>122949862</v>
          </cell>
          <cell r="T2672">
            <v>300</v>
          </cell>
          <cell r="U2672">
            <v>43600</v>
          </cell>
        </row>
        <row r="2673">
          <cell r="S2673">
            <v>122903265</v>
          </cell>
          <cell r="T2673">
            <v>528</v>
          </cell>
          <cell r="U2673">
            <v>43600</v>
          </cell>
        </row>
        <row r="2674">
          <cell r="S2674">
            <v>122949863</v>
          </cell>
          <cell r="T2674">
            <v>1449</v>
          </cell>
          <cell r="U2674">
            <v>43616</v>
          </cell>
        </row>
        <row r="2675">
          <cell r="S2675">
            <v>122897250</v>
          </cell>
          <cell r="T2675">
            <v>300</v>
          </cell>
          <cell r="U2675">
            <v>43600</v>
          </cell>
        </row>
        <row r="2676">
          <cell r="S2676">
            <v>122903328</v>
          </cell>
          <cell r="T2676">
            <v>528</v>
          </cell>
          <cell r="U2676">
            <v>43600</v>
          </cell>
        </row>
        <row r="2677">
          <cell r="S2677">
            <v>122949640</v>
          </cell>
          <cell r="T2677">
            <v>634</v>
          </cell>
          <cell r="U2677">
            <v>43600</v>
          </cell>
        </row>
        <row r="2678">
          <cell r="S2678">
            <v>122903340</v>
          </cell>
          <cell r="T2678">
            <v>400</v>
          </cell>
          <cell r="U2678">
            <v>43600</v>
          </cell>
        </row>
        <row r="2679">
          <cell r="S2679">
            <v>122919541</v>
          </cell>
          <cell r="T2679">
            <v>677</v>
          </cell>
          <cell r="U2679">
            <v>43616</v>
          </cell>
        </row>
        <row r="2680">
          <cell r="S2680">
            <v>122949852</v>
          </cell>
          <cell r="T2680">
            <v>303</v>
          </cell>
          <cell r="U2680" t="str">
            <v>holding</v>
          </cell>
        </row>
        <row r="2681">
          <cell r="S2681">
            <v>122903329</v>
          </cell>
          <cell r="T2681">
            <v>426</v>
          </cell>
          <cell r="U2681">
            <v>43616</v>
          </cell>
        </row>
        <row r="2682">
          <cell r="S2682">
            <v>122949750</v>
          </cell>
          <cell r="T2682">
            <v>550</v>
          </cell>
          <cell r="U2682" t="str">
            <v>holding</v>
          </cell>
        </row>
        <row r="2683">
          <cell r="S2683">
            <v>122909215</v>
          </cell>
          <cell r="T2683">
            <v>2910</v>
          </cell>
          <cell r="U2683">
            <v>43600</v>
          </cell>
        </row>
        <row r="2684">
          <cell r="S2684">
            <v>122909334</v>
          </cell>
          <cell r="T2684">
            <v>1600</v>
          </cell>
          <cell r="U2684">
            <v>43600</v>
          </cell>
        </row>
        <row r="2685">
          <cell r="S2685">
            <v>122909388</v>
          </cell>
          <cell r="T2685">
            <v>300</v>
          </cell>
          <cell r="U2685">
            <v>43600</v>
          </cell>
        </row>
        <row r="2686">
          <cell r="S2686">
            <v>122909418</v>
          </cell>
          <cell r="T2686">
            <v>2640</v>
          </cell>
          <cell r="U2686">
            <v>43600</v>
          </cell>
        </row>
        <row r="2687">
          <cell r="S2687">
            <v>122911471</v>
          </cell>
          <cell r="T2687">
            <v>1432</v>
          </cell>
          <cell r="U2687">
            <v>43600</v>
          </cell>
        </row>
        <row r="2688">
          <cell r="S2688">
            <v>122916618</v>
          </cell>
          <cell r="T2688">
            <v>3164</v>
          </cell>
          <cell r="U2688">
            <v>43600</v>
          </cell>
        </row>
        <row r="2689">
          <cell r="S2689">
            <v>122927082</v>
          </cell>
          <cell r="T2689">
            <v>506</v>
          </cell>
          <cell r="U2689">
            <v>43600</v>
          </cell>
        </row>
        <row r="2690">
          <cell r="S2690">
            <v>122933748</v>
          </cell>
          <cell r="T2690">
            <v>100</v>
          </cell>
          <cell r="U2690">
            <v>43600</v>
          </cell>
        </row>
        <row r="2691">
          <cell r="S2691">
            <v>122937080</v>
          </cell>
          <cell r="T2691">
            <v>1230</v>
          </cell>
          <cell r="U2691">
            <v>43600</v>
          </cell>
        </row>
        <row r="2692">
          <cell r="S2692">
            <v>122943763</v>
          </cell>
          <cell r="T2692">
            <v>1230</v>
          </cell>
          <cell r="U2692">
            <v>43600</v>
          </cell>
        </row>
        <row r="2693">
          <cell r="S2693">
            <v>122909454</v>
          </cell>
          <cell r="T2693">
            <v>300</v>
          </cell>
          <cell r="U2693">
            <v>43600</v>
          </cell>
        </row>
        <row r="2694">
          <cell r="S2694">
            <v>122909967</v>
          </cell>
          <cell r="T2694">
            <v>590</v>
          </cell>
          <cell r="U2694">
            <v>43600</v>
          </cell>
        </row>
        <row r="2695">
          <cell r="S2695">
            <v>122926213</v>
          </cell>
          <cell r="T2695">
            <v>1116</v>
          </cell>
          <cell r="U2695">
            <v>43600</v>
          </cell>
        </row>
        <row r="2696">
          <cell r="S2696">
            <v>122926219</v>
          </cell>
          <cell r="T2696">
            <v>600</v>
          </cell>
          <cell r="U2696">
            <v>43600</v>
          </cell>
        </row>
        <row r="2697">
          <cell r="S2697">
            <v>122926751</v>
          </cell>
          <cell r="T2697">
            <v>2591</v>
          </cell>
          <cell r="U2697">
            <v>43600</v>
          </cell>
        </row>
        <row r="2698">
          <cell r="S2698">
            <v>122933743</v>
          </cell>
          <cell r="T2698">
            <v>502</v>
          </cell>
          <cell r="U2698">
            <v>43600</v>
          </cell>
        </row>
        <row r="2699">
          <cell r="S2699">
            <v>122959787</v>
          </cell>
          <cell r="T2699">
            <v>318</v>
          </cell>
          <cell r="U2699">
            <v>43600</v>
          </cell>
        </row>
        <row r="2700">
          <cell r="S2700">
            <v>122909378</v>
          </cell>
          <cell r="T2700">
            <v>600</v>
          </cell>
          <cell r="U2700">
            <v>43600</v>
          </cell>
        </row>
        <row r="2701">
          <cell r="S2701">
            <v>122911284</v>
          </cell>
          <cell r="T2701">
            <v>1217</v>
          </cell>
          <cell r="U2701">
            <v>43600</v>
          </cell>
        </row>
        <row r="2702">
          <cell r="S2702">
            <v>122927074</v>
          </cell>
          <cell r="T2702">
            <v>173</v>
          </cell>
          <cell r="U2702">
            <v>43600</v>
          </cell>
        </row>
        <row r="2703">
          <cell r="S2703">
            <v>122934782</v>
          </cell>
          <cell r="T2703">
            <v>168</v>
          </cell>
          <cell r="U2703">
            <v>43600</v>
          </cell>
        </row>
        <row r="2704">
          <cell r="S2704">
            <v>122937079</v>
          </cell>
          <cell r="T2704">
            <v>1213</v>
          </cell>
          <cell r="U2704">
            <v>43600</v>
          </cell>
        </row>
        <row r="2705">
          <cell r="S2705">
            <v>122944138</v>
          </cell>
          <cell r="T2705">
            <v>1213</v>
          </cell>
          <cell r="U2705">
            <v>43600</v>
          </cell>
        </row>
        <row r="2706">
          <cell r="S2706">
            <v>122893866</v>
          </cell>
          <cell r="T2706">
            <v>2000</v>
          </cell>
          <cell r="U2706">
            <v>43600</v>
          </cell>
        </row>
        <row r="2707">
          <cell r="S2707">
            <v>122909548</v>
          </cell>
          <cell r="T2707">
            <v>614</v>
          </cell>
          <cell r="U2707">
            <v>43600</v>
          </cell>
        </row>
        <row r="2708">
          <cell r="S2708">
            <v>122910727</v>
          </cell>
          <cell r="T2708">
            <v>170</v>
          </cell>
          <cell r="U2708">
            <v>43616</v>
          </cell>
        </row>
        <row r="2709">
          <cell r="S2709">
            <v>122933734</v>
          </cell>
          <cell r="T2709">
            <v>600</v>
          </cell>
          <cell r="U2709">
            <v>43600</v>
          </cell>
        </row>
        <row r="2710">
          <cell r="S2710">
            <v>122949457</v>
          </cell>
          <cell r="T2710">
            <v>800</v>
          </cell>
          <cell r="U2710">
            <v>43600</v>
          </cell>
        </row>
        <row r="2711">
          <cell r="S2711">
            <v>122954951</v>
          </cell>
          <cell r="T2711">
            <v>100</v>
          </cell>
          <cell r="U2711">
            <v>43616</v>
          </cell>
        </row>
        <row r="2712">
          <cell r="S2712">
            <v>122959867</v>
          </cell>
          <cell r="T2712">
            <v>331</v>
          </cell>
          <cell r="U2712">
            <v>43600</v>
          </cell>
        </row>
        <row r="2713">
          <cell r="S2713">
            <v>122919736</v>
          </cell>
          <cell r="T2713">
            <v>197</v>
          </cell>
          <cell r="U2713">
            <v>43631</v>
          </cell>
        </row>
        <row r="2714">
          <cell r="S2714">
            <v>122959870</v>
          </cell>
          <cell r="T2714">
            <v>672</v>
          </cell>
          <cell r="U2714">
            <v>43600</v>
          </cell>
        </row>
        <row r="2715">
          <cell r="S2715">
            <v>122893864</v>
          </cell>
          <cell r="T2715">
            <v>666</v>
          </cell>
          <cell r="U2715">
            <v>43616</v>
          </cell>
        </row>
        <row r="2716">
          <cell r="S2716">
            <v>122959784</v>
          </cell>
          <cell r="T2716">
            <v>436</v>
          </cell>
          <cell r="U2716">
            <v>43600</v>
          </cell>
        </row>
        <row r="2717">
          <cell r="S2717">
            <v>122909377</v>
          </cell>
          <cell r="T2717">
            <v>1520</v>
          </cell>
          <cell r="U2717">
            <v>43600</v>
          </cell>
        </row>
        <row r="2718">
          <cell r="S2718">
            <v>122959948</v>
          </cell>
          <cell r="T2718">
            <v>1374</v>
          </cell>
          <cell r="U2718">
            <v>43600</v>
          </cell>
        </row>
        <row r="2719">
          <cell r="S2719">
            <v>122959819</v>
          </cell>
          <cell r="T2719">
            <v>1360</v>
          </cell>
          <cell r="U2719">
            <v>43600</v>
          </cell>
        </row>
        <row r="2720">
          <cell r="S2720">
            <v>122897124</v>
          </cell>
          <cell r="T2720">
            <v>400</v>
          </cell>
          <cell r="U2720">
            <v>43600</v>
          </cell>
        </row>
        <row r="2721">
          <cell r="S2721">
            <v>122897133</v>
          </cell>
          <cell r="T2721">
            <v>780</v>
          </cell>
          <cell r="U2721">
            <v>43600</v>
          </cell>
        </row>
        <row r="2722">
          <cell r="S2722">
            <v>122897284</v>
          </cell>
          <cell r="T2722">
            <v>307</v>
          </cell>
          <cell r="U2722">
            <v>43600</v>
          </cell>
        </row>
        <row r="2723">
          <cell r="S2723">
            <v>122897378</v>
          </cell>
          <cell r="T2723">
            <v>350</v>
          </cell>
          <cell r="U2723">
            <v>43600</v>
          </cell>
        </row>
        <row r="2724">
          <cell r="S2724">
            <v>122897475</v>
          </cell>
          <cell r="T2724">
            <v>480</v>
          </cell>
          <cell r="U2724">
            <v>43600</v>
          </cell>
        </row>
        <row r="2725">
          <cell r="S2725">
            <v>122902951</v>
          </cell>
          <cell r="T2725">
            <v>300</v>
          </cell>
          <cell r="U2725">
            <v>43600</v>
          </cell>
        </row>
        <row r="2726">
          <cell r="S2726">
            <v>122926029</v>
          </cell>
          <cell r="T2726">
            <v>924</v>
          </cell>
          <cell r="U2726">
            <v>43600</v>
          </cell>
        </row>
        <row r="2727">
          <cell r="S2727">
            <v>122926159</v>
          </cell>
          <cell r="T2727">
            <v>1200</v>
          </cell>
          <cell r="U2727">
            <v>43600</v>
          </cell>
        </row>
        <row r="2728">
          <cell r="S2728">
            <v>122926199</v>
          </cell>
          <cell r="T2728">
            <v>360</v>
          </cell>
          <cell r="U2728">
            <v>43600</v>
          </cell>
        </row>
        <row r="2729">
          <cell r="S2729">
            <v>122926221</v>
          </cell>
          <cell r="T2729">
            <v>500</v>
          </cell>
          <cell r="U2729">
            <v>43600</v>
          </cell>
        </row>
        <row r="2730">
          <cell r="S2730">
            <v>122926367</v>
          </cell>
          <cell r="T2730">
            <v>3200</v>
          </cell>
          <cell r="U2730">
            <v>43600</v>
          </cell>
        </row>
        <row r="2731">
          <cell r="S2731">
            <v>122926370</v>
          </cell>
          <cell r="T2731">
            <v>2650</v>
          </cell>
          <cell r="U2731">
            <v>43600</v>
          </cell>
        </row>
        <row r="2732">
          <cell r="S2732">
            <v>122926372</v>
          </cell>
          <cell r="T2732">
            <v>2700</v>
          </cell>
          <cell r="U2732">
            <v>43600</v>
          </cell>
        </row>
        <row r="2733">
          <cell r="S2733">
            <v>122926380</v>
          </cell>
          <cell r="T2733">
            <v>1600</v>
          </cell>
          <cell r="U2733">
            <v>43600</v>
          </cell>
        </row>
        <row r="2734">
          <cell r="S2734">
            <v>122926383</v>
          </cell>
          <cell r="T2734">
            <v>1150</v>
          </cell>
          <cell r="U2734">
            <v>43600</v>
          </cell>
        </row>
        <row r="2735">
          <cell r="S2735">
            <v>122926481</v>
          </cell>
          <cell r="T2735">
            <v>2758</v>
          </cell>
          <cell r="U2735">
            <v>43600</v>
          </cell>
        </row>
        <row r="2736">
          <cell r="S2736">
            <v>122942344</v>
          </cell>
          <cell r="T2736">
            <v>4694</v>
          </cell>
          <cell r="U2736">
            <v>43600</v>
          </cell>
        </row>
        <row r="2737">
          <cell r="S2737">
            <v>122942421</v>
          </cell>
          <cell r="T2737">
            <v>1857</v>
          </cell>
          <cell r="U2737">
            <v>43600</v>
          </cell>
        </row>
        <row r="2738">
          <cell r="S2738">
            <v>122943035</v>
          </cell>
          <cell r="T2738">
            <v>200</v>
          </cell>
          <cell r="U2738">
            <v>43600</v>
          </cell>
        </row>
        <row r="2739">
          <cell r="S2739">
            <v>122948995</v>
          </cell>
          <cell r="T2739">
            <v>907</v>
          </cell>
          <cell r="U2739">
            <v>43600</v>
          </cell>
        </row>
        <row r="2740">
          <cell r="S2740">
            <v>122948996</v>
          </cell>
          <cell r="T2740">
            <v>300</v>
          </cell>
          <cell r="U2740">
            <v>43600</v>
          </cell>
        </row>
        <row r="2741">
          <cell r="S2741">
            <v>122949645</v>
          </cell>
          <cell r="T2741">
            <v>519</v>
          </cell>
          <cell r="U2741">
            <v>43600</v>
          </cell>
        </row>
        <row r="2742">
          <cell r="S2742">
            <v>122949706</v>
          </cell>
          <cell r="T2742">
            <v>320</v>
          </cell>
          <cell r="U2742">
            <v>43600</v>
          </cell>
        </row>
        <row r="2743">
          <cell r="S2743">
            <v>122949707</v>
          </cell>
          <cell r="T2743">
            <v>440</v>
          </cell>
          <cell r="U2743">
            <v>43600</v>
          </cell>
        </row>
        <row r="2744">
          <cell r="S2744">
            <v>122949735</v>
          </cell>
          <cell r="T2744">
            <v>480</v>
          </cell>
          <cell r="U2744">
            <v>43616</v>
          </cell>
        </row>
        <row r="2745">
          <cell r="S2745">
            <v>122949786</v>
          </cell>
          <cell r="T2745">
            <v>986</v>
          </cell>
          <cell r="U2745">
            <v>43616</v>
          </cell>
        </row>
        <row r="2746">
          <cell r="S2746">
            <v>122949791</v>
          </cell>
          <cell r="T2746">
            <v>629</v>
          </cell>
          <cell r="U2746" t="str">
            <v>holding</v>
          </cell>
        </row>
        <row r="2747">
          <cell r="S2747">
            <v>122949796</v>
          </cell>
          <cell r="T2747">
            <v>313</v>
          </cell>
          <cell r="U2747">
            <v>43600</v>
          </cell>
        </row>
        <row r="2748">
          <cell r="S2748">
            <v>122949798</v>
          </cell>
          <cell r="T2748">
            <v>300</v>
          </cell>
          <cell r="U2748" t="str">
            <v>holding</v>
          </cell>
        </row>
        <row r="2749">
          <cell r="S2749">
            <v>122949803</v>
          </cell>
          <cell r="T2749">
            <v>370</v>
          </cell>
          <cell r="U2749" t="str">
            <v>holding</v>
          </cell>
        </row>
        <row r="2750">
          <cell r="S2750">
            <v>122949853</v>
          </cell>
          <cell r="T2750">
            <v>300</v>
          </cell>
          <cell r="U2750" t="str">
            <v>holding</v>
          </cell>
        </row>
        <row r="2751">
          <cell r="S2751">
            <v>122950376</v>
          </cell>
          <cell r="T2751">
            <v>2322</v>
          </cell>
          <cell r="U2751">
            <v>43600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112"/>
  <sheetViews>
    <sheetView topLeftCell="A54" zoomScaleNormal="100" workbookViewId="0">
      <selection activeCell="BE72" sqref="BE71:BE72"/>
    </sheetView>
  </sheetViews>
  <sheetFormatPr defaultColWidth="9.125" defaultRowHeight="13.2" outlineLevelRow="1" outlineLevelCol="1"/>
  <cols>
    <col min="1" max="1" width="17.375" style="1" customWidth="1"/>
    <col min="2" max="8" width="12.375" style="1" hidden="1" customWidth="1" outlineLevel="1"/>
    <col min="9" max="9" width="10.625" style="1" hidden="1" customWidth="1" outlineLevel="1"/>
    <col min="10" max="10" width="13.375" style="1" hidden="1" customWidth="1" outlineLevel="1"/>
    <col min="11" max="11" width="11.5" style="1" hidden="1" customWidth="1" outlineLevel="1"/>
    <col min="12" max="12" width="12.375" style="1" hidden="1" customWidth="1" outlineLevel="1"/>
    <col min="13" max="13" width="0.125" style="1" hidden="1" customWidth="1"/>
    <col min="14" max="24" width="0.125" style="1" hidden="1" customWidth="1" outlineLevel="1"/>
    <col min="25" max="25" width="0.5" style="1" hidden="1" customWidth="1" outlineLevel="1"/>
    <col min="26" max="26" width="10" style="1" hidden="1" customWidth="1" outlineLevel="1" collapsed="1"/>
    <col min="27" max="28" width="10" style="1" hidden="1" customWidth="1" outlineLevel="1"/>
    <col min="29" max="29" width="10.5" style="1" hidden="1" customWidth="1" outlineLevel="1"/>
    <col min="30" max="32" width="10" style="1" hidden="1" customWidth="1" outlineLevel="1"/>
    <col min="33" max="33" width="11.125" style="1" hidden="1" customWidth="1" outlineLevel="1"/>
    <col min="34" max="35" width="10" style="1" hidden="1" customWidth="1" outlineLevel="1"/>
    <col min="36" max="36" width="9.5" style="1" hidden="1" customWidth="1" outlineLevel="1"/>
    <col min="37" max="37" width="11.125" style="1" hidden="1" customWidth="1" outlineLevel="1"/>
    <col min="38" max="38" width="11.5" style="1" hidden="1" customWidth="1" outlineLevel="1"/>
    <col min="39" max="40" width="11.875" style="1" hidden="1" customWidth="1" outlineLevel="1"/>
    <col min="41" max="41" width="12" style="1" hidden="1" customWidth="1" outlineLevel="1"/>
    <col min="42" max="43" width="10" style="1" hidden="1" customWidth="1" outlineLevel="1"/>
    <col min="44" max="44" width="10" style="44" hidden="1" customWidth="1" outlineLevel="1"/>
    <col min="45" max="45" width="10" style="1" hidden="1" customWidth="1" outlineLevel="1"/>
    <col min="46" max="46" width="10" style="44" hidden="1" customWidth="1" outlineLevel="1"/>
    <col min="47" max="47" width="10" style="1" hidden="1" customWidth="1" outlineLevel="1"/>
    <col min="48" max="48" width="10" style="44" hidden="1" customWidth="1" outlineLevel="1"/>
    <col min="49" max="49" width="10" style="1" hidden="1" customWidth="1" outlineLevel="1"/>
    <col min="50" max="50" width="11" style="113" hidden="1" customWidth="1" outlineLevel="1"/>
    <col min="51" max="51" width="10" style="1" hidden="1" customWidth="1" collapsed="1"/>
    <col min="52" max="52" width="10" style="44" customWidth="1"/>
    <col min="53" max="53" width="10" style="1" customWidth="1"/>
    <col min="54" max="54" width="10" style="44" customWidth="1"/>
    <col min="55" max="55" width="10" style="1" customWidth="1"/>
    <col min="56" max="56" width="11" style="113" customWidth="1"/>
    <col min="57" max="63" width="10.375" style="1" customWidth="1"/>
    <col min="64" max="64" width="10.5" style="1" customWidth="1"/>
    <col min="65" max="75" width="9.125" style="1" customWidth="1"/>
    <col min="76" max="76" width="11" style="1" customWidth="1"/>
    <col min="77" max="77" width="11.375" style="1" customWidth="1"/>
    <col min="78" max="16384" width="9.125" style="1"/>
  </cols>
  <sheetData>
    <row r="1" spans="1:64" hidden="1" outlineLevel="1">
      <c r="A1" s="3" t="s">
        <v>0</v>
      </c>
      <c r="B1" s="4">
        <v>2018</v>
      </c>
      <c r="C1" s="4">
        <v>2018</v>
      </c>
      <c r="D1" s="4">
        <v>2018</v>
      </c>
      <c r="E1" s="4">
        <v>2018</v>
      </c>
      <c r="F1" s="4">
        <v>2018</v>
      </c>
      <c r="G1" s="4">
        <v>2018</v>
      </c>
      <c r="H1" s="4">
        <v>2018</v>
      </c>
      <c r="I1" s="4">
        <v>2018</v>
      </c>
      <c r="J1" s="4">
        <v>2018</v>
      </c>
      <c r="K1" s="4">
        <v>2018</v>
      </c>
      <c r="L1" s="4">
        <v>2018</v>
      </c>
      <c r="M1" s="4">
        <v>2018</v>
      </c>
      <c r="N1" s="4">
        <v>2019</v>
      </c>
      <c r="O1" s="4">
        <v>2019</v>
      </c>
      <c r="P1" s="4">
        <v>2019</v>
      </c>
      <c r="Q1" s="4">
        <v>2019</v>
      </c>
      <c r="R1" s="4">
        <v>2019</v>
      </c>
      <c r="S1" s="4">
        <v>2019</v>
      </c>
      <c r="T1" s="4">
        <v>2019</v>
      </c>
      <c r="U1" s="4">
        <v>2019</v>
      </c>
      <c r="V1" s="4">
        <v>2019</v>
      </c>
      <c r="W1" s="4">
        <v>2019</v>
      </c>
      <c r="X1" s="4">
        <v>2019</v>
      </c>
      <c r="Y1" s="4">
        <v>2019</v>
      </c>
      <c r="Z1" s="57">
        <v>2020</v>
      </c>
      <c r="AA1" s="57">
        <v>2020</v>
      </c>
      <c r="AB1" s="57">
        <v>2020</v>
      </c>
      <c r="AC1" s="58">
        <v>2020</v>
      </c>
      <c r="AD1" s="58">
        <v>2020</v>
      </c>
      <c r="AE1" s="106">
        <v>2020</v>
      </c>
      <c r="AF1" s="58">
        <v>2020</v>
      </c>
      <c r="AG1" s="58">
        <v>2020</v>
      </c>
      <c r="AH1" s="58">
        <v>2020</v>
      </c>
      <c r="AI1" s="58">
        <v>2020</v>
      </c>
      <c r="AJ1" s="58">
        <v>2020</v>
      </c>
      <c r="AK1" s="58">
        <v>2020</v>
      </c>
      <c r="AL1" s="58" t="s">
        <v>49</v>
      </c>
      <c r="AM1" s="1" t="s">
        <v>1</v>
      </c>
      <c r="AZ1" s="154">
        <v>2021</v>
      </c>
      <c r="BA1" s="154">
        <v>2021</v>
      </c>
      <c r="BB1" s="154">
        <v>2021</v>
      </c>
      <c r="BC1" s="154">
        <v>2021</v>
      </c>
      <c r="BD1" s="154">
        <v>2021</v>
      </c>
      <c r="BE1" s="154">
        <v>2021</v>
      </c>
      <c r="BF1" s="154">
        <v>2021</v>
      </c>
      <c r="BG1" s="154">
        <v>2021</v>
      </c>
      <c r="BH1" s="154">
        <v>2021</v>
      </c>
      <c r="BI1" s="154">
        <v>2021</v>
      </c>
      <c r="BJ1" s="154">
        <v>2021</v>
      </c>
      <c r="BK1" s="154">
        <v>2021</v>
      </c>
      <c r="BL1" s="155" t="s">
        <v>49</v>
      </c>
    </row>
    <row r="2" spans="1:64" hidden="1" outlineLevel="1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3</v>
      </c>
      <c r="O2" s="6" t="s">
        <v>4</v>
      </c>
      <c r="P2" s="6" t="s">
        <v>5</v>
      </c>
      <c r="Q2" s="6" t="s">
        <v>6</v>
      </c>
      <c r="R2" s="6" t="s">
        <v>7</v>
      </c>
      <c r="S2" s="6" t="s">
        <v>8</v>
      </c>
      <c r="T2" s="6" t="s">
        <v>9</v>
      </c>
      <c r="U2" s="6" t="s">
        <v>10</v>
      </c>
      <c r="V2" s="6" t="s">
        <v>11</v>
      </c>
      <c r="W2" s="6" t="s">
        <v>12</v>
      </c>
      <c r="X2" s="6" t="s">
        <v>13</v>
      </c>
      <c r="Y2" s="6" t="s">
        <v>14</v>
      </c>
      <c r="Z2" s="58" t="s">
        <v>3</v>
      </c>
      <c r="AA2" s="58" t="s">
        <v>4</v>
      </c>
      <c r="AB2" s="58" t="s">
        <v>5</v>
      </c>
      <c r="AC2" s="58" t="s">
        <v>6</v>
      </c>
      <c r="AD2" s="58" t="s">
        <v>7</v>
      </c>
      <c r="AE2" s="106" t="s">
        <v>8</v>
      </c>
      <c r="AF2" s="58" t="s">
        <v>9</v>
      </c>
      <c r="AG2" s="58" t="s">
        <v>10</v>
      </c>
      <c r="AH2" s="58" t="s">
        <v>11</v>
      </c>
      <c r="AI2" s="58" t="s">
        <v>12</v>
      </c>
      <c r="AJ2" s="58" t="s">
        <v>13</v>
      </c>
      <c r="AK2" s="58" t="s">
        <v>14</v>
      </c>
      <c r="AL2" s="58" t="s">
        <v>15</v>
      </c>
      <c r="AZ2" s="155" t="s">
        <v>3</v>
      </c>
      <c r="BA2" s="155" t="s">
        <v>4</v>
      </c>
      <c r="BB2" s="155" t="s">
        <v>5</v>
      </c>
      <c r="BC2" s="155" t="s">
        <v>6</v>
      </c>
      <c r="BD2" s="155" t="s">
        <v>7</v>
      </c>
      <c r="BE2" s="156" t="s">
        <v>8</v>
      </c>
      <c r="BF2" s="156" t="s">
        <v>9</v>
      </c>
      <c r="BG2" s="156" t="s">
        <v>10</v>
      </c>
      <c r="BH2" s="156" t="s">
        <v>11</v>
      </c>
      <c r="BI2" s="156" t="s">
        <v>12</v>
      </c>
      <c r="BJ2" s="156" t="s">
        <v>13</v>
      </c>
      <c r="BK2" s="156" t="s">
        <v>14</v>
      </c>
      <c r="BL2" s="155" t="s">
        <v>15</v>
      </c>
    </row>
    <row r="3" spans="1:64" hidden="1" outlineLevel="1">
      <c r="A3" s="7" t="s">
        <v>16</v>
      </c>
      <c r="B3" s="8">
        <v>1280000</v>
      </c>
      <c r="C3" s="8">
        <v>740000</v>
      </c>
      <c r="D3" s="8">
        <v>1290000</v>
      </c>
      <c r="E3" s="8">
        <v>1200000</v>
      </c>
      <c r="F3" s="8">
        <v>1300000</v>
      </c>
      <c r="G3" s="8">
        <v>1250000</v>
      </c>
      <c r="H3" s="8">
        <v>1240000</v>
      </c>
      <c r="I3" s="8">
        <f>1240000+36000</f>
        <v>1276000</v>
      </c>
      <c r="J3" s="8">
        <v>1090000</v>
      </c>
      <c r="K3" s="8">
        <v>1240000</v>
      </c>
      <c r="L3" s="8">
        <v>1240000</v>
      </c>
      <c r="M3" s="8">
        <v>1240000</v>
      </c>
      <c r="N3" s="8">
        <v>1240000</v>
      </c>
      <c r="O3" s="8">
        <v>728000</v>
      </c>
      <c r="P3" s="45">
        <v>1140000</v>
      </c>
      <c r="Q3" s="45">
        <v>1090000</v>
      </c>
      <c r="R3" s="45">
        <v>1140000</v>
      </c>
      <c r="S3" s="45">
        <v>1090000</v>
      </c>
      <c r="T3" s="45">
        <v>1160000</v>
      </c>
      <c r="U3" s="45">
        <v>1160000</v>
      </c>
      <c r="V3" s="45">
        <v>1020000</v>
      </c>
      <c r="W3" s="45">
        <v>1160000</v>
      </c>
      <c r="X3" s="46">
        <v>1050000</v>
      </c>
      <c r="Y3" s="46">
        <v>1130000</v>
      </c>
      <c r="Z3" s="46">
        <v>740000</v>
      </c>
      <c r="AA3" s="46">
        <v>1080000</v>
      </c>
      <c r="AB3" s="46">
        <v>1065000</v>
      </c>
      <c r="AC3" s="45">
        <v>980000</v>
      </c>
      <c r="AD3" s="45">
        <v>1025000</v>
      </c>
      <c r="AE3" s="45">
        <v>1065000</v>
      </c>
      <c r="AF3" s="45">
        <v>1110000</v>
      </c>
      <c r="AG3" s="45">
        <v>1070000</v>
      </c>
      <c r="AH3" s="45">
        <v>895000</v>
      </c>
      <c r="AI3" s="45">
        <v>945000</v>
      </c>
      <c r="AJ3" s="45">
        <v>890000</v>
      </c>
      <c r="AK3" s="45">
        <v>945000</v>
      </c>
      <c r="AL3" s="60">
        <f>SUM(Z3:AK3)</f>
        <v>11810000</v>
      </c>
      <c r="AT3" s="99"/>
      <c r="AU3" s="99"/>
      <c r="AV3" s="99"/>
      <c r="AW3" s="99"/>
      <c r="AX3" s="114"/>
      <c r="AY3" s="99"/>
      <c r="AZ3" s="46">
        <v>865000</v>
      </c>
      <c r="BA3" s="46">
        <v>520000</v>
      </c>
      <c r="BB3" s="46">
        <v>1065000</v>
      </c>
      <c r="BC3" s="45">
        <v>980000</v>
      </c>
      <c r="BD3" s="45">
        <v>1025000</v>
      </c>
      <c r="BE3" s="45">
        <v>1065000</v>
      </c>
      <c r="BF3" s="161"/>
      <c r="BG3" s="161"/>
      <c r="BH3" s="161"/>
      <c r="BI3" s="161"/>
      <c r="BJ3" s="161"/>
      <c r="BK3" s="161"/>
      <c r="BL3" s="60">
        <f>SUM(AZ3:BK3)</f>
        <v>5520000</v>
      </c>
    </row>
    <row r="4" spans="1:64" hidden="1" outlineLevel="1">
      <c r="A4" s="9" t="s">
        <v>17</v>
      </c>
      <c r="B4" s="10">
        <v>936037</v>
      </c>
      <c r="C4" s="10">
        <v>571234</v>
      </c>
      <c r="D4" s="10">
        <v>1052497</v>
      </c>
      <c r="E4" s="10">
        <v>1449335</v>
      </c>
      <c r="F4" s="10">
        <v>1234132</v>
      </c>
      <c r="G4" s="10">
        <v>1510016</v>
      </c>
      <c r="H4" s="10">
        <v>1254514</v>
      </c>
      <c r="I4" s="10">
        <v>1015603</v>
      </c>
      <c r="J4" s="10">
        <v>1430530</v>
      </c>
      <c r="K4" s="10">
        <v>818435</v>
      </c>
      <c r="L4" s="10">
        <v>694813</v>
      </c>
      <c r="M4" s="10">
        <v>874959</v>
      </c>
      <c r="N4" s="53">
        <v>836127</v>
      </c>
      <c r="O4" s="53">
        <v>824184</v>
      </c>
      <c r="P4" s="54">
        <v>1399439</v>
      </c>
      <c r="Q4" s="54">
        <v>1548623</v>
      </c>
      <c r="R4" s="54">
        <v>1336959</v>
      </c>
      <c r="S4" s="54">
        <v>1282208</v>
      </c>
      <c r="T4" s="54">
        <v>919874</v>
      </c>
      <c r="U4" s="54">
        <v>1068750</v>
      </c>
      <c r="V4" s="54">
        <v>1085163</v>
      </c>
      <c r="W4" s="54">
        <v>1393488</v>
      </c>
      <c r="X4" s="55">
        <v>814628</v>
      </c>
      <c r="Y4" s="55">
        <v>1009566</v>
      </c>
      <c r="Z4" s="55">
        <v>810872</v>
      </c>
      <c r="AA4" s="55">
        <v>1168861</v>
      </c>
      <c r="AB4" s="55">
        <v>835127</v>
      </c>
      <c r="AC4" s="54">
        <v>898109</v>
      </c>
      <c r="AD4" s="54">
        <v>683939</v>
      </c>
      <c r="AE4" s="54">
        <v>516896</v>
      </c>
      <c r="AF4" s="54">
        <v>507021</v>
      </c>
      <c r="AG4" s="54">
        <v>632878</v>
      </c>
      <c r="AH4" s="54">
        <v>1032434</v>
      </c>
      <c r="AI4" s="54">
        <v>529687</v>
      </c>
      <c r="AJ4" s="54">
        <v>955661</v>
      </c>
      <c r="AK4" s="54">
        <v>705329</v>
      </c>
      <c r="AL4" s="60">
        <f>SUM(Z4:AK4)</f>
        <v>9276814</v>
      </c>
      <c r="AM4" s="11">
        <f>V3-V4</f>
        <v>-65163</v>
      </c>
      <c r="AN4" s="146"/>
      <c r="AO4" s="11"/>
      <c r="AZ4" s="55">
        <v>1000955</v>
      </c>
      <c r="BA4" s="55">
        <v>494544</v>
      </c>
      <c r="BB4" s="55">
        <v>946311</v>
      </c>
      <c r="BC4" s="54">
        <v>1095600</v>
      </c>
      <c r="BD4" s="54">
        <v>761714</v>
      </c>
      <c r="BE4" s="54">
        <v>333401</v>
      </c>
      <c r="BF4" s="162">
        <v>112909</v>
      </c>
      <c r="BG4" s="162">
        <v>30504</v>
      </c>
      <c r="BH4" s="162">
        <v>4821</v>
      </c>
      <c r="BI4" s="162"/>
      <c r="BJ4" s="162"/>
      <c r="BK4" s="162"/>
      <c r="BL4" s="60">
        <f>SUM(AZ4:BK4)</f>
        <v>4780759</v>
      </c>
    </row>
    <row r="5" spans="1:64" hidden="1" outlineLevel="1">
      <c r="A5" s="96" t="s">
        <v>78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53"/>
      <c r="O5" s="53"/>
      <c r="P5" s="54"/>
      <c r="Q5" s="54"/>
      <c r="R5" s="54"/>
      <c r="S5" s="54"/>
      <c r="T5" s="54"/>
      <c r="U5" s="54"/>
      <c r="V5" s="54"/>
      <c r="W5" s="54"/>
      <c r="X5" s="55"/>
      <c r="Y5" s="55"/>
      <c r="Z5" s="55">
        <v>765311</v>
      </c>
      <c r="AA5" s="55">
        <v>1168861</v>
      </c>
      <c r="AB5" s="55">
        <v>813892</v>
      </c>
      <c r="AC5" s="54">
        <v>812973</v>
      </c>
      <c r="AD5" s="54">
        <v>683939</v>
      </c>
      <c r="AE5" s="54">
        <v>516896</v>
      </c>
      <c r="AF5" s="54">
        <v>507021</v>
      </c>
      <c r="AG5" s="54">
        <v>632878</v>
      </c>
      <c r="AH5" s="54">
        <v>1025398</v>
      </c>
      <c r="AI5" s="54">
        <v>529687</v>
      </c>
      <c r="AJ5" s="54">
        <v>928448</v>
      </c>
      <c r="AK5" s="54">
        <v>696575</v>
      </c>
      <c r="AL5" s="60">
        <f>SUM(Z5:AK5)</f>
        <v>9081879</v>
      </c>
      <c r="AM5" s="11"/>
      <c r="AN5" s="146"/>
      <c r="AT5" s="99"/>
      <c r="AU5" s="99"/>
      <c r="AV5" s="99"/>
      <c r="AW5" s="99"/>
      <c r="AX5" s="114"/>
      <c r="AY5" s="99"/>
      <c r="AZ5" s="55">
        <v>997325</v>
      </c>
      <c r="BA5" s="55">
        <v>494544</v>
      </c>
      <c r="BB5" s="55">
        <v>936440</v>
      </c>
      <c r="BC5" s="54">
        <v>1093491</v>
      </c>
      <c r="BD5" s="54">
        <v>761714</v>
      </c>
      <c r="BE5" s="54">
        <v>324287</v>
      </c>
      <c r="BF5" s="162">
        <v>112909</v>
      </c>
      <c r="BG5" s="162">
        <v>30504</v>
      </c>
      <c r="BH5" s="162">
        <v>4821</v>
      </c>
      <c r="BI5" s="162"/>
      <c r="BJ5" s="162"/>
      <c r="BK5" s="162"/>
      <c r="BL5" s="60">
        <f>SUM(AT5:BK5)</f>
        <v>4756035</v>
      </c>
    </row>
    <row r="6" spans="1:64" s="14" customFormat="1" hidden="1" outlineLevel="1">
      <c r="A6" s="12" t="s">
        <v>18</v>
      </c>
      <c r="B6" s="10">
        <v>786771</v>
      </c>
      <c r="C6" s="10">
        <v>699818</v>
      </c>
      <c r="D6" s="10">
        <v>1151025</v>
      </c>
      <c r="E6" s="10">
        <v>1277177</v>
      </c>
      <c r="F6" s="10">
        <v>1067894</v>
      </c>
      <c r="G6" s="10">
        <v>1468434</v>
      </c>
      <c r="H6" s="10">
        <v>1176459</v>
      </c>
      <c r="I6" s="10">
        <v>1252819</v>
      </c>
      <c r="J6" s="10">
        <v>1119899</v>
      </c>
      <c r="K6" s="10">
        <v>1034461</v>
      </c>
      <c r="L6" s="10">
        <v>927930</v>
      </c>
      <c r="M6" s="10">
        <v>961260</v>
      </c>
      <c r="N6" s="8">
        <v>958154</v>
      </c>
      <c r="O6" s="8">
        <v>520593</v>
      </c>
      <c r="P6" s="45">
        <v>1282583</v>
      </c>
      <c r="Q6" s="45">
        <v>1462499</v>
      </c>
      <c r="R6" s="45">
        <v>1180808</v>
      </c>
      <c r="S6" s="45">
        <v>1467962</v>
      </c>
      <c r="T6" s="45">
        <v>1128906</v>
      </c>
      <c r="U6" s="45">
        <v>1083238</v>
      </c>
      <c r="V6" s="45">
        <v>752688</v>
      </c>
      <c r="W6" s="45">
        <v>1064268</v>
      </c>
      <c r="X6" s="46">
        <v>1036758</v>
      </c>
      <c r="Y6" s="46">
        <v>1075363</v>
      </c>
      <c r="Z6" s="46">
        <v>958136</v>
      </c>
      <c r="AA6" s="46">
        <v>912263</v>
      </c>
      <c r="AB6" s="46">
        <v>1159154</v>
      </c>
      <c r="AC6" s="45">
        <v>927700</v>
      </c>
      <c r="AD6" s="45">
        <v>833541</v>
      </c>
      <c r="AE6" s="45">
        <v>341297</v>
      </c>
      <c r="AF6" s="45">
        <v>66756</v>
      </c>
      <c r="AG6" s="45">
        <v>6838</v>
      </c>
      <c r="AH6" s="45">
        <v>6838</v>
      </c>
      <c r="AI6" s="45">
        <v>6838</v>
      </c>
      <c r="AJ6" s="45">
        <v>6838</v>
      </c>
      <c r="AK6" s="45">
        <v>6838</v>
      </c>
      <c r="AL6" s="60">
        <f>SUM(Z6:AG6)</f>
        <v>5205685</v>
      </c>
      <c r="AM6" s="13"/>
      <c r="AN6" s="146">
        <f>((AH4+AI4+AJ4)-(AH32+AI32+AJ32))/(AH4+AI4+AJ4)</f>
        <v>0.9934493931563575</v>
      </c>
      <c r="AR6" s="61"/>
      <c r="AT6" s="61"/>
      <c r="AV6" s="61"/>
      <c r="AX6" s="115"/>
      <c r="AZ6" s="46">
        <v>777663</v>
      </c>
      <c r="BA6" s="46">
        <v>458788</v>
      </c>
      <c r="BB6" s="46">
        <v>424985</v>
      </c>
      <c r="BC6" s="45">
        <v>59091</v>
      </c>
      <c r="BD6" s="45">
        <v>7692</v>
      </c>
      <c r="BE6" s="45">
        <v>2495</v>
      </c>
      <c r="BF6" s="161"/>
      <c r="BG6" s="161"/>
      <c r="BH6" s="161"/>
      <c r="BI6" s="161"/>
      <c r="BJ6" s="161"/>
      <c r="BK6" s="161"/>
      <c r="BL6" s="60">
        <f>SUM(AZ6:BK6)</f>
        <v>1730714</v>
      </c>
    </row>
    <row r="7" spans="1:64" hidden="1" outlineLevel="1">
      <c r="A7" s="9" t="s">
        <v>19</v>
      </c>
      <c r="B7" s="10">
        <v>849317</v>
      </c>
      <c r="C7" s="10">
        <v>315197</v>
      </c>
      <c r="D7" s="10">
        <v>1142298</v>
      </c>
      <c r="E7" s="10">
        <v>1105009</v>
      </c>
      <c r="F7" s="10">
        <v>1119037</v>
      </c>
      <c r="G7" s="10">
        <v>1113373</v>
      </c>
      <c r="H7" s="10">
        <v>1199272</v>
      </c>
      <c r="I7" s="10">
        <v>1185926</v>
      </c>
      <c r="J7" s="10">
        <v>1153680</v>
      </c>
      <c r="K7" s="10">
        <v>1229706</v>
      </c>
      <c r="L7" s="10">
        <v>1036023</v>
      </c>
      <c r="M7" s="10">
        <v>907782</v>
      </c>
      <c r="N7" s="10">
        <v>1090291</v>
      </c>
      <c r="O7" s="10">
        <v>598905</v>
      </c>
      <c r="P7" s="10">
        <v>1185024</v>
      </c>
      <c r="Q7" s="10">
        <v>1243649</v>
      </c>
      <c r="R7" s="10">
        <v>1221096</v>
      </c>
      <c r="S7" s="10">
        <v>1141488</v>
      </c>
      <c r="T7" s="10">
        <v>1156411</v>
      </c>
      <c r="U7" s="10">
        <v>1066690</v>
      </c>
      <c r="V7" s="10">
        <v>1010483</v>
      </c>
      <c r="W7" s="47">
        <v>1292387</v>
      </c>
      <c r="X7" s="47">
        <v>1207566</v>
      </c>
      <c r="Y7" s="47">
        <v>1036362</v>
      </c>
      <c r="Z7" s="47">
        <v>684611</v>
      </c>
      <c r="AA7" s="47">
        <v>934986</v>
      </c>
      <c r="AB7" s="47">
        <v>1076451</v>
      </c>
      <c r="AC7" s="10">
        <v>993696</v>
      </c>
      <c r="AD7" s="10">
        <v>667236</v>
      </c>
      <c r="AE7" s="10">
        <v>243497</v>
      </c>
      <c r="AF7" s="10">
        <v>26700</v>
      </c>
      <c r="AG7" s="10">
        <v>11323</v>
      </c>
      <c r="AH7" s="10">
        <v>11323</v>
      </c>
      <c r="AI7" s="10">
        <v>11323</v>
      </c>
      <c r="AJ7" s="10">
        <v>11323</v>
      </c>
      <c r="AK7" s="10">
        <v>11323</v>
      </c>
      <c r="AL7" s="60">
        <f>SUM(Z7:AG7)</f>
        <v>4638500</v>
      </c>
      <c r="AZ7" s="47">
        <v>832817</v>
      </c>
      <c r="BA7" s="47">
        <v>279807</v>
      </c>
      <c r="BB7" s="47">
        <v>101854</v>
      </c>
      <c r="BC7" s="10">
        <v>762</v>
      </c>
      <c r="BD7" s="10">
        <v>4851</v>
      </c>
      <c r="BE7" s="10">
        <v>2495</v>
      </c>
      <c r="BF7" s="163"/>
      <c r="BG7" s="163"/>
      <c r="BH7" s="163"/>
      <c r="BI7" s="163"/>
      <c r="BJ7" s="163"/>
      <c r="BK7" s="163"/>
      <c r="BL7" s="60">
        <f>SUM(AT7:BK7)</f>
        <v>1222586</v>
      </c>
    </row>
    <row r="8" spans="1:64" hidden="1" outlineLevel="1">
      <c r="A8" s="9" t="s">
        <v>20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/>
      <c r="J8" s="10"/>
      <c r="K8" s="10"/>
      <c r="L8" s="10"/>
      <c r="M8" s="10"/>
      <c r="N8" s="10"/>
      <c r="O8" s="10"/>
      <c r="P8" s="126"/>
      <c r="Q8" s="126"/>
      <c r="R8" s="126"/>
      <c r="S8" s="10"/>
      <c r="T8" s="49"/>
      <c r="U8" s="49"/>
      <c r="V8" s="49"/>
      <c r="W8" s="49"/>
      <c r="X8" s="49"/>
      <c r="Y8" s="59"/>
      <c r="Z8" s="8">
        <v>0</v>
      </c>
      <c r="AA8" s="8">
        <v>0</v>
      </c>
      <c r="AB8" s="8">
        <v>0</v>
      </c>
      <c r="AC8" s="8">
        <v>68818</v>
      </c>
      <c r="AD8" s="8">
        <v>86498</v>
      </c>
      <c r="AE8" s="8">
        <v>54390</v>
      </c>
      <c r="AF8" s="8">
        <v>133</v>
      </c>
      <c r="AG8" s="8">
        <v>1404</v>
      </c>
      <c r="AH8" s="8">
        <v>1404</v>
      </c>
      <c r="AI8" s="8">
        <v>1404</v>
      </c>
      <c r="AJ8" s="8">
        <v>1404</v>
      </c>
      <c r="AK8" s="8">
        <v>1404</v>
      </c>
      <c r="AL8" s="60">
        <f>SUM(Z8:AG8)</f>
        <v>211243</v>
      </c>
      <c r="AM8" s="11"/>
      <c r="AZ8" s="8">
        <v>3035</v>
      </c>
      <c r="BA8" s="8">
        <v>29481</v>
      </c>
      <c r="BB8" s="8">
        <v>127920</v>
      </c>
      <c r="BC8" s="8">
        <v>20364</v>
      </c>
      <c r="BD8" s="8">
        <v>0</v>
      </c>
      <c r="BE8" s="8">
        <v>0</v>
      </c>
      <c r="BF8" s="164"/>
      <c r="BG8" s="164"/>
      <c r="BH8" s="164"/>
      <c r="BI8" s="164"/>
      <c r="BJ8" s="164"/>
      <c r="BK8" s="164"/>
      <c r="BL8" s="60">
        <f>SUM(AZ8:BK8)</f>
        <v>180800</v>
      </c>
    </row>
    <row r="9" spans="1:64" hidden="1" outlineLevel="1">
      <c r="A9" s="9" t="s">
        <v>21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/>
      <c r="N9" s="10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500</v>
      </c>
      <c r="V9" s="15">
        <v>0</v>
      </c>
      <c r="W9" s="15">
        <v>0</v>
      </c>
      <c r="X9" s="15">
        <v>0</v>
      </c>
      <c r="Y9" s="15">
        <v>0</v>
      </c>
      <c r="Z9" s="48"/>
      <c r="AA9" s="48"/>
      <c r="AB9" s="48"/>
      <c r="AC9" s="15"/>
      <c r="AD9" s="15"/>
      <c r="AE9" s="15"/>
      <c r="AF9" s="15"/>
      <c r="AG9" s="15"/>
      <c r="AH9" s="15"/>
      <c r="AI9" s="15"/>
      <c r="AJ9" s="15"/>
      <c r="AK9" s="15"/>
      <c r="AL9" s="60">
        <f>SUM(Z9:AE9)</f>
        <v>0</v>
      </c>
      <c r="AZ9" s="48"/>
      <c r="BA9" s="48"/>
      <c r="BB9" s="48"/>
      <c r="BC9" s="15"/>
      <c r="BD9" s="15"/>
      <c r="BE9" s="15"/>
      <c r="BF9" s="165"/>
      <c r="BG9" s="165"/>
      <c r="BH9" s="165"/>
      <c r="BI9" s="165"/>
      <c r="BJ9" s="165"/>
      <c r="BK9" s="165"/>
      <c r="BL9" s="60">
        <f>SUM(AZ9:BK9)</f>
        <v>0</v>
      </c>
    </row>
    <row r="10" spans="1:64" hidden="1" outlineLevel="1">
      <c r="A10" s="9" t="s">
        <v>22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/>
      <c r="L10" s="10"/>
      <c r="M10" s="10"/>
      <c r="N10" s="10"/>
      <c r="O10" s="15"/>
      <c r="P10" s="15"/>
      <c r="Q10" s="15"/>
      <c r="R10" s="15"/>
      <c r="S10" s="15"/>
      <c r="T10" s="15"/>
      <c r="U10" s="15"/>
      <c r="V10" s="15"/>
      <c r="W10" s="48"/>
      <c r="X10" s="48"/>
      <c r="Y10" s="48"/>
      <c r="Z10" s="48"/>
      <c r="AA10" s="48"/>
      <c r="AB10" s="48"/>
      <c r="AC10" s="15"/>
      <c r="AD10" s="15">
        <v>289863</v>
      </c>
      <c r="AE10" s="15">
        <v>670297</v>
      </c>
      <c r="AF10" s="15">
        <v>582192</v>
      </c>
      <c r="AG10" s="15">
        <v>472725</v>
      </c>
      <c r="AH10" s="15">
        <v>472725</v>
      </c>
      <c r="AI10" s="15">
        <v>472725</v>
      </c>
      <c r="AJ10" s="15">
        <v>472725</v>
      </c>
      <c r="AK10" s="15">
        <v>472725</v>
      </c>
      <c r="AL10" s="60">
        <f>SUM(Z10:AE10)</f>
        <v>960160</v>
      </c>
      <c r="AM10" s="11"/>
      <c r="AZ10" s="48"/>
      <c r="BA10" s="48"/>
      <c r="BB10" s="48">
        <v>766660</v>
      </c>
      <c r="BC10" s="15">
        <v>1306150</v>
      </c>
      <c r="BD10" s="15">
        <v>822019</v>
      </c>
      <c r="BE10" s="15">
        <v>974176</v>
      </c>
      <c r="BF10" s="165"/>
      <c r="BG10" s="165"/>
      <c r="BH10" s="165"/>
      <c r="BI10" s="165"/>
      <c r="BJ10" s="165"/>
      <c r="BK10" s="165"/>
      <c r="BL10" s="60">
        <f>SUM(AZ10:BK10)</f>
        <v>3869005</v>
      </c>
    </row>
    <row r="11" spans="1:64" hidden="1" outlineLevel="1">
      <c r="A11" s="16" t="s">
        <v>23</v>
      </c>
      <c r="B11" s="17">
        <v>849317</v>
      </c>
      <c r="C11" s="17">
        <v>315197</v>
      </c>
      <c r="D11" s="17">
        <v>1142298</v>
      </c>
      <c r="E11" s="17">
        <v>1105009</v>
      </c>
      <c r="F11" s="17">
        <v>1119037</v>
      </c>
      <c r="G11" s="17">
        <v>1113373</v>
      </c>
      <c r="H11" s="17">
        <v>1199272</v>
      </c>
      <c r="I11" s="17">
        <f t="shared" ref="I11:U11" si="0">SUM(I7:I10)</f>
        <v>1185926</v>
      </c>
      <c r="J11" s="17">
        <f t="shared" si="0"/>
        <v>1153680</v>
      </c>
      <c r="K11" s="17">
        <f t="shared" si="0"/>
        <v>1229706</v>
      </c>
      <c r="L11" s="17">
        <f t="shared" si="0"/>
        <v>1036023</v>
      </c>
      <c r="M11" s="17">
        <f t="shared" si="0"/>
        <v>907782</v>
      </c>
      <c r="N11" s="17">
        <f t="shared" si="0"/>
        <v>1090291</v>
      </c>
      <c r="O11" s="17">
        <f t="shared" si="0"/>
        <v>598905</v>
      </c>
      <c r="P11" s="17">
        <f t="shared" si="0"/>
        <v>1185024</v>
      </c>
      <c r="Q11" s="17">
        <f t="shared" si="0"/>
        <v>1243649</v>
      </c>
      <c r="R11" s="17">
        <f t="shared" si="0"/>
        <v>1221096</v>
      </c>
      <c r="S11" s="17">
        <f t="shared" si="0"/>
        <v>1141488</v>
      </c>
      <c r="T11" s="17">
        <f>SUM(T7:T10)</f>
        <v>1156411</v>
      </c>
      <c r="U11" s="17">
        <f t="shared" si="0"/>
        <v>1067190</v>
      </c>
      <c r="V11" s="17">
        <f>SUM(V7:V10)</f>
        <v>1010483</v>
      </c>
      <c r="W11" s="17">
        <f>SUM(W7:W10)</f>
        <v>1292387</v>
      </c>
      <c r="X11" s="17">
        <f>SUM(X7:X10)</f>
        <v>1207566</v>
      </c>
      <c r="Y11" s="17">
        <f t="shared" ref="Y11" si="1">SUM(Y7:Y10)</f>
        <v>1036362</v>
      </c>
      <c r="Z11" s="17">
        <f>SUM(Z7:Z10)</f>
        <v>684611</v>
      </c>
      <c r="AA11" s="17">
        <f>SUM(AA7:AA10)</f>
        <v>934986</v>
      </c>
      <c r="AB11" s="17">
        <f>SUM(AB7:AB10)</f>
        <v>1076451</v>
      </c>
      <c r="AC11" s="17">
        <f>SUM(AC7:AC10)</f>
        <v>1062514</v>
      </c>
      <c r="AD11" s="17">
        <f t="shared" ref="AD11" si="2">SUM(AD7:AD10)</f>
        <v>1043597</v>
      </c>
      <c r="AE11" s="17">
        <f>SUM(AE7:AE10)</f>
        <v>968184</v>
      </c>
      <c r="AF11" s="17">
        <f>SUM(AF7:AF10)</f>
        <v>609025</v>
      </c>
      <c r="AG11" s="17">
        <f t="shared" ref="AG11:AK11" si="3">SUM(AG7:AG10)</f>
        <v>485452</v>
      </c>
      <c r="AH11" s="17">
        <f t="shared" si="3"/>
        <v>485452</v>
      </c>
      <c r="AI11" s="17">
        <f t="shared" si="3"/>
        <v>485452</v>
      </c>
      <c r="AJ11" s="17">
        <f t="shared" si="3"/>
        <v>485452</v>
      </c>
      <c r="AK11" s="17">
        <f t="shared" si="3"/>
        <v>485452</v>
      </c>
      <c r="AL11" s="18">
        <v>2328134</v>
      </c>
      <c r="AO11" s="11"/>
      <c r="AZ11" s="17">
        <f t="shared" ref="AZ11:BE11" si="4">SUM(AZ7:AZ10)</f>
        <v>835852</v>
      </c>
      <c r="BA11" s="17">
        <f t="shared" si="4"/>
        <v>309288</v>
      </c>
      <c r="BB11" s="17">
        <f t="shared" si="4"/>
        <v>996434</v>
      </c>
      <c r="BC11" s="17">
        <f t="shared" si="4"/>
        <v>1327276</v>
      </c>
      <c r="BD11" s="17">
        <f t="shared" si="4"/>
        <v>826870</v>
      </c>
      <c r="BE11" s="17">
        <f t="shared" si="4"/>
        <v>976671</v>
      </c>
      <c r="BF11" s="166"/>
      <c r="BG11" s="166"/>
      <c r="BH11" s="166"/>
      <c r="BI11" s="166"/>
      <c r="BJ11" s="166"/>
      <c r="BK11" s="166"/>
      <c r="BL11" s="18">
        <f>SUM(BL7:BL10)</f>
        <v>5272391</v>
      </c>
    </row>
    <row r="12" spans="1:64" hidden="1" outlineLevel="1">
      <c r="A12" s="7" t="s">
        <v>24</v>
      </c>
      <c r="B12" s="19">
        <v>1</v>
      </c>
      <c r="C12" s="19">
        <v>1</v>
      </c>
      <c r="D12" s="19">
        <v>1</v>
      </c>
      <c r="E12" s="19">
        <v>1</v>
      </c>
      <c r="F12" s="19">
        <v>1</v>
      </c>
      <c r="G12" s="19">
        <v>1</v>
      </c>
      <c r="H12" s="19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>
        <v>1</v>
      </c>
      <c r="AH12" s="20">
        <v>1</v>
      </c>
      <c r="AI12" s="20">
        <v>1</v>
      </c>
      <c r="AJ12" s="20">
        <v>1</v>
      </c>
      <c r="AK12" s="20">
        <v>1</v>
      </c>
      <c r="AL12" s="21">
        <v>1</v>
      </c>
      <c r="AO12" s="63"/>
      <c r="AP12" s="64"/>
      <c r="AQ12" s="64"/>
      <c r="AR12" s="64"/>
      <c r="AS12" s="64"/>
      <c r="AT12" s="64"/>
      <c r="AU12" s="64"/>
      <c r="AV12" s="64"/>
      <c r="AW12" s="64"/>
      <c r="AX12" s="64"/>
      <c r="AY12" s="63"/>
      <c r="AZ12" s="20">
        <v>1</v>
      </c>
      <c r="BA12" s="20">
        <v>1</v>
      </c>
      <c r="BB12" s="20">
        <v>1</v>
      </c>
      <c r="BC12" s="20">
        <v>1</v>
      </c>
      <c r="BD12" s="20">
        <v>1</v>
      </c>
      <c r="BE12" s="20">
        <v>1</v>
      </c>
      <c r="BF12" s="20">
        <v>1</v>
      </c>
      <c r="BG12" s="20">
        <v>1</v>
      </c>
      <c r="BH12" s="20">
        <v>1</v>
      </c>
      <c r="BI12" s="20">
        <v>1</v>
      </c>
      <c r="BJ12" s="20">
        <v>1</v>
      </c>
      <c r="BK12" s="20">
        <v>1</v>
      </c>
      <c r="BL12" s="21">
        <v>1</v>
      </c>
    </row>
    <row r="13" spans="1:64" hidden="1" outlineLevel="1">
      <c r="A13" s="7" t="s">
        <v>25</v>
      </c>
      <c r="B13" s="19">
        <f t="shared" ref="B13:AL13" si="5">B7/B3</f>
        <v>0.66352890625000005</v>
      </c>
      <c r="C13" s="19">
        <f t="shared" si="5"/>
        <v>0.42594189189189191</v>
      </c>
      <c r="D13" s="19">
        <f t="shared" si="5"/>
        <v>0.8855023255813953</v>
      </c>
      <c r="E13" s="19">
        <f t="shared" si="5"/>
        <v>0.92084083333333333</v>
      </c>
      <c r="F13" s="19">
        <f t="shared" si="5"/>
        <v>0.86079769230769232</v>
      </c>
      <c r="G13" s="19">
        <f t="shared" si="5"/>
        <v>0.8906984</v>
      </c>
      <c r="H13" s="19">
        <f t="shared" si="5"/>
        <v>0.96715483870967744</v>
      </c>
      <c r="I13" s="20">
        <f t="shared" si="5"/>
        <v>0.92940909090909096</v>
      </c>
      <c r="J13" s="20">
        <f t="shared" si="5"/>
        <v>1.0584220183486239</v>
      </c>
      <c r="K13" s="20">
        <f t="shared" si="5"/>
        <v>0.99169838709677416</v>
      </c>
      <c r="L13" s="20">
        <f t="shared" si="5"/>
        <v>0.83550241935483871</v>
      </c>
      <c r="M13" s="20">
        <f t="shared" si="5"/>
        <v>0.7320822580645161</v>
      </c>
      <c r="N13" s="20">
        <f t="shared" si="5"/>
        <v>0.87926693548387092</v>
      </c>
      <c r="O13" s="20">
        <f t="shared" si="5"/>
        <v>0.82267170329670325</v>
      </c>
      <c r="P13" s="20">
        <f t="shared" si="5"/>
        <v>1.0394947368421052</v>
      </c>
      <c r="Q13" s="20">
        <f t="shared" si="5"/>
        <v>1.1409623853211008</v>
      </c>
      <c r="R13" s="20">
        <f t="shared" si="5"/>
        <v>1.0711368421052632</v>
      </c>
      <c r="S13" s="20">
        <f t="shared" si="5"/>
        <v>1.0472366972477065</v>
      </c>
      <c r="T13" s="20">
        <f t="shared" si="5"/>
        <v>0.99690603448275861</v>
      </c>
      <c r="U13" s="20">
        <f t="shared" si="5"/>
        <v>0.9195603448275862</v>
      </c>
      <c r="V13" s="20">
        <f t="shared" si="5"/>
        <v>0.99066960784313729</v>
      </c>
      <c r="W13" s="20">
        <f t="shared" si="5"/>
        <v>1.1141267241379311</v>
      </c>
      <c r="X13" s="20">
        <f t="shared" si="5"/>
        <v>1.1500628571428571</v>
      </c>
      <c r="Y13" s="20">
        <f t="shared" si="5"/>
        <v>0.91713451327433626</v>
      </c>
      <c r="Z13" s="20">
        <f t="shared" si="5"/>
        <v>0.92515000000000003</v>
      </c>
      <c r="AA13" s="20">
        <f t="shared" si="5"/>
        <v>0.86572777777777776</v>
      </c>
      <c r="AB13" s="20">
        <f t="shared" si="5"/>
        <v>1.0107521126760564</v>
      </c>
      <c r="AC13" s="20">
        <f t="shared" si="5"/>
        <v>1.0139755102040817</v>
      </c>
      <c r="AD13" s="20">
        <f t="shared" si="5"/>
        <v>0.65096195121951217</v>
      </c>
      <c r="AE13" s="20">
        <f t="shared" si="5"/>
        <v>0.22863568075117371</v>
      </c>
      <c r="AF13" s="20">
        <f t="shared" si="5"/>
        <v>2.4054054054054055E-2</v>
      </c>
      <c r="AG13" s="20">
        <f>AG7/AG3</f>
        <v>1.0582242990654205E-2</v>
      </c>
      <c r="AH13" s="20">
        <f t="shared" si="5"/>
        <v>1.2651396648044693E-2</v>
      </c>
      <c r="AI13" s="20">
        <f t="shared" si="5"/>
        <v>1.1982010582010582E-2</v>
      </c>
      <c r="AJ13" s="20">
        <f t="shared" si="5"/>
        <v>1.272247191011236E-2</v>
      </c>
      <c r="AK13" s="20">
        <f t="shared" si="5"/>
        <v>1.1982010582010582E-2</v>
      </c>
      <c r="AL13" s="21">
        <f t="shared" si="5"/>
        <v>0.39276037256562235</v>
      </c>
      <c r="AO13" s="63"/>
      <c r="AP13" s="64"/>
      <c r="AQ13" s="64"/>
      <c r="AR13" s="64"/>
      <c r="AS13" s="64"/>
      <c r="AT13" s="64"/>
      <c r="AU13" s="64"/>
      <c r="AV13" s="64"/>
      <c r="AW13" s="64"/>
      <c r="AX13" s="64"/>
      <c r="AY13" s="63"/>
      <c r="AZ13" s="20">
        <f t="shared" ref="AZ13:BL13" si="6">AZ7/AZ3</f>
        <v>0.96279421965317924</v>
      </c>
      <c r="BA13" s="20">
        <f t="shared" si="6"/>
        <v>0.53809038461538461</v>
      </c>
      <c r="BB13" s="20">
        <f t="shared" si="6"/>
        <v>9.5637558685446003E-2</v>
      </c>
      <c r="BC13" s="20">
        <f t="shared" si="6"/>
        <v>7.7755102040816325E-4</v>
      </c>
      <c r="BD13" s="20">
        <f t="shared" si="6"/>
        <v>4.7326829268292681E-3</v>
      </c>
      <c r="BE13" s="20">
        <f t="shared" si="6"/>
        <v>2.3427230046948358E-3</v>
      </c>
      <c r="BF13" s="20" t="e">
        <f>BF7/BF3</f>
        <v>#DIV/0!</v>
      </c>
      <c r="BG13" s="20" t="e">
        <f t="shared" ref="BG13:BK13" si="7">BG7/BG3</f>
        <v>#DIV/0!</v>
      </c>
      <c r="BH13" s="20" t="e">
        <f t="shared" si="7"/>
        <v>#DIV/0!</v>
      </c>
      <c r="BI13" s="20" t="e">
        <f t="shared" si="7"/>
        <v>#DIV/0!</v>
      </c>
      <c r="BJ13" s="20" t="e">
        <f t="shared" si="7"/>
        <v>#DIV/0!</v>
      </c>
      <c r="BK13" s="20" t="e">
        <f t="shared" si="7"/>
        <v>#DIV/0!</v>
      </c>
      <c r="BL13" s="21">
        <f t="shared" si="6"/>
        <v>0.22148297101449274</v>
      </c>
    </row>
    <row r="14" spans="1:64" hidden="1" outlineLevel="1">
      <c r="A14" s="7" t="s">
        <v>26</v>
      </c>
      <c r="B14" s="19">
        <f t="shared" ref="B14:AL14" si="8">B11/B3</f>
        <v>0.66352890625000005</v>
      </c>
      <c r="C14" s="19">
        <f t="shared" si="8"/>
        <v>0.42594189189189191</v>
      </c>
      <c r="D14" s="19">
        <f t="shared" si="8"/>
        <v>0.8855023255813953</v>
      </c>
      <c r="E14" s="19">
        <f t="shared" si="8"/>
        <v>0.92084083333333333</v>
      </c>
      <c r="F14" s="19">
        <f t="shared" si="8"/>
        <v>0.86079769230769232</v>
      </c>
      <c r="G14" s="19">
        <f t="shared" si="8"/>
        <v>0.8906984</v>
      </c>
      <c r="H14" s="19">
        <f t="shared" si="8"/>
        <v>0.96715483870967744</v>
      </c>
      <c r="I14" s="20">
        <f t="shared" si="8"/>
        <v>0.92940909090909096</v>
      </c>
      <c r="J14" s="20">
        <f t="shared" si="8"/>
        <v>1.0584220183486239</v>
      </c>
      <c r="K14" s="20">
        <f t="shared" si="8"/>
        <v>0.99169838709677416</v>
      </c>
      <c r="L14" s="20">
        <f t="shared" si="8"/>
        <v>0.83550241935483871</v>
      </c>
      <c r="M14" s="20">
        <f t="shared" si="8"/>
        <v>0.7320822580645161</v>
      </c>
      <c r="N14" s="20">
        <f t="shared" si="8"/>
        <v>0.87926693548387092</v>
      </c>
      <c r="O14" s="20">
        <f t="shared" si="8"/>
        <v>0.82267170329670325</v>
      </c>
      <c r="P14" s="20">
        <f t="shared" si="8"/>
        <v>1.0394947368421052</v>
      </c>
      <c r="Q14" s="20">
        <f t="shared" si="8"/>
        <v>1.1409623853211008</v>
      </c>
      <c r="R14" s="20">
        <f t="shared" si="8"/>
        <v>1.0711368421052632</v>
      </c>
      <c r="S14" s="20">
        <f t="shared" si="8"/>
        <v>1.0472366972477065</v>
      </c>
      <c r="T14" s="20">
        <f t="shared" si="8"/>
        <v>0.99690603448275861</v>
      </c>
      <c r="U14" s="20">
        <f t="shared" si="8"/>
        <v>0.9199913793103448</v>
      </c>
      <c r="V14" s="20">
        <f t="shared" si="8"/>
        <v>0.99066960784313729</v>
      </c>
      <c r="W14" s="20">
        <f t="shared" si="8"/>
        <v>1.1141267241379311</v>
      </c>
      <c r="X14" s="20">
        <f t="shared" si="8"/>
        <v>1.1500628571428571</v>
      </c>
      <c r="Y14" s="20">
        <f t="shared" si="8"/>
        <v>0.91713451327433626</v>
      </c>
      <c r="Z14" s="20">
        <f t="shared" si="8"/>
        <v>0.92515000000000003</v>
      </c>
      <c r="AA14" s="20">
        <f t="shared" si="8"/>
        <v>0.86572777777777776</v>
      </c>
      <c r="AB14" s="20">
        <f t="shared" si="8"/>
        <v>1.0107521126760564</v>
      </c>
      <c r="AC14" s="20">
        <f t="shared" si="8"/>
        <v>1.0841979591836735</v>
      </c>
      <c r="AD14" s="20">
        <f t="shared" si="8"/>
        <v>1.0181434146341464</v>
      </c>
      <c r="AE14" s="20">
        <f>AE11/AE3</f>
        <v>0.90909295774647891</v>
      </c>
      <c r="AF14" s="20">
        <f>AF11/AF3</f>
        <v>0.54867117117117115</v>
      </c>
      <c r="AG14" s="20">
        <f t="shared" si="8"/>
        <v>0.45369345794392524</v>
      </c>
      <c r="AH14" s="20">
        <f>AH11/AH3</f>
        <v>0.54240446927374297</v>
      </c>
      <c r="AI14" s="20">
        <f t="shared" ref="AI14:AK14" si="9">AI11/AI3</f>
        <v>0.51370582010582011</v>
      </c>
      <c r="AJ14" s="20">
        <f>AJ11/AJ3</f>
        <v>0.54545168539325839</v>
      </c>
      <c r="AK14" s="20">
        <f t="shared" si="9"/>
        <v>0.51370582010582011</v>
      </c>
      <c r="AL14" s="21">
        <f t="shared" si="8"/>
        <v>0.1971324301439458</v>
      </c>
      <c r="AO14" s="63"/>
      <c r="AP14" s="68"/>
      <c r="AQ14" s="68"/>
      <c r="AR14" s="68"/>
      <c r="AS14" s="68"/>
      <c r="AT14" s="68"/>
      <c r="AU14" s="68"/>
      <c r="AV14" s="68"/>
      <c r="AW14" s="68"/>
      <c r="AX14" s="116"/>
      <c r="AY14" s="63"/>
      <c r="AZ14" s="20">
        <f t="shared" ref="AZ14:BD14" si="10">AZ11/AZ3</f>
        <v>0.96630289017341042</v>
      </c>
      <c r="BA14" s="20">
        <f t="shared" si="10"/>
        <v>0.59478461538461536</v>
      </c>
      <c r="BB14" s="20">
        <f t="shared" si="10"/>
        <v>0.93561877934272297</v>
      </c>
      <c r="BC14" s="20">
        <f t="shared" si="10"/>
        <v>1.3543632653061224</v>
      </c>
      <c r="BD14" s="20">
        <f t="shared" si="10"/>
        <v>0.80670243902439021</v>
      </c>
      <c r="BE14" s="20">
        <f>BE11/BE3</f>
        <v>0.91706197183098592</v>
      </c>
      <c r="BF14" s="20" t="e">
        <f t="shared" ref="BF14:BL14" si="11">BF11/BF3</f>
        <v>#DIV/0!</v>
      </c>
      <c r="BG14" s="20" t="e">
        <f t="shared" si="11"/>
        <v>#DIV/0!</v>
      </c>
      <c r="BH14" s="20" t="e">
        <f t="shared" si="11"/>
        <v>#DIV/0!</v>
      </c>
      <c r="BI14" s="20" t="e">
        <f t="shared" si="11"/>
        <v>#DIV/0!</v>
      </c>
      <c r="BJ14" s="20" t="e">
        <f t="shared" si="11"/>
        <v>#DIV/0!</v>
      </c>
      <c r="BK14" s="20" t="e">
        <f t="shared" si="11"/>
        <v>#DIV/0!</v>
      </c>
      <c r="BL14" s="21">
        <f t="shared" si="11"/>
        <v>0.9551432971014493</v>
      </c>
    </row>
    <row r="15" spans="1:64" hidden="1" outlineLevel="1">
      <c r="A15" s="7" t="s">
        <v>27</v>
      </c>
      <c r="B15" s="19">
        <f t="shared" ref="B15:AG16" si="12">(B4-B32)/B4</f>
        <v>0.99120974918726501</v>
      </c>
      <c r="C15" s="19">
        <f t="shared" si="12"/>
        <v>0.99195426042567492</v>
      </c>
      <c r="D15" s="19">
        <f t="shared" si="12"/>
        <v>0.90688239491418976</v>
      </c>
      <c r="E15" s="19">
        <f t="shared" si="12"/>
        <v>0.92387681246916686</v>
      </c>
      <c r="F15" s="19">
        <f t="shared" si="12"/>
        <v>0.94333750360577318</v>
      </c>
      <c r="G15" s="19">
        <f t="shared" si="12"/>
        <v>0.86244119267610408</v>
      </c>
      <c r="H15" s="19">
        <f t="shared" si="12"/>
        <v>0.88173746964960131</v>
      </c>
      <c r="I15" s="19">
        <f t="shared" si="12"/>
        <v>0.77353847911043982</v>
      </c>
      <c r="J15" s="19">
        <f t="shared" si="12"/>
        <v>0.79341852320468642</v>
      </c>
      <c r="K15" s="22">
        <f t="shared" si="12"/>
        <v>0.86346991514292526</v>
      </c>
      <c r="L15" s="19">
        <f t="shared" si="12"/>
        <v>0.97141964816432624</v>
      </c>
      <c r="M15" s="19">
        <f t="shared" si="12"/>
        <v>0.98797657947400963</v>
      </c>
      <c r="N15" s="19">
        <f t="shared" si="12"/>
        <v>0.9617055782195767</v>
      </c>
      <c r="O15" s="19">
        <f t="shared" si="12"/>
        <v>0.97117148597885905</v>
      </c>
      <c r="P15" s="19">
        <f t="shared" si="12"/>
        <v>0.96274578598995741</v>
      </c>
      <c r="Q15" s="19">
        <f t="shared" si="12"/>
        <v>0.93629889262912924</v>
      </c>
      <c r="R15" s="19">
        <f t="shared" si="12"/>
        <v>0.86906255165640833</v>
      </c>
      <c r="S15" s="19">
        <f t="shared" si="12"/>
        <v>0.81241655020090342</v>
      </c>
      <c r="T15" s="19">
        <f t="shared" si="12"/>
        <v>0.7107419059566854</v>
      </c>
      <c r="U15" s="19">
        <f t="shared" si="12"/>
        <v>0.70913216374269006</v>
      </c>
      <c r="V15" s="19">
        <f t="shared" si="12"/>
        <v>0.71900995518645583</v>
      </c>
      <c r="W15" s="19">
        <f t="shared" si="12"/>
        <v>0.77906734754802343</v>
      </c>
      <c r="X15" s="19">
        <f t="shared" si="12"/>
        <v>0.89506007650117603</v>
      </c>
      <c r="Y15" s="19">
        <f t="shared" si="12"/>
        <v>0.98520948605638459</v>
      </c>
      <c r="Z15" s="19">
        <f t="shared" si="12"/>
        <v>0.94171706508548825</v>
      </c>
      <c r="AA15" s="19">
        <f t="shared" si="12"/>
        <v>0.85974465740579931</v>
      </c>
      <c r="AB15" s="19">
        <f t="shared" si="12"/>
        <v>0.87422272301099113</v>
      </c>
      <c r="AC15" s="19">
        <f t="shared" si="12"/>
        <v>0.9540245115013879</v>
      </c>
      <c r="AD15" s="19">
        <f t="shared" si="12"/>
        <v>0.97303999333273872</v>
      </c>
      <c r="AE15" s="19">
        <f t="shared" si="12"/>
        <v>0.9990752491797189</v>
      </c>
      <c r="AF15" s="19">
        <f t="shared" si="12"/>
        <v>0.98919768609189762</v>
      </c>
      <c r="AG15" s="19">
        <f t="shared" si="12"/>
        <v>0.98392739200920243</v>
      </c>
      <c r="AH15" s="19">
        <f>(AH4-AH32)/AH4</f>
        <v>0.9959057915566516</v>
      </c>
      <c r="AI15" s="19">
        <f t="shared" ref="AI15:AK16" si="13">(AI4-AI32)/AI4</f>
        <v>0.9953217654954718</v>
      </c>
      <c r="AJ15" s="19">
        <f>(AJ4-AJ32)/AJ4</f>
        <v>0.9897578743926978</v>
      </c>
      <c r="AK15" s="19">
        <f t="shared" si="13"/>
        <v>0.99779819063160591</v>
      </c>
      <c r="AL15" s="23">
        <f>(AL4-AL32)/AL4</f>
        <v>0.95578848514155834</v>
      </c>
      <c r="AM15" s="127">
        <v>0.94</v>
      </c>
      <c r="AN15" s="99">
        <f>(SUM(AH4:AK4)-SUM(AH32:AK32))/SUM(AH4:AK4)</f>
        <v>0.9944010615830482</v>
      </c>
      <c r="AO15" s="42"/>
      <c r="AP15" s="69"/>
      <c r="AQ15" s="69"/>
      <c r="AR15" s="69"/>
      <c r="AS15" s="69"/>
      <c r="AT15" s="69"/>
      <c r="AU15" s="69"/>
      <c r="AV15" s="69"/>
      <c r="AW15" s="69"/>
      <c r="AX15" s="117"/>
      <c r="AY15" s="63"/>
      <c r="AZ15" s="19">
        <f>(AZ4-AZ32)/AZ4</f>
        <v>1</v>
      </c>
      <c r="BA15" s="19">
        <f t="shared" ref="BA15:BE16" si="14">(BA4-BA32)/BA4</f>
        <v>0.99185916723284484</v>
      </c>
      <c r="BB15" s="19">
        <f t="shared" si="14"/>
        <v>0.92812933591599378</v>
      </c>
      <c r="BC15" s="19">
        <f t="shared" si="14"/>
        <v>0.9932466228550566</v>
      </c>
      <c r="BD15" s="19">
        <f t="shared" si="14"/>
        <v>1</v>
      </c>
      <c r="BE15" s="19">
        <f>(BE4-BE32)/BE4</f>
        <v>1</v>
      </c>
      <c r="BF15" s="98">
        <f>(BF4-BF32)/BF4</f>
        <v>1</v>
      </c>
      <c r="BG15" s="98">
        <f>(BG4-BG32)/BG4</f>
        <v>1</v>
      </c>
      <c r="BH15" s="98">
        <f>(BH4-BH32)/BH4</f>
        <v>1</v>
      </c>
      <c r="BI15" s="19" t="e">
        <f t="shared" ref="BI15:BK16" si="15">(BI4-BI32)/BI4</f>
        <v>#DIV/0!</v>
      </c>
      <c r="BJ15" s="19" t="e">
        <f t="shared" si="15"/>
        <v>#DIV/0!</v>
      </c>
      <c r="BK15" s="19" t="e">
        <f t="shared" si="15"/>
        <v>#DIV/0!</v>
      </c>
      <c r="BL15" s="23">
        <f>(BL4-BL32)/BL4</f>
        <v>0.98338401914842388</v>
      </c>
    </row>
    <row r="16" spans="1:64" hidden="1" outlineLevel="1">
      <c r="A16" s="7" t="s">
        <v>28</v>
      </c>
      <c r="B16" s="19">
        <f t="shared" ref="B16:Y16" si="16">(B4-B33)/B4</f>
        <v>0.98990851857351791</v>
      </c>
      <c r="C16" s="19">
        <f t="shared" si="16"/>
        <v>0.97450606931660233</v>
      </c>
      <c r="D16" s="19">
        <f t="shared" si="16"/>
        <v>0.8132346220464286</v>
      </c>
      <c r="E16" s="19">
        <f t="shared" si="16"/>
        <v>0.75198556579396758</v>
      </c>
      <c r="F16" s="19">
        <f t="shared" si="16"/>
        <v>0.77943607328875675</v>
      </c>
      <c r="G16" s="19">
        <f t="shared" si="16"/>
        <v>0.59344602971094351</v>
      </c>
      <c r="H16" s="19">
        <f t="shared" si="16"/>
        <v>0.51715963313283075</v>
      </c>
      <c r="I16" s="20">
        <f t="shared" si="16"/>
        <v>0.47761871518693821</v>
      </c>
      <c r="J16" s="19">
        <f t="shared" si="16"/>
        <v>0.38321321468267006</v>
      </c>
      <c r="K16" s="24">
        <f t="shared" si="16"/>
        <v>0.4327600847959826</v>
      </c>
      <c r="L16" s="19">
        <f t="shared" si="16"/>
        <v>0.9159169445591836</v>
      </c>
      <c r="M16" s="19">
        <f t="shared" si="16"/>
        <v>0.96095931352211927</v>
      </c>
      <c r="N16" s="25">
        <f t="shared" si="16"/>
        <v>0.98040369465404176</v>
      </c>
      <c r="O16" s="25">
        <f t="shared" si="16"/>
        <v>0.89689195616512818</v>
      </c>
      <c r="P16" s="25">
        <f t="shared" si="16"/>
        <v>0.80375564779886799</v>
      </c>
      <c r="Q16" s="25">
        <f t="shared" si="16"/>
        <v>0.70234201610075531</v>
      </c>
      <c r="R16" s="25">
        <f t="shared" si="16"/>
        <v>0.56609215391047896</v>
      </c>
      <c r="S16" s="25">
        <f t="shared" si="16"/>
        <v>0.61466158376800017</v>
      </c>
      <c r="T16" s="25">
        <f t="shared" si="16"/>
        <v>0.5608007183592536</v>
      </c>
      <c r="U16" s="25">
        <f t="shared" si="16"/>
        <v>0.51848795321637431</v>
      </c>
      <c r="V16" s="25">
        <f t="shared" si="16"/>
        <v>0.63446781727722013</v>
      </c>
      <c r="W16" s="25">
        <f t="shared" si="16"/>
        <v>0.5493172528216963</v>
      </c>
      <c r="X16" s="25">
        <f t="shared" si="16"/>
        <v>0.72371561006987239</v>
      </c>
      <c r="Y16" s="19">
        <f t="shared" si="16"/>
        <v>0.89838504862485469</v>
      </c>
      <c r="Z16" s="25">
        <f t="shared" si="12"/>
        <v>0.81133944239662048</v>
      </c>
      <c r="AA16" s="62">
        <f t="shared" si="12"/>
        <v>0.55358934894739409</v>
      </c>
      <c r="AB16" s="25">
        <f>(AB5-AB33)/AB5</f>
        <v>0.67236562099148289</v>
      </c>
      <c r="AC16" s="25">
        <f>(AC5-AC33)/AC5</f>
        <v>0.89028663928568352</v>
      </c>
      <c r="AD16" s="25">
        <f t="shared" si="12"/>
        <v>0.95342859524021883</v>
      </c>
      <c r="AE16" s="25">
        <f t="shared" si="12"/>
        <v>0.97946588868940754</v>
      </c>
      <c r="AF16" s="25">
        <f t="shared" si="12"/>
        <v>0.97945449991223243</v>
      </c>
      <c r="AG16" s="25">
        <f>(AG5-AG33)/AG5</f>
        <v>0.98239787131169043</v>
      </c>
      <c r="AH16" s="25">
        <f>(AH5-AH33)/AH5</f>
        <v>0.98806024587526009</v>
      </c>
      <c r="AI16" s="25">
        <f t="shared" si="13"/>
        <v>0.9953217654954718</v>
      </c>
      <c r="AJ16" s="25">
        <f>(AJ5-AJ33)/AJ5</f>
        <v>0.98583442476046046</v>
      </c>
      <c r="AK16" s="25">
        <f>(AK5-AK33)/AK5</f>
        <v>0.99722786491045468</v>
      </c>
      <c r="AL16" s="23">
        <f>(AL5-AL33)/AL5</f>
        <v>0.87713379577067696</v>
      </c>
      <c r="AM16" s="127">
        <v>0.9</v>
      </c>
      <c r="AN16" s="99">
        <f>(SUM(AH5:AK5)-SUM(AH33:AK33))/SUM(AH5:AK5)</f>
        <v>0.99062799125061163</v>
      </c>
      <c r="AO16" s="42"/>
      <c r="AP16" s="69"/>
      <c r="AQ16" s="69"/>
      <c r="AR16" s="69"/>
      <c r="AS16" s="69"/>
      <c r="AT16" s="69"/>
      <c r="AU16" s="69"/>
      <c r="AV16" s="69"/>
      <c r="AW16" s="69"/>
      <c r="AX16" s="117"/>
      <c r="AY16" s="63"/>
      <c r="AZ16" s="25">
        <f>(AZ5-AZ33)/AZ5</f>
        <v>0.99740405584939718</v>
      </c>
      <c r="BA16" s="62">
        <f t="shared" si="14"/>
        <v>0.98783930246853668</v>
      </c>
      <c r="BB16" s="25">
        <f>(BB5-BB33)/BB5</f>
        <v>0.92285036948443044</v>
      </c>
      <c r="BC16" s="25">
        <f>(BC5-BC33)/BC5</f>
        <v>0.99278274809760669</v>
      </c>
      <c r="BD16" s="25">
        <f t="shared" si="14"/>
        <v>0.99908233273905955</v>
      </c>
      <c r="BE16" s="25">
        <f t="shared" si="14"/>
        <v>1</v>
      </c>
      <c r="BF16" s="98">
        <f>(BF5-BF33)/BF5</f>
        <v>1</v>
      </c>
      <c r="BG16" s="98">
        <f>(BG5-BG33)/BG5</f>
        <v>1</v>
      </c>
      <c r="BH16" s="98">
        <f>(BH5-BH33)/BH5</f>
        <v>1</v>
      </c>
      <c r="BI16" s="25" t="e">
        <f t="shared" si="15"/>
        <v>#DIV/0!</v>
      </c>
      <c r="BJ16" s="25" t="e">
        <f t="shared" si="15"/>
        <v>#DIV/0!</v>
      </c>
      <c r="BK16" s="25" t="e">
        <f t="shared" si="15"/>
        <v>#DIV/0!</v>
      </c>
      <c r="BL16" s="23">
        <f>(BL5-BL33)/BL5</f>
        <v>0.9811944193009513</v>
      </c>
    </row>
    <row r="17" spans="1:64" hidden="1" outlineLevel="1">
      <c r="A17" s="7" t="s">
        <v>29</v>
      </c>
      <c r="B17" s="19">
        <f t="shared" ref="B17:AF17" si="17">(B4-B34)/B4</f>
        <v>0.99195010453646593</v>
      </c>
      <c r="C17" s="19">
        <f t="shared" si="17"/>
        <v>1</v>
      </c>
      <c r="D17" s="19">
        <f t="shared" si="17"/>
        <v>0.95226684731642941</v>
      </c>
      <c r="E17" s="19">
        <f t="shared" si="17"/>
        <v>0.90520066099280017</v>
      </c>
      <c r="F17" s="19">
        <f t="shared" si="17"/>
        <v>0.95353495412160127</v>
      </c>
      <c r="G17" s="19">
        <f t="shared" si="17"/>
        <v>0.79834385860812074</v>
      </c>
      <c r="H17" s="19">
        <f t="shared" si="17"/>
        <v>0.75044120671431325</v>
      </c>
      <c r="I17" s="19">
        <f t="shared" si="17"/>
        <v>0.86451004969461487</v>
      </c>
      <c r="J17" s="19">
        <f t="shared" si="17"/>
        <v>0.94654009353176793</v>
      </c>
      <c r="K17" s="22">
        <f t="shared" si="17"/>
        <v>0.94539212032720987</v>
      </c>
      <c r="L17" s="19">
        <f t="shared" si="17"/>
        <v>0.96962923837061199</v>
      </c>
      <c r="M17" s="26">
        <f t="shared" si="17"/>
        <v>0.99788561521168417</v>
      </c>
      <c r="N17" s="19">
        <f t="shared" si="17"/>
        <v>0.99589296841269326</v>
      </c>
      <c r="O17" s="19">
        <f t="shared" si="17"/>
        <v>0.98105641458703396</v>
      </c>
      <c r="P17" s="19">
        <f t="shared" si="17"/>
        <v>0.96337103653678369</v>
      </c>
      <c r="Q17" s="19">
        <f t="shared" si="17"/>
        <v>0.96399252755512477</v>
      </c>
      <c r="R17" s="19">
        <f t="shared" si="17"/>
        <v>0.91658083755747188</v>
      </c>
      <c r="S17" s="19">
        <f t="shared" si="17"/>
        <v>0.87214710873742796</v>
      </c>
      <c r="T17" s="19">
        <f t="shared" si="17"/>
        <v>0.86681001963312365</v>
      </c>
      <c r="U17" s="19">
        <f t="shared" si="17"/>
        <v>0.8002039766081871</v>
      </c>
      <c r="V17" s="19">
        <f t="shared" si="17"/>
        <v>0.86839580781873327</v>
      </c>
      <c r="W17" s="19">
        <f t="shared" si="17"/>
        <v>0.91998998197329296</v>
      </c>
      <c r="X17" s="20">
        <f t="shared" si="17"/>
        <v>0.91553568008956232</v>
      </c>
      <c r="Y17" s="19">
        <f t="shared" si="17"/>
        <v>0.99038893940564554</v>
      </c>
      <c r="Z17" s="19">
        <f t="shared" si="17"/>
        <v>0.96239727108594209</v>
      </c>
      <c r="AA17" s="19">
        <f t="shared" si="17"/>
        <v>0.85163505326980715</v>
      </c>
      <c r="AB17" s="19">
        <f t="shared" si="17"/>
        <v>0.98761266250522373</v>
      </c>
      <c r="AC17" s="19">
        <f t="shared" si="17"/>
        <v>0.97299325582974894</v>
      </c>
      <c r="AD17" s="95">
        <f t="shared" si="17"/>
        <v>0.98434509510351065</v>
      </c>
      <c r="AE17" s="19">
        <f t="shared" si="17"/>
        <v>1</v>
      </c>
      <c r="AF17" s="19">
        <f t="shared" si="17"/>
        <v>0.99076764078805413</v>
      </c>
      <c r="AG17" s="19">
        <f>(AG4-AG34)/AG4</f>
        <v>0.98448042118702184</v>
      </c>
      <c r="AH17" s="19">
        <f>(AH4-AH34)/AH4</f>
        <v>0.99645401061956507</v>
      </c>
      <c r="AI17" s="19">
        <f t="shared" ref="AI17:AK17" si="18">(AI4-AI34)/AI4</f>
        <v>0.99943362778395539</v>
      </c>
      <c r="AJ17" s="19">
        <f t="shared" si="18"/>
        <v>0.99854655573472184</v>
      </c>
      <c r="AK17" s="19">
        <f t="shared" si="18"/>
        <v>0.99776699951370207</v>
      </c>
      <c r="AL17" s="23">
        <f>(AL4-AL34)/AL4</f>
        <v>0.97082575979210106</v>
      </c>
      <c r="AM17" s="127">
        <v>0.97</v>
      </c>
      <c r="AN17" s="99">
        <f>(SUM(AH4:AK4)-SUM(AH34:AK34))/SUM(AH4:AK4)</f>
        <v>0.99785145469703029</v>
      </c>
      <c r="AO17" s="42"/>
      <c r="AP17" s="69"/>
      <c r="AQ17" s="69"/>
      <c r="AR17" s="70"/>
      <c r="AS17" s="70"/>
      <c r="AT17" s="70"/>
      <c r="AU17" s="70"/>
      <c r="AV17" s="70"/>
      <c r="AW17" s="70"/>
      <c r="AX17" s="118"/>
      <c r="AY17" s="63"/>
      <c r="AZ17" s="19">
        <f>(AZ4-AZ34)/AZ4</f>
        <v>1</v>
      </c>
      <c r="BA17" s="19">
        <f t="shared" ref="BA17:BE17" si="19">(BA4-BA34)/BA4</f>
        <v>0.98979868323142128</v>
      </c>
      <c r="BB17" s="19">
        <f t="shared" si="19"/>
        <v>0.93739478881678429</v>
      </c>
      <c r="BC17" s="19">
        <f t="shared" si="19"/>
        <v>1</v>
      </c>
      <c r="BD17" s="95">
        <f t="shared" si="19"/>
        <v>1</v>
      </c>
      <c r="BE17" s="20">
        <f t="shared" si="19"/>
        <v>1</v>
      </c>
      <c r="BF17" s="98">
        <f>(BF4-BF34)/BF4</f>
        <v>1</v>
      </c>
      <c r="BG17" s="98">
        <f>(BG4-BG34)/BG4</f>
        <v>1</v>
      </c>
      <c r="BH17" s="98">
        <f>(BH4-BH34)/BH4</f>
        <v>1</v>
      </c>
      <c r="BI17" s="20" t="e">
        <f t="shared" ref="BI17:BK17" si="20">(BI4-BI34)/BI4</f>
        <v>#DIV/0!</v>
      </c>
      <c r="BJ17" s="20" t="e">
        <f t="shared" si="20"/>
        <v>#DIV/0!</v>
      </c>
      <c r="BK17" s="20" t="e">
        <f t="shared" si="20"/>
        <v>#DIV/0!</v>
      </c>
      <c r="BL17" s="23">
        <f>(BL4-BL34)/BL4</f>
        <v>0.98655255368446726</v>
      </c>
    </row>
    <row r="18" spans="1:64" hidden="1" outlineLevel="1">
      <c r="A18" s="100" t="s">
        <v>30</v>
      </c>
      <c r="B18" s="101" t="s">
        <v>31</v>
      </c>
      <c r="C18" s="101" t="s">
        <v>31</v>
      </c>
      <c r="D18" s="101">
        <f t="shared" ref="D18:P18" si="21">(D31-D35)/D31</f>
        <v>1</v>
      </c>
      <c r="E18" s="101">
        <f t="shared" si="21"/>
        <v>1</v>
      </c>
      <c r="F18" s="101">
        <f t="shared" si="21"/>
        <v>0.51375180944861165</v>
      </c>
      <c r="G18" s="101">
        <f t="shared" si="21"/>
        <v>1</v>
      </c>
      <c r="H18" s="101">
        <f t="shared" si="21"/>
        <v>0.86844845539743143</v>
      </c>
      <c r="I18" s="102">
        <f t="shared" si="21"/>
        <v>0</v>
      </c>
      <c r="J18" s="102">
        <f t="shared" si="21"/>
        <v>1</v>
      </c>
      <c r="K18" s="102">
        <f t="shared" si="21"/>
        <v>1</v>
      </c>
      <c r="L18" s="102">
        <f t="shared" si="21"/>
        <v>1</v>
      </c>
      <c r="M18" s="102">
        <f t="shared" si="21"/>
        <v>1</v>
      </c>
      <c r="N18" s="102">
        <f t="shared" si="21"/>
        <v>1</v>
      </c>
      <c r="O18" s="103">
        <f t="shared" si="21"/>
        <v>1</v>
      </c>
      <c r="P18" s="104">
        <f t="shared" si="21"/>
        <v>1</v>
      </c>
      <c r="Q18" s="104" t="e">
        <f>(Q31-#REF!)/Q31</f>
        <v>#REF!</v>
      </c>
      <c r="R18" s="104">
        <f t="shared" ref="R18:AE18" si="22">(R31-R35)/R31</f>
        <v>1</v>
      </c>
      <c r="S18" s="104">
        <f t="shared" si="22"/>
        <v>1</v>
      </c>
      <c r="T18" s="104">
        <f t="shared" si="22"/>
        <v>1</v>
      </c>
      <c r="U18" s="104">
        <f t="shared" si="22"/>
        <v>1</v>
      </c>
      <c r="V18" s="104">
        <f t="shared" si="22"/>
        <v>1</v>
      </c>
      <c r="W18" s="104">
        <f t="shared" si="22"/>
        <v>1</v>
      </c>
      <c r="X18" s="104">
        <f t="shared" si="22"/>
        <v>0.80080607657727487</v>
      </c>
      <c r="Y18" s="104">
        <f t="shared" si="22"/>
        <v>1</v>
      </c>
      <c r="Z18" s="27">
        <f t="shared" si="22"/>
        <v>1</v>
      </c>
      <c r="AA18" s="27">
        <f t="shared" si="22"/>
        <v>1</v>
      </c>
      <c r="AB18" s="105">
        <f t="shared" si="22"/>
        <v>0.54318085939854155</v>
      </c>
      <c r="AC18" s="27">
        <f>(AC31-AC35)/AC31</f>
        <v>1</v>
      </c>
      <c r="AD18" s="27">
        <f t="shared" si="22"/>
        <v>1</v>
      </c>
      <c r="AE18" s="27">
        <f t="shared" si="22"/>
        <v>1</v>
      </c>
      <c r="AF18" s="27">
        <f>(AF31-AF35)/AF31</f>
        <v>1</v>
      </c>
      <c r="AG18" s="27">
        <f>(AG31-AG35)/AG31</f>
        <v>1</v>
      </c>
      <c r="AH18" s="27">
        <f>(AH31-AH35)/AH31</f>
        <v>1</v>
      </c>
      <c r="AI18" s="27">
        <f>(AI31-AI35)/AI31</f>
        <v>1</v>
      </c>
      <c r="AJ18" s="27">
        <f>(AJ31-AJ35)/AJ31</f>
        <v>1</v>
      </c>
      <c r="AK18" s="27">
        <f t="shared" ref="AK18" si="23">(AK31-AK35)/AK31</f>
        <v>1</v>
      </c>
      <c r="AL18" s="23">
        <f>(AL31-AL35)/AL31</f>
        <v>0.95811900170728603</v>
      </c>
      <c r="AM18" s="127">
        <v>0.95</v>
      </c>
      <c r="AO18" s="42"/>
      <c r="AP18" s="69"/>
      <c r="AQ18" s="69"/>
      <c r="AR18" s="70"/>
      <c r="AS18" s="70"/>
      <c r="AT18" s="70"/>
      <c r="AU18" s="70"/>
      <c r="AV18" s="70"/>
      <c r="AW18" s="70"/>
      <c r="AX18" s="118"/>
      <c r="AY18" s="63"/>
      <c r="AZ18" s="27">
        <f>(AZ31-AZ35)/AZ31</f>
        <v>1</v>
      </c>
      <c r="BA18" s="27">
        <f t="shared" ref="BA18:BB18" si="24">(BA31-BA35)/BA31</f>
        <v>1</v>
      </c>
      <c r="BB18" s="105">
        <f t="shared" si="24"/>
        <v>0.95068638425734986</v>
      </c>
      <c r="BC18" s="27">
        <f>(BC31-BC35)/BC31</f>
        <v>1</v>
      </c>
      <c r="BD18" s="27">
        <f t="shared" ref="BD18:BE18" si="25">(BD31-BD35)/BD31</f>
        <v>1</v>
      </c>
      <c r="BE18" s="27" t="e">
        <f t="shared" si="25"/>
        <v>#DIV/0!</v>
      </c>
      <c r="BF18" s="27" t="e">
        <f>(BF31-BF35)/BF31</f>
        <v>#DIV/0!</v>
      </c>
      <c r="BG18" s="27" t="e">
        <f>(BG31-BG35)/BG31</f>
        <v>#DIV/0!</v>
      </c>
      <c r="BH18" s="27" t="e">
        <f t="shared" ref="BH18:BK18" si="26">(BH31-BH35)/BH31</f>
        <v>#DIV/0!</v>
      </c>
      <c r="BI18" s="27" t="e">
        <f t="shared" si="26"/>
        <v>#DIV/0!</v>
      </c>
      <c r="BJ18" s="27" t="e">
        <f t="shared" si="26"/>
        <v>#DIV/0!</v>
      </c>
      <c r="BK18" s="27" t="e">
        <f t="shared" si="26"/>
        <v>#DIV/0!</v>
      </c>
      <c r="BL18" s="23">
        <f>(BL31-BL35)/BL31</f>
        <v>0.98742582438218285</v>
      </c>
    </row>
    <row r="19" spans="1:64" hidden="1" outlineLevel="1">
      <c r="A19" s="7" t="s">
        <v>32</v>
      </c>
      <c r="B19" s="19">
        <f t="shared" ref="B19:AF19" si="27">(B4-B36)/B4</f>
        <v>0.99195010453646593</v>
      </c>
      <c r="C19" s="19">
        <f t="shared" si="27"/>
        <v>0.98685127285840823</v>
      </c>
      <c r="D19" s="19">
        <f t="shared" si="27"/>
        <v>0.97431536621957116</v>
      </c>
      <c r="E19" s="19">
        <f t="shared" si="27"/>
        <v>0.91718891767603761</v>
      </c>
      <c r="F19" s="19">
        <f t="shared" si="27"/>
        <v>0.93428255648504377</v>
      </c>
      <c r="G19" s="19">
        <f t="shared" si="27"/>
        <v>0.78455062727812153</v>
      </c>
      <c r="H19" s="19">
        <f t="shared" si="27"/>
        <v>0.7588014163253658</v>
      </c>
      <c r="I19" s="20">
        <f t="shared" si="27"/>
        <v>0.79908586327531528</v>
      </c>
      <c r="J19" s="19">
        <f t="shared" si="27"/>
        <v>0.77430113314645621</v>
      </c>
      <c r="K19" s="19">
        <f t="shared" si="27"/>
        <v>0.73730962141159651</v>
      </c>
      <c r="L19" s="19">
        <f t="shared" si="27"/>
        <v>0.97691321261979847</v>
      </c>
      <c r="M19" s="19">
        <f t="shared" si="27"/>
        <v>0.98930578461390761</v>
      </c>
      <c r="N19" s="19">
        <f t="shared" si="27"/>
        <v>0.99272957337820689</v>
      </c>
      <c r="O19" s="19">
        <f t="shared" si="27"/>
        <v>0.95095027323995618</v>
      </c>
      <c r="P19" s="19">
        <f t="shared" si="27"/>
        <v>0.96104796279080407</v>
      </c>
      <c r="Q19" s="19">
        <f t="shared" si="27"/>
        <v>0.84895355422204111</v>
      </c>
      <c r="R19" s="19">
        <f t="shared" si="27"/>
        <v>0.80405681849630395</v>
      </c>
      <c r="S19" s="19">
        <f t="shared" si="27"/>
        <v>0.80686206918066339</v>
      </c>
      <c r="T19" s="19">
        <f t="shared" si="27"/>
        <v>0.80413513155062544</v>
      </c>
      <c r="U19" s="19">
        <f t="shared" si="27"/>
        <v>0.8219583625730994</v>
      </c>
      <c r="V19" s="19">
        <f t="shared" si="27"/>
        <v>0.83661532875706235</v>
      </c>
      <c r="W19" s="19">
        <f t="shared" si="27"/>
        <v>0.81405724340647356</v>
      </c>
      <c r="X19" s="19">
        <f t="shared" si="27"/>
        <v>0.96658965810161201</v>
      </c>
      <c r="Y19" s="19">
        <f t="shared" si="27"/>
        <v>0.99505926308928783</v>
      </c>
      <c r="Z19" s="19">
        <f t="shared" si="27"/>
        <v>0.93284513462050733</v>
      </c>
      <c r="AA19" s="19">
        <f t="shared" si="27"/>
        <v>0.83850004405998657</v>
      </c>
      <c r="AB19" s="19">
        <f t="shared" si="27"/>
        <v>0.88635141720959809</v>
      </c>
      <c r="AC19" s="19">
        <f t="shared" si="27"/>
        <v>0.96034000327354474</v>
      </c>
      <c r="AD19" s="19">
        <f t="shared" si="27"/>
        <v>0.98634088712589862</v>
      </c>
      <c r="AE19" s="19">
        <f t="shared" si="27"/>
        <v>0.9951189407540395</v>
      </c>
      <c r="AF19" s="19">
        <f t="shared" si="27"/>
        <v>0.99208908506748239</v>
      </c>
      <c r="AG19" s="19">
        <f>(AG4-AG36)/AG4</f>
        <v>0.9870148749048</v>
      </c>
      <c r="AH19" s="19">
        <f>(AH4-AH36)/AH4</f>
        <v>0.99241985444105874</v>
      </c>
      <c r="AI19" s="19">
        <f t="shared" ref="AI19:AK19" si="28">(AI4-AI36)/AI4</f>
        <v>0.99943362778395539</v>
      </c>
      <c r="AJ19" s="19">
        <f t="shared" si="28"/>
        <v>0.99947680192034627</v>
      </c>
      <c r="AK19" s="19">
        <f t="shared" si="28"/>
        <v>0.99875093750575972</v>
      </c>
      <c r="AL19" s="23">
        <f>(AL4-AL36)/AL4</f>
        <v>0.95608880376387839</v>
      </c>
      <c r="AM19" s="127">
        <v>0.92</v>
      </c>
      <c r="AO19" s="63"/>
      <c r="AP19" s="63"/>
      <c r="AQ19" s="63"/>
      <c r="AR19" s="65"/>
      <c r="AS19" s="63"/>
      <c r="AT19" s="65"/>
      <c r="AU19" s="63"/>
      <c r="AV19" s="65"/>
      <c r="AW19" s="63"/>
      <c r="AX19" s="119"/>
      <c r="AY19" s="65"/>
      <c r="AZ19" s="19">
        <f t="shared" ref="AZ19:BE19" si="29">(AZ4-AZ36)/AZ4</f>
        <v>1</v>
      </c>
      <c r="BA19" s="19">
        <f t="shared" si="29"/>
        <v>1</v>
      </c>
      <c r="BB19" s="19">
        <f t="shared" si="29"/>
        <v>1</v>
      </c>
      <c r="BC19" s="19">
        <f t="shared" si="29"/>
        <v>1</v>
      </c>
      <c r="BD19" s="19">
        <f t="shared" si="29"/>
        <v>1</v>
      </c>
      <c r="BE19" s="19">
        <f t="shared" si="29"/>
        <v>1</v>
      </c>
      <c r="BF19" s="98">
        <f>(BF4-BF36)/BF4</f>
        <v>1</v>
      </c>
      <c r="BG19" s="98">
        <f>(BG4-BG36)/BG4</f>
        <v>1</v>
      </c>
      <c r="BH19" s="19">
        <f t="shared" ref="BH19:BK19" si="30">(BH4-BH36)/BH4</f>
        <v>1</v>
      </c>
      <c r="BI19" s="19" t="e">
        <f t="shared" si="30"/>
        <v>#DIV/0!</v>
      </c>
      <c r="BJ19" s="19" t="e">
        <f t="shared" si="30"/>
        <v>#DIV/0!</v>
      </c>
      <c r="BK19" s="19" t="e">
        <f t="shared" si="30"/>
        <v>#DIV/0!</v>
      </c>
      <c r="BL19" s="23">
        <f>(BL4-BL36)/BL4</f>
        <v>1</v>
      </c>
    </row>
    <row r="20" spans="1:64" hidden="1" outlineLevel="1">
      <c r="A20" s="7" t="s">
        <v>43</v>
      </c>
      <c r="B20" s="19"/>
      <c r="C20" s="19"/>
      <c r="D20" s="19"/>
      <c r="E20" s="19"/>
      <c r="F20" s="19"/>
      <c r="G20" s="19"/>
      <c r="H20" s="19"/>
      <c r="I20" s="20"/>
      <c r="J20" s="19"/>
      <c r="K20" s="19"/>
      <c r="L20" s="19"/>
      <c r="M20" s="19"/>
      <c r="N20" s="19">
        <f t="shared" ref="N20:AG20" si="31">(N4-N37)/N4</f>
        <v>0.99796920802701028</v>
      </c>
      <c r="O20" s="26">
        <f t="shared" si="31"/>
        <v>0.98628582937790588</v>
      </c>
      <c r="P20" s="19">
        <f t="shared" si="31"/>
        <v>1</v>
      </c>
      <c r="Q20" s="19">
        <f t="shared" si="31"/>
        <v>1</v>
      </c>
      <c r="R20" s="19">
        <f t="shared" si="31"/>
        <v>0.99839486476399053</v>
      </c>
      <c r="S20" s="19">
        <f t="shared" si="31"/>
        <v>0.99762051086875136</v>
      </c>
      <c r="T20" s="19">
        <f t="shared" si="31"/>
        <v>0.99076177824354206</v>
      </c>
      <c r="U20" s="19">
        <f t="shared" si="31"/>
        <v>0.97595976608187129</v>
      </c>
      <c r="V20" s="19">
        <f t="shared" si="31"/>
        <v>0.98238789932940951</v>
      </c>
      <c r="W20" s="19">
        <f t="shared" si="31"/>
        <v>0.9944061233394188</v>
      </c>
      <c r="X20" s="19">
        <f t="shared" si="31"/>
        <v>0.99927942570105621</v>
      </c>
      <c r="Y20" s="19">
        <f t="shared" si="31"/>
        <v>1</v>
      </c>
      <c r="Z20" s="19">
        <f t="shared" si="31"/>
        <v>1</v>
      </c>
      <c r="AA20" s="19">
        <f t="shared" si="31"/>
        <v>1</v>
      </c>
      <c r="AB20" s="19">
        <f t="shared" si="31"/>
        <v>1</v>
      </c>
      <c r="AC20" s="19">
        <f t="shared" si="31"/>
        <v>1</v>
      </c>
      <c r="AD20" s="19">
        <f t="shared" si="31"/>
        <v>1</v>
      </c>
      <c r="AE20" s="19">
        <f t="shared" si="31"/>
        <v>1</v>
      </c>
      <c r="AF20" s="19">
        <f t="shared" si="31"/>
        <v>1</v>
      </c>
      <c r="AG20" s="19">
        <f t="shared" si="31"/>
        <v>1</v>
      </c>
      <c r="AH20" s="19">
        <f>(AH4-AH37)/AH4</f>
        <v>1</v>
      </c>
      <c r="AI20" s="19">
        <f t="shared" ref="AI20:AK20" si="32">(AI4-AI37)/AI4</f>
        <v>1</v>
      </c>
      <c r="AJ20" s="19">
        <f t="shared" si="32"/>
        <v>1</v>
      </c>
      <c r="AK20" s="19">
        <f t="shared" si="32"/>
        <v>1</v>
      </c>
      <c r="AL20" s="23">
        <f>(AL4-AL37)/AL4</f>
        <v>1</v>
      </c>
      <c r="AM20" s="128">
        <v>0.995</v>
      </c>
      <c r="AO20" s="63"/>
      <c r="AP20" s="63"/>
      <c r="AQ20" s="63"/>
      <c r="AR20" s="65"/>
      <c r="AS20" s="63"/>
      <c r="AT20" s="65"/>
      <c r="AU20" s="63"/>
      <c r="AV20" s="65"/>
      <c r="AW20" s="63"/>
      <c r="AX20" s="119"/>
      <c r="AY20" s="65"/>
      <c r="AZ20" s="19">
        <f t="shared" ref="AZ20:BE20" si="33">(AZ4-AZ37)/AZ4</f>
        <v>1</v>
      </c>
      <c r="BA20" s="19">
        <f t="shared" si="33"/>
        <v>1</v>
      </c>
      <c r="BB20" s="19">
        <f t="shared" si="33"/>
        <v>1</v>
      </c>
      <c r="BC20" s="19">
        <f t="shared" si="33"/>
        <v>1</v>
      </c>
      <c r="BD20" s="19">
        <f t="shared" si="33"/>
        <v>1</v>
      </c>
      <c r="BE20" s="19">
        <f t="shared" si="33"/>
        <v>1</v>
      </c>
      <c r="BF20" s="98">
        <f>(BF4-BF37)/BF4</f>
        <v>1</v>
      </c>
      <c r="BG20" s="19">
        <f t="shared" ref="BG20:BK20" si="34">(BG4-BG37)/BG4</f>
        <v>1</v>
      </c>
      <c r="BH20" s="19">
        <f t="shared" si="34"/>
        <v>1</v>
      </c>
      <c r="BI20" s="19" t="e">
        <f t="shared" si="34"/>
        <v>#DIV/0!</v>
      </c>
      <c r="BJ20" s="19" t="e">
        <f t="shared" si="34"/>
        <v>#DIV/0!</v>
      </c>
      <c r="BK20" s="19" t="e">
        <f t="shared" si="34"/>
        <v>#DIV/0!</v>
      </c>
      <c r="BL20" s="23">
        <f>(BL4-BL37)/BL4</f>
        <v>1</v>
      </c>
    </row>
    <row r="21" spans="1:64" hidden="1" outlineLevel="1">
      <c r="A21" s="7" t="s">
        <v>44</v>
      </c>
      <c r="B21" s="19"/>
      <c r="C21" s="19"/>
      <c r="D21" s="19"/>
      <c r="E21" s="19"/>
      <c r="F21" s="19"/>
      <c r="G21" s="19"/>
      <c r="H21" s="19"/>
      <c r="I21" s="20"/>
      <c r="J21" s="19"/>
      <c r="K21" s="19"/>
      <c r="L21" s="19"/>
      <c r="M21" s="19"/>
      <c r="N21" s="19">
        <f t="shared" ref="N21:AG21" si="35">(N4-N38)/N4</f>
        <v>0.99807565118696084</v>
      </c>
      <c r="O21" s="19">
        <f t="shared" si="35"/>
        <v>1</v>
      </c>
      <c r="P21" s="19">
        <f t="shared" si="35"/>
        <v>0.99978562838394525</v>
      </c>
      <c r="Q21" s="19">
        <f t="shared" si="35"/>
        <v>0.94207822045778733</v>
      </c>
      <c r="R21" s="19">
        <f t="shared" si="35"/>
        <v>0.98339440476484319</v>
      </c>
      <c r="S21" s="19">
        <f t="shared" si="35"/>
        <v>0.98734916643789461</v>
      </c>
      <c r="T21" s="19">
        <f t="shared" si="35"/>
        <v>0.98912351039381485</v>
      </c>
      <c r="U21" s="19">
        <f t="shared" si="35"/>
        <v>0.98808701754385964</v>
      </c>
      <c r="V21" s="19">
        <f t="shared" si="35"/>
        <v>0.99252923293551287</v>
      </c>
      <c r="W21" s="19">
        <f t="shared" si="35"/>
        <v>0.99902690227687641</v>
      </c>
      <c r="X21" s="19">
        <f t="shared" si="35"/>
        <v>1</v>
      </c>
      <c r="Y21" s="19">
        <f t="shared" si="35"/>
        <v>0.99761580718843546</v>
      </c>
      <c r="Z21" s="19">
        <f t="shared" si="35"/>
        <v>0.99939324578971778</v>
      </c>
      <c r="AA21" s="19">
        <f t="shared" si="35"/>
        <v>0.98864364539496141</v>
      </c>
      <c r="AB21" s="19">
        <f t="shared" si="35"/>
        <v>0.99924203145150381</v>
      </c>
      <c r="AC21" s="19">
        <f t="shared" si="35"/>
        <v>0.99982630170725384</v>
      </c>
      <c r="AD21" s="19">
        <f t="shared" si="35"/>
        <v>0.99715910337032976</v>
      </c>
      <c r="AE21" s="19">
        <f t="shared" si="35"/>
        <v>1</v>
      </c>
      <c r="AF21" s="19">
        <f t="shared" si="35"/>
        <v>0.99982249255947975</v>
      </c>
      <c r="AG21" s="19">
        <f t="shared" si="35"/>
        <v>1</v>
      </c>
      <c r="AH21" s="19">
        <f>(AH4-AH38)/AH4</f>
        <v>1</v>
      </c>
      <c r="AI21" s="19">
        <f t="shared" ref="AI21:AK21" si="36">(AI4-AI38)/AI4</f>
        <v>1</v>
      </c>
      <c r="AJ21" s="19">
        <f t="shared" si="36"/>
        <v>1</v>
      </c>
      <c r="AK21" s="19">
        <f t="shared" si="36"/>
        <v>1</v>
      </c>
      <c r="AL21" s="23">
        <f>(AL4-AL38)/AL4</f>
        <v>0.99821188610658784</v>
      </c>
      <c r="AM21" s="128">
        <v>0.995</v>
      </c>
      <c r="AZ21" s="19">
        <f t="shared" ref="AZ21:BE21" si="37">(AZ4-AZ38)/AZ4</f>
        <v>1</v>
      </c>
      <c r="BA21" s="19">
        <f t="shared" si="37"/>
        <v>1</v>
      </c>
      <c r="BB21" s="19">
        <f t="shared" si="37"/>
        <v>1</v>
      </c>
      <c r="BC21" s="19">
        <f t="shared" si="37"/>
        <v>1</v>
      </c>
      <c r="BD21" s="19">
        <f t="shared" si="37"/>
        <v>1</v>
      </c>
      <c r="BE21" s="19">
        <f t="shared" si="37"/>
        <v>1</v>
      </c>
      <c r="BF21" s="98">
        <f>(BF4-BF38)/BF4</f>
        <v>1</v>
      </c>
      <c r="BG21" s="19">
        <f t="shared" ref="BG21:BK21" si="38">(BG4-BG38)/BG4</f>
        <v>1</v>
      </c>
      <c r="BH21" s="19">
        <f t="shared" si="38"/>
        <v>1</v>
      </c>
      <c r="BI21" s="19" t="e">
        <f t="shared" si="38"/>
        <v>#DIV/0!</v>
      </c>
      <c r="BJ21" s="19" t="e">
        <f t="shared" si="38"/>
        <v>#DIV/0!</v>
      </c>
      <c r="BK21" s="19" t="e">
        <f t="shared" si="38"/>
        <v>#DIV/0!</v>
      </c>
      <c r="BL21" s="23">
        <f>(BL4-BL38)/BL4</f>
        <v>1</v>
      </c>
    </row>
    <row r="22" spans="1:64" hidden="1" outlineLevel="1">
      <c r="A22" s="28" t="s">
        <v>47</v>
      </c>
      <c r="B22" s="29"/>
      <c r="C22" s="29"/>
      <c r="D22" s="29"/>
      <c r="E22" s="29"/>
      <c r="F22" s="29"/>
      <c r="G22" s="29"/>
      <c r="H22" s="29"/>
      <c r="I22" s="30"/>
      <c r="J22" s="29"/>
      <c r="K22" s="29"/>
      <c r="L22" s="29"/>
      <c r="M22" s="29"/>
      <c r="N22" s="29">
        <f t="shared" ref="N22:AF22" si="39">(N4-N37-N38)/N4</f>
        <v>0.99604485921397112</v>
      </c>
      <c r="O22" s="29">
        <f t="shared" si="39"/>
        <v>0.98628582937790588</v>
      </c>
      <c r="P22" s="29">
        <f t="shared" si="39"/>
        <v>0.99978562838394525</v>
      </c>
      <c r="Q22" s="29">
        <f t="shared" si="39"/>
        <v>0.94207822045778733</v>
      </c>
      <c r="R22" s="29">
        <f t="shared" si="39"/>
        <v>0.98178926952883372</v>
      </c>
      <c r="S22" s="29">
        <f t="shared" si="39"/>
        <v>0.98496967730664609</v>
      </c>
      <c r="T22" s="29">
        <f t="shared" si="39"/>
        <v>0.97988528863735691</v>
      </c>
      <c r="U22" s="29">
        <f t="shared" si="39"/>
        <v>0.96404678362573104</v>
      </c>
      <c r="V22" s="29">
        <f t="shared" si="39"/>
        <v>0.97491713226492238</v>
      </c>
      <c r="W22" s="29">
        <f t="shared" si="39"/>
        <v>0.99343302561629521</v>
      </c>
      <c r="X22" s="29">
        <f t="shared" si="39"/>
        <v>0.99927942570105621</v>
      </c>
      <c r="Y22" s="29">
        <f t="shared" si="39"/>
        <v>0.99761580718843546</v>
      </c>
      <c r="Z22" s="29">
        <f t="shared" si="39"/>
        <v>0.99939324578971778</v>
      </c>
      <c r="AA22" s="29">
        <f t="shared" si="39"/>
        <v>0.98864364539496141</v>
      </c>
      <c r="AB22" s="29">
        <f t="shared" si="39"/>
        <v>0.99924203145150381</v>
      </c>
      <c r="AC22" s="29">
        <f t="shared" si="39"/>
        <v>0.99982630170725384</v>
      </c>
      <c r="AD22" s="29">
        <f t="shared" si="39"/>
        <v>0.99715910337032976</v>
      </c>
      <c r="AE22" s="29">
        <f t="shared" si="39"/>
        <v>1</v>
      </c>
      <c r="AF22" s="29">
        <f t="shared" si="39"/>
        <v>0.99982249255947975</v>
      </c>
      <c r="AG22" s="29">
        <f>(AG4-AG37-AG38)/AG4</f>
        <v>1</v>
      </c>
      <c r="AH22" s="29">
        <f>(AH4-AH37-AH38)/AH4</f>
        <v>1</v>
      </c>
      <c r="AI22" s="29">
        <f>(AI4-AI37-AI38)/AI4</f>
        <v>1</v>
      </c>
      <c r="AJ22" s="29">
        <f t="shared" ref="AJ22:AK22" si="40">(AJ4-AJ37-AJ38)/AJ4</f>
        <v>1</v>
      </c>
      <c r="AK22" s="29">
        <f t="shared" si="40"/>
        <v>1</v>
      </c>
      <c r="AL22" s="31">
        <f>(AL4-AL37-AL38)/AL4</f>
        <v>0.99821188610658784</v>
      </c>
      <c r="AM22" s="128"/>
      <c r="AZ22" s="29">
        <f t="shared" ref="AZ22:BE22" si="41">(AZ4-AZ37-AZ38)/AZ4</f>
        <v>1</v>
      </c>
      <c r="BA22" s="29">
        <f t="shared" si="41"/>
        <v>1</v>
      </c>
      <c r="BB22" s="29">
        <f t="shared" si="41"/>
        <v>1</v>
      </c>
      <c r="BC22" s="29">
        <f t="shared" si="41"/>
        <v>1</v>
      </c>
      <c r="BD22" s="29">
        <f t="shared" si="41"/>
        <v>1</v>
      </c>
      <c r="BE22" s="29">
        <f t="shared" si="41"/>
        <v>1</v>
      </c>
      <c r="BF22" s="167">
        <f>(BF4-BF37-BF38)/BF4</f>
        <v>1</v>
      </c>
      <c r="BG22" s="29">
        <f t="shared" ref="BG22:BK22" si="42">(BG4-BG37-BG38)/BG4</f>
        <v>1</v>
      </c>
      <c r="BH22" s="29">
        <f t="shared" si="42"/>
        <v>1</v>
      </c>
      <c r="BI22" s="29" t="e">
        <f t="shared" si="42"/>
        <v>#DIV/0!</v>
      </c>
      <c r="BJ22" s="29" t="e">
        <f t="shared" si="42"/>
        <v>#DIV/0!</v>
      </c>
      <c r="BK22" s="29" t="e">
        <f t="shared" si="42"/>
        <v>#DIV/0!</v>
      </c>
      <c r="BL22" s="31">
        <f>(BL4-BL37-BL38)/BL4</f>
        <v>1</v>
      </c>
    </row>
    <row r="23" spans="1:64" s="14" customFormat="1" hidden="1" outlineLevel="1">
      <c r="A23" s="32" t="s">
        <v>33</v>
      </c>
      <c r="B23" s="33">
        <f>B15</f>
        <v>0.99120974918726501</v>
      </c>
      <c r="C23" s="33">
        <f>(SUM(B4:C4)-SUM(B32:C32))/SUM(B4:C4)</f>
        <v>0.99149190822353772</v>
      </c>
      <c r="D23" s="33">
        <f>(SUM(B4:D4)-SUM(B32:D32))/SUM(B4:D4)</f>
        <v>0.95670310746911436</v>
      </c>
      <c r="E23" s="33">
        <f>(SUM(B4:E4)-SUM(B32:E32))/SUM(B4:E4)</f>
        <v>0.94483603938337324</v>
      </c>
      <c r="F23" s="33">
        <f>(SUM(B4:F4)-SUM(B32:F32))/SUM(B4:F4)</f>
        <v>0.94448331993511636</v>
      </c>
      <c r="G23" s="33">
        <f>(SUM(B4:G4)-SUM(B32:G32))/SUM(B4:G4)</f>
        <v>0.92613883298577238</v>
      </c>
      <c r="H23" s="33">
        <f>(SUM(B4:H4)-SUM(B32:H32))/SUM(B4:H4)</f>
        <v>0.9191828181771069</v>
      </c>
      <c r="I23" s="34">
        <f>(SUM(B4:I4)-SUM(B32:I32))/SUM(B4:I4)</f>
        <v>0.90279017768088365</v>
      </c>
      <c r="J23" s="33">
        <f>(SUM(B4:J4)-SUM(B32:J32))/SUM(B4:J4)</f>
        <v>0.8878235659081426</v>
      </c>
      <c r="K23" s="33">
        <f>(SUM(B4:K4)-SUM(B32:K32))/SUM(B4:K4)</f>
        <v>0.88605535340377184</v>
      </c>
      <c r="L23" s="33">
        <f>(SUM(B4:L4)-SUM(B32:L32))/SUM(B4:L4)</f>
        <v>0.89101160794729173</v>
      </c>
      <c r="M23" s="33">
        <f>(SUM(B4:M4)-SUM(B32:M32))/SUM(B4:M4)</f>
        <v>0.89761803068889412</v>
      </c>
      <c r="N23" s="35">
        <f t="shared" ref="N23:N29" si="43">N15</f>
        <v>0.9617055782195767</v>
      </c>
      <c r="O23" s="33">
        <f>(SUM(N4:O4)-SUM(N32:O32))/SUM(N4:O4)</f>
        <v>0.96640448687023095</v>
      </c>
      <c r="P23" s="33">
        <f>(SUM(N4:P4)-SUM(N32:P32))/SUM(N4:P4)</f>
        <v>0.96473110548247409</v>
      </c>
      <c r="Q23" s="33">
        <f>(SUM(N4:Q4)-SUM(N32:Q32))/SUM(N4:Q4)</f>
        <v>0.95517658835341668</v>
      </c>
      <c r="R23" s="33">
        <f>(SUM(N4:R4)-SUM(N32:R32))/SUM(N4:R4)</f>
        <v>0.93581165862562432</v>
      </c>
      <c r="S23" s="33">
        <f>(SUM(N4:S4)-SUM(N32:S32))/SUM(N4:S4)</f>
        <v>0.9139206424315881</v>
      </c>
      <c r="T23" s="33">
        <f>(SUM(N4:T4)-SUM(N32:T32))/SUM(N4:T4)</f>
        <v>0.89098099102365491</v>
      </c>
      <c r="U23" s="33">
        <f>(SUM(N4:U4)-SUM(N32:U32))/SUM(N4:U4)</f>
        <v>0.8698929402731983</v>
      </c>
      <c r="V23" s="33">
        <f>(SUM(N4:V4)-SUM(N32:V32))/SUM(N4:V4)</f>
        <v>0.85399861590647497</v>
      </c>
      <c r="W23" s="33">
        <f>(SUM(N4:W4)-SUM(N32:W32))/SUM(N4:W4)</f>
        <v>0.84507022984117319</v>
      </c>
      <c r="X23" s="33">
        <f>(SUM(N4:X4)-SUM(N32:X32))/SUM(N4:X4)</f>
        <v>0.8483256208929526</v>
      </c>
      <c r="Y23" s="33">
        <f>(SUM(N4:Y4)-SUM(N32:Y32))/SUM(N4:Y4)</f>
        <v>0.85854776781345432</v>
      </c>
      <c r="Z23" s="33">
        <f t="shared" ref="Z23:Z30" si="44">Z15</f>
        <v>0.94171706508548825</v>
      </c>
      <c r="AA23" s="33">
        <f>(SUM(Z4:AA4)-SUM(Z32:AA32))/SUM(Z4:AA4)</f>
        <v>0.89331945267366863</v>
      </c>
      <c r="AB23" s="33">
        <f>(SUM(Z4:AB4)-SUM(Z32:AB32))/SUM(Z4:AB4)</f>
        <v>0.88765373766368483</v>
      </c>
      <c r="AC23" s="33">
        <f>(SUM(Z4:AC4)-SUM(Z32:AC32))/SUM(Z4:AC4)</f>
        <v>0.9037077874875874</v>
      </c>
      <c r="AD23" s="33">
        <f>(SUM(Z4:AD4)-SUM(Z32:AD32))/SUM(Z4:AD4)</f>
        <v>0.91449241148552574</v>
      </c>
      <c r="AE23" s="33">
        <f>(SUM(Z4:AE4)-SUM(Z32:AE32))/SUM(Z4:AE4)</f>
        <v>0.92338990321958303</v>
      </c>
      <c r="AF23" s="33">
        <f>(SUM(Z4:AF4)-SUM(Z32:AF32))/SUM(Z4:AF4)</f>
        <v>0.92954504157577489</v>
      </c>
      <c r="AG23" s="33">
        <f>(SUM(Z4:AG4)-SUM(Z32:AG32))/SUM(Z4:AG4)</f>
        <v>0.93523038708704409</v>
      </c>
      <c r="AH23" s="33">
        <f>(SUM(Z4:AH4)-SUM(Z32:AH32))/SUM(Z4:AH4)</f>
        <v>0.94407065513974675</v>
      </c>
      <c r="AI23" s="33">
        <f>(SUM(Z4:AI4)-SUM(Z32:AI32))/SUM(Z4:AI4)</f>
        <v>0.94763521320870858</v>
      </c>
      <c r="AJ23" s="33">
        <f>(SUM(Z4:AJ4)-SUM(Z32:AJ32))/SUM(Z4:AJ4)</f>
        <v>0.95233159715031879</v>
      </c>
      <c r="AK23" s="33">
        <f>(SUM(Z4:AK4)-SUM(Z32:AK32))/SUM(Z4:AK4)</f>
        <v>0.95578848514155834</v>
      </c>
      <c r="AL23" s="36"/>
      <c r="AP23" s="1"/>
      <c r="AQ23" s="1"/>
      <c r="AR23" s="61"/>
      <c r="AT23" s="61"/>
      <c r="AV23" s="61"/>
      <c r="AX23" s="115"/>
      <c r="AZ23" s="33">
        <f>AZ15</f>
        <v>1</v>
      </c>
      <c r="BA23" s="33">
        <f>(SUM(AZ4:BA4)-SUM(AZ32:BA32))/SUM(AZ4:BA4)</f>
        <v>0.99730792197119489</v>
      </c>
      <c r="BB23" s="33">
        <f>(SUM(AZ4:BB4)-SUM(AZ32:BB32))/SUM(AZ4:BB4)</f>
        <v>0.97049811410388198</v>
      </c>
      <c r="BC23" s="33">
        <f>(SUM(AZ4:BC4)-SUM(AZ32:BC32))/SUM(AZ4:BC4)</f>
        <v>0.97754373962871144</v>
      </c>
      <c r="BD23" s="33">
        <f>(SUM(AZ4:BD4)-SUM(AZ32:BD32))/SUM(AZ4:BD4)</f>
        <v>0.98152251481929809</v>
      </c>
      <c r="BE23" s="33">
        <f>(SUM(AZ4:BE4)-SUM(AZ32:BE32))/SUM(AZ4:BE4)</f>
        <v>0.9828523321514725</v>
      </c>
      <c r="BF23" s="33">
        <f>(SUM(AZ4:BF4)-SUM(AZ32:BF32))/SUM(AZ4:BF4)</f>
        <v>0.98326032982441647</v>
      </c>
      <c r="BG23" s="33">
        <f>(SUM(AZ4:BG4)-SUM(AZ32:BG32))/SUM(AZ4:BG4)</f>
        <v>0.98336724639222706</v>
      </c>
      <c r="BH23" s="33">
        <f>(SUM(AZ4:BH4)-SUM(AZ32:BH32))/SUM(AZ4:BH4)</f>
        <v>0.98338401914842388</v>
      </c>
      <c r="BI23" s="33">
        <f>(SUM(AZ4:BI4)-SUM(AZ32:BI32))/SUM(AZ4:BI4)</f>
        <v>0.98338401914842388</v>
      </c>
      <c r="BJ23" s="33">
        <f>(SUM(AZ4:BJ4)-SUM(AZ32:BJ32))/SUM(AZ4:BJ4)</f>
        <v>0.98338401914842388</v>
      </c>
      <c r="BK23" s="33">
        <f>(SUM(AZ4:BK4)-SUM(AZ32:BK32))/SUM(AZ4:BK4)</f>
        <v>0.98338401914842388</v>
      </c>
      <c r="BL23" s="36"/>
    </row>
    <row r="24" spans="1:64" s="14" customFormat="1" hidden="1" outlineLevel="1">
      <c r="A24" s="7" t="s">
        <v>34</v>
      </c>
      <c r="B24" s="19">
        <f>B16</f>
        <v>0.98990851857351791</v>
      </c>
      <c r="C24" s="19">
        <f>(SUM(B4:C4)-SUM(B33:C33))/SUM(B4:C4)</f>
        <v>0.98407121214433235</v>
      </c>
      <c r="D24" s="19">
        <f>(SUM(B4:D4)-SUM(B33:D33))/SUM(B4:D4)</f>
        <v>0.91382851883451943</v>
      </c>
      <c r="E24" s="19">
        <f>(SUM(D4:E4)-SUM(D33:E33))/SUM(D4:E4)</f>
        <v>0.77775246299511713</v>
      </c>
      <c r="F24" s="19">
        <f>(SUM(B4:F4)-SUM(B33:F33))/SUM(B4:F4)</f>
        <v>0.83745912590223404</v>
      </c>
      <c r="G24" s="19">
        <f>(SUM(B4:G4)-SUM(B33:G33))/SUM(C4:G4)</f>
        <v>0.90887287282193852</v>
      </c>
      <c r="H24" s="19">
        <f>(SUM(B4:H4)-SUM(B33:H33))/SUM(B4:H4)</f>
        <v>0.74126700771064091</v>
      </c>
      <c r="I24" s="20">
        <f>(SUM(B4:I4)-SUM(B33:I33))/SUM(B4:I4)</f>
        <v>0.7115927223626477</v>
      </c>
      <c r="J24" s="19">
        <f>(SUM(B4:J4)-SUM(B33:J33))/SUM(B4:J4)</f>
        <v>0.66665668633843567</v>
      </c>
      <c r="K24" s="19">
        <f>(SUM(B4:K4)-SUM(B33:K33))/SUM(B4:K4)</f>
        <v>0.64967447288862035</v>
      </c>
      <c r="L24" s="19">
        <f>(SUM(B4:L4)-SUM(B33:L33))/SUM(B4:L4)</f>
        <v>0.66513252198978767</v>
      </c>
      <c r="M24" s="37">
        <f>(SUM(B4:M4)-SUM(B33:M33))/SUM(B4:M4)</f>
        <v>0.68528780912475018</v>
      </c>
      <c r="N24" s="37">
        <f t="shared" si="43"/>
        <v>0.98040369465404176</v>
      </c>
      <c r="O24" s="37">
        <f>(SUM(N4:O4)-SUM(N33:O33))/SUM(N4:O4)</f>
        <v>0.93894818500871224</v>
      </c>
      <c r="P24" s="37">
        <f>(SUM(N4:P4)-SUM(N33:P33))/SUM(N4:P4)</f>
        <v>0.87711512378462297</v>
      </c>
      <c r="Q24" s="37">
        <f>(SUM(N4:Q4)-SUM(N33:Q33))/SUM(N4:Q4)</f>
        <v>0.81838340776668905</v>
      </c>
      <c r="R24" s="37">
        <f>(SUM(N4:R4)-SUM(N33:R33))/SUM(N4:R4)</f>
        <v>0.76164930738939385</v>
      </c>
      <c r="S24" s="37">
        <f>(SUM(N4:S4)-SUM(N33:S33))/SUM(N4:S4)</f>
        <v>0.73557282284152004</v>
      </c>
      <c r="T24" s="37">
        <f>(SUM(N4:T4)-SUM(N33:T33))/SUM(N4:T4)</f>
        <v>0.71584038812806128</v>
      </c>
      <c r="U24" s="37">
        <f>(SUM(N4:U4)-SUM(N33:U33))/SUM(N4:U4)</f>
        <v>0.69295446565404006</v>
      </c>
      <c r="V24" s="37">
        <f>(SUM(N4:V4)-SUM(N33:V33))/SUM(N4:V4)</f>
        <v>0.68679336167078275</v>
      </c>
      <c r="W24" s="37">
        <f>(SUM(N4:W4)-SUM(N33:W33))/SUM(N4:W4)</f>
        <v>0.67041248621718252</v>
      </c>
      <c r="X24" s="37">
        <f>(SUM(N4:X4)-SUM(N33:X33))/SUM(N4:X4)</f>
        <v>0.67388364134198464</v>
      </c>
      <c r="Y24" s="37">
        <f>(SUM(N4:Y4)-SUM(N33:Y33))/SUM(N4:Y4)</f>
        <v>0.69064884859533715</v>
      </c>
      <c r="Z24" s="37">
        <f t="shared" si="44"/>
        <v>0.81133944239662048</v>
      </c>
      <c r="AA24" s="37">
        <f>(SUM(Z5:AA5)-SUM(Z33:AA33))/SUM(Z5:AA5)</f>
        <v>0.65557561581906887</v>
      </c>
      <c r="AB24" s="37">
        <f>(SUM(Z5:AB5)-SUM(Z33:AB33))/SUM(Z5:AB5)</f>
        <v>0.66054829872957832</v>
      </c>
      <c r="AC24" s="37">
        <f>(SUM(Z5:AC5)-SUM(Z33:AC33))/SUM(Z5:AC5)</f>
        <v>0.71299680402085119</v>
      </c>
      <c r="AD24" s="37">
        <f>(SUM(Z5:AD5)-SUM(Z33:AD33))/SUM(Z5:AD5)</f>
        <v>0.75173452099611404</v>
      </c>
      <c r="AE24" s="37">
        <f>(SUM(Z5:AE5)-SUM(Z33:AE33))/SUM(Z5:AE5)</f>
        <v>0.77645451200704263</v>
      </c>
      <c r="AF24" s="37">
        <f>(SUM(Z5:AF5)-SUM(Z33:AF33))/SUM(Z5:AF5)</f>
        <v>0.79598902463952104</v>
      </c>
      <c r="AG24" s="37">
        <f>(SUM(Z5:AG5)-SUM(Z33:AG33))/SUM(Z5:AG5)</f>
        <v>0.81597862743234195</v>
      </c>
      <c r="AH24" s="37">
        <f>(SUM(Z5:AH5)-SUM(Z33:AH33))/SUM(Z5:AH5)</f>
        <v>0.84145110361823139</v>
      </c>
      <c r="AI24" s="37">
        <f>(SUM(Z5:AI5)-SUM(Z33:AI33))/SUM(Z5:AI5)</f>
        <v>0.85238108393135126</v>
      </c>
      <c r="AJ24" s="37">
        <f>(SUM(Z5:AJ5)-SUM(Z33:AJ33))/SUM(Z5:AJ5)</f>
        <v>0.86715746978284869</v>
      </c>
      <c r="AK24" s="37">
        <f>(SUM(Z5:AK5)-SUM(Z33:AK33))/SUM(Z5:AK5)</f>
        <v>0.87713379577067696</v>
      </c>
      <c r="AL24" s="38"/>
      <c r="AO24" s="63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37">
        <f>AZ16</f>
        <v>0.99740405584939718</v>
      </c>
      <c r="BA24" s="37">
        <f>(SUM(AZ5:BA5)-SUM(AZ33:BA33))/SUM(AZ5:BA5)</f>
        <v>0.99423340789305226</v>
      </c>
      <c r="BB24" s="37">
        <f>(SUM(AZ5:BB5)-SUM(AZ33:BB33))/SUM(AZ5:BB5)</f>
        <v>0.96670563754448058</v>
      </c>
      <c r="BC24" s="37">
        <f>(SUM(AZ5:BC5)-SUM(AZ33:BC33))/SUM(AZ5:BC5)</f>
        <v>0.9748023737861321</v>
      </c>
      <c r="BD24" s="37">
        <f>(SUM(AZ5:BD5)-SUM(AZ33:BD33))/SUM(AZ5:BD5)</f>
        <v>0.97911994684737813</v>
      </c>
      <c r="BE24" s="37">
        <f>(SUM(AZ5:BE5)-SUM(AZ33:BE33))/SUM(AZ5:BE5)</f>
        <v>0.9805894395178959</v>
      </c>
      <c r="BF24" s="37">
        <f>(SUM(AZ5:BF5)-SUM(AZ33:BF33))/SUM(AZ5:BF5)</f>
        <v>0.98105369743110671</v>
      </c>
      <c r="BG24" s="37">
        <f>(SUM(AZ5:BG5)-SUM(AZ33:BG33))/SUM(AZ5:BG5)</f>
        <v>0.98117533750321495</v>
      </c>
      <c r="BH24" s="37">
        <f>(SUM(AZ5:BH5)-SUM(AZ33:BH33))/SUM(AZ5:BH5)</f>
        <v>0.9811944193009513</v>
      </c>
      <c r="BI24" s="37">
        <f>(SUM(AZ5:BI5)-SUM(AZ33:BI33))/SUM(AZ5:BI5)</f>
        <v>0.9811944193009513</v>
      </c>
      <c r="BJ24" s="37">
        <f>(SUM(AZ5:BJ5)-SUM(AZ33:BJ33))/SUM(AZ5:BJ5)</f>
        <v>0.9811944193009513</v>
      </c>
      <c r="BK24" s="37">
        <f>(SUM(AZ5:BK5)-SUM(AZ33:BK33))/SUM(AZ5:BK5)</f>
        <v>0.9811944193009513</v>
      </c>
      <c r="BL24" s="38"/>
    </row>
    <row r="25" spans="1:64" s="14" customFormat="1" ht="12" hidden="1" customHeight="1" outlineLevel="1">
      <c r="A25" s="7" t="s">
        <v>35</v>
      </c>
      <c r="B25" s="19">
        <f>B17</f>
        <v>0.99195010453646593</v>
      </c>
      <c r="C25" s="19">
        <f>(SUM(B4:C4)-SUM(B34:C34))/SUM(B4:C4)</f>
        <v>0.99500089897569843</v>
      </c>
      <c r="D25" s="19">
        <f>(SUM(B4:D4)-SUM(B34:D34))/SUM(B4:D4)</f>
        <v>0.97742998584246699</v>
      </c>
      <c r="E25" s="19">
        <f>(SUM(B4:E4)-SUM(B34:E34))/SUM(B4:E4)</f>
        <v>0.95131828740743252</v>
      </c>
      <c r="F25" s="19">
        <f>(SUM(B4:F4)-SUM(B34:F34))/SUM(B4:F4)</f>
        <v>0.95184003768665715</v>
      </c>
      <c r="G25" s="19">
        <f>(SUM(B4:G4)-SUM(B34:G34))/SUM(B4:G4)</f>
        <v>0.91751854032968716</v>
      </c>
      <c r="H25" s="19">
        <f>(SUM(B4:H4)-SUM(B34:H34))/SUM(B4:H4)</f>
        <v>0.89134383938589612</v>
      </c>
      <c r="I25" s="20">
        <f>(SUM(B4:I4)-SUM(B34:I34))/SUM(B4:I4)</f>
        <v>0.88832362816190136</v>
      </c>
      <c r="J25" s="19">
        <f>(SUM(B4:J4)-SUM(B34:J34))/SUM(B4:J4)</f>
        <v>0.89629007285129436</v>
      </c>
      <c r="K25" s="19">
        <f>(SUM(B4:K4)-SUM(B34:K34))/SUM(B4:K4)</f>
        <v>0.89985515864373422</v>
      </c>
      <c r="L25" s="19">
        <f>(SUM(B4:L4)-SUM(B34:L34))/SUM(B4:L4)</f>
        <v>0.90390624464680214</v>
      </c>
      <c r="M25" s="19">
        <f>(SUM(B4:M4)-SUM(B34:M34))/SUM(B4:M4)</f>
        <v>0.91030925226043546</v>
      </c>
      <c r="N25" s="19">
        <f t="shared" si="43"/>
        <v>0.99589296841269326</v>
      </c>
      <c r="O25" s="19">
        <f>(SUM(N4:O4)-SUM(N34:O34))/SUM(N4:O4)</f>
        <v>0.98852805287684054</v>
      </c>
      <c r="P25" s="19">
        <f>(SUM(N4:P4)-SUM(N34:P34))/SUM(N4:P4)</f>
        <v>0.97702197891984643</v>
      </c>
      <c r="Q25" s="19">
        <f>(SUM(N4:Q4)-SUM(N34:Q34))/SUM(N4:Q4)</f>
        <v>0.97264349044662834</v>
      </c>
      <c r="R25" s="19">
        <f>(SUM(N4:R4)-SUM(N34:R34))/SUM(N4:R4)</f>
        <v>0.96003637811984255</v>
      </c>
      <c r="S25" s="19">
        <f>(SUM(N4:S4)-SUM(N34:S34))/SUM(N4:S4)</f>
        <v>0.94444430608478125</v>
      </c>
      <c r="T25" s="19">
        <f>(SUM(N4:T4)-SUM(N34:T34))/SUM(N4:T4)</f>
        <v>0.93567910014146816</v>
      </c>
      <c r="U25" s="19">
        <f>(SUM(N4:U4)-SUM(N34:U34))/SUM(N4:U4)</f>
        <v>0.91996876357668977</v>
      </c>
      <c r="V25" s="19">
        <f>(SUM(N4:V4)-SUM(N34:V34))/SUM(N4:V4)</f>
        <v>0.91453596221147038</v>
      </c>
      <c r="W25" s="19">
        <f>(SUM(N4:W4)-SUM(N34:W34))/SUM(N4:W4)</f>
        <v>0.91518583235391071</v>
      </c>
      <c r="X25" s="19">
        <f>(SUM(N4:X4)-SUM(N34:X34))/SUM(N4:X4)</f>
        <v>0.91520861480403248</v>
      </c>
      <c r="Y25" s="19">
        <f>(SUM(N4:Y4)-SUM(N34:Y34))/SUM(N4:Y4)</f>
        <v>0.92082289463672962</v>
      </c>
      <c r="Z25" s="19">
        <f>Z17</f>
        <v>0.96239727108594209</v>
      </c>
      <c r="AA25" s="19">
        <f>(SUM(Z4:AA4)-SUM(Z34:AA34))/SUM(Z4:AA4)</f>
        <v>0.89700176741004978</v>
      </c>
      <c r="AB25" s="19">
        <f>(SUM(Z4:AB4)-SUM(Z34:AB34))/SUM(Z4:AB4)</f>
        <v>0.92388466921978363</v>
      </c>
      <c r="AC25" s="19">
        <f>(SUM(Z4:AC4)-SUM(Z34:AC34))/SUM(Z4:AC4)</f>
        <v>0.93576326653952668</v>
      </c>
      <c r="AD25" s="19">
        <f>(SUM(Z4:AD4)-SUM(Z34:AD34))/SUM(Z4:AD4)</f>
        <v>0.94332016953732034</v>
      </c>
      <c r="AE25" s="19">
        <f>(SUM(Z4:AE4)-SUM(Z34:AE34))/SUM(Z4:AE4)</f>
        <v>0.94928247036308322</v>
      </c>
      <c r="AF25" s="19">
        <f>(SUM(Z4:AF4)-SUM(Z34:AF34))/SUM(Z4:AF4)</f>
        <v>0.95316266435459551</v>
      </c>
      <c r="AG25" s="19">
        <f>(SUM(Z4:AG4)-SUM(Z34:AG34))/SUM(Z4:AG4)</f>
        <v>0.95643674623614672</v>
      </c>
      <c r="AH25" s="19">
        <f>(SUM(Z4:AH4)-SUM(Z34:AH34))/SUM(Z4:AH4)</f>
        <v>0.96226717039199217</v>
      </c>
      <c r="AI25" s="19">
        <f>(SUM(Z4:AI4)-SUM(Z34:AI34))/SUM(Z4:AI4)</f>
        <v>0.96485212893575267</v>
      </c>
      <c r="AJ25" s="19">
        <f>(SUM(Z4:AJ4)-SUM(Z34:AJ34))/SUM(Z4:AJ4)</f>
        <v>0.96860882332524645</v>
      </c>
      <c r="AK25" s="19">
        <f>(SUM(Z4:AK4)-SUM(Z34:AK34))/SUM(Z4:AK4)</f>
        <v>0.97082575979210106</v>
      </c>
      <c r="AL25" s="21"/>
      <c r="AO25" s="63"/>
      <c r="AP25" s="65"/>
      <c r="AQ25" s="65"/>
      <c r="AR25" s="65"/>
      <c r="AS25" s="65"/>
      <c r="AT25" s="65"/>
      <c r="AU25" s="65"/>
      <c r="AV25" s="65"/>
      <c r="AW25" s="65"/>
      <c r="AX25" s="120"/>
      <c r="AY25" s="65"/>
      <c r="AZ25" s="19">
        <f>AZ17</f>
        <v>1</v>
      </c>
      <c r="BA25" s="19">
        <f>(SUM(AZ4:BA4)-SUM(AZ34:BA34))/SUM(AZ4:BA4)</f>
        <v>0.99662654404984552</v>
      </c>
      <c r="BB25" s="19">
        <f>(SUM(AZ4:BB4)-SUM(AZ34:BB34))/SUM(AZ4:BB4)</f>
        <v>0.97367157968883733</v>
      </c>
      <c r="BC25" s="19">
        <f>(SUM(AZ4:BC4)-SUM(AZ34:BC34))/SUM(AZ4:BC4)</f>
        <v>0.98182596871722527</v>
      </c>
      <c r="BD25" s="19">
        <f>(SUM(AZ4:BD4)-SUM(AZ34:BD34))/SUM(AZ4:BD4)</f>
        <v>0.98504602332940383</v>
      </c>
      <c r="BE25" s="19">
        <f>(SUM(AZ4:BE4)-SUM(AZ34:BE34))/SUM(AZ4:BE4)</f>
        <v>0.98612225514163443</v>
      </c>
      <c r="BF25" s="19">
        <f>(SUM(AZ4:BF4)-SUM(AZ34:BF34))/SUM(AZ4:BF4)</f>
        <v>0.98645245092440437</v>
      </c>
      <c r="BG25" s="19">
        <f>(SUM(AZ4:BG4)-SUM(AZ34:BG34))/SUM(AZ4:BG4)</f>
        <v>0.98653897935860979</v>
      </c>
      <c r="BH25" s="19">
        <f>(SUM(AZ4:BH4)-SUM(AZ34:BH34))/SUM(AZ4:BH4)</f>
        <v>0.98655255368446726</v>
      </c>
      <c r="BI25" s="19">
        <f>(SUM(AZ4:BI4)-SUM(AZ34:BI34))/SUM(AZ4:BI4)</f>
        <v>0.98655255368446726</v>
      </c>
      <c r="BJ25" s="19">
        <f>(SUM(AZ4:BJ4)-SUM(AZ34:BJ34))/SUM(AZ4:BJ4)</f>
        <v>0.98655255368446726</v>
      </c>
      <c r="BK25" s="19">
        <f>(SUM(AZ4:BK4)-SUM(AZ34:BK34))/SUM(AZ4:BK4)</f>
        <v>0.98655255368446726</v>
      </c>
      <c r="BL25" s="21"/>
    </row>
    <row r="26" spans="1:64" s="14" customFormat="1" hidden="1" outlineLevel="1">
      <c r="A26" s="7" t="s">
        <v>36</v>
      </c>
      <c r="B26" s="19" t="str">
        <f>B18</f>
        <v/>
      </c>
      <c r="C26" s="19" t="s">
        <v>31</v>
      </c>
      <c r="D26" s="19">
        <v>1</v>
      </c>
      <c r="E26" s="19">
        <v>1</v>
      </c>
      <c r="F26" s="19">
        <f>(SUM(B31:F31)-SUM(B35:F35))/SUM(B31:F31)</f>
        <v>0.85821725950654237</v>
      </c>
      <c r="G26" s="19">
        <f>(SUM(B31:G31)-SUM(B35:G35))/SUM(B31:G31)</f>
        <v>0.88520210022679968</v>
      </c>
      <c r="H26" s="19">
        <f>(SUM(B31:H31)-SUM(B35:H35))/SUM(B31:H31)</f>
        <v>0.88078515705428839</v>
      </c>
      <c r="I26" s="20">
        <f>(SUM(B31:I31)-SUM(B35:I35))/SUM(B31:I31)</f>
        <v>0.87011548805568739</v>
      </c>
      <c r="J26" s="19">
        <f>(SUM(B31:J31)-SUM(B35:J35))/SUM(B31:J31)</f>
        <v>0.88810793972197344</v>
      </c>
      <c r="K26" s="19">
        <f>(SUM(B31:K31)-SUM(B35:K35))/SUM(B31:K31)</f>
        <v>0.89023435261760608</v>
      </c>
      <c r="L26" s="19">
        <f>(SUM(B31:L31)-SUM(B35:L35))/SUM(B31:L31)</f>
        <v>0.90513214150118027</v>
      </c>
      <c r="M26" s="20">
        <f>(SUM(B31:M31)-SUM(B35:M35))/SUM(B31:M31)</f>
        <v>0.91668720372276424</v>
      </c>
      <c r="N26" s="20">
        <f t="shared" si="43"/>
        <v>1</v>
      </c>
      <c r="O26" s="20">
        <f>(SUM(N31:O31)-SUM(N35:O35))/SUM(N31:O31)</f>
        <v>1</v>
      </c>
      <c r="P26" s="20">
        <f>(SUM(N31:P31)-SUM(N35:P35))/SUM(N31:P31)</f>
        <v>1</v>
      </c>
      <c r="Q26" s="20">
        <f>(SUM(N31:Q31)-SUM(N35:Q35))/SUM(N31:Q31)</f>
        <v>1</v>
      </c>
      <c r="R26" s="20">
        <f>(SUM(N31:R31)-SUM(N35:R35))/SUM(N31:R31)</f>
        <v>1</v>
      </c>
      <c r="S26" s="20">
        <f>(SUM(N31:S31)-SUM(N35:S35))/SUM(N31:S31)</f>
        <v>1</v>
      </c>
      <c r="T26" s="20">
        <f>(SUM(O31:T31)-SUM(O35:T35))/SUM(O31:T31)</f>
        <v>1</v>
      </c>
      <c r="U26" s="20">
        <f>(SUM(N31:U31)-SUM(N35:U35))/SUM(N31:U31)</f>
        <v>1</v>
      </c>
      <c r="V26" s="20">
        <f>(SUM(N31:V31)-SUM(N35:V35))/SUM(N31:V31)</f>
        <v>1</v>
      </c>
      <c r="W26" s="20">
        <f>(SUM(N31:W31)-SUM(N35:W35))/SUM(N31:W31)</f>
        <v>1</v>
      </c>
      <c r="X26" s="20">
        <f>(SUM(N31:X31)-SUM(N35:X35))/SUM(N31:X31)</f>
        <v>0.990271489786957</v>
      </c>
      <c r="Y26" s="20">
        <f>(SUM(N31:Y31)-SUM(N35:Y35))/SUM(N31:Y31)</f>
        <v>0.99043834780602868</v>
      </c>
      <c r="Z26" s="19">
        <f t="shared" si="44"/>
        <v>1</v>
      </c>
      <c r="AA26" s="19">
        <f>(SUM(Z31:AA31)-SUM(Z35:AA35))/SUM(Z31:AA31)</f>
        <v>1</v>
      </c>
      <c r="AB26" s="19">
        <f>(SUM(Z31:AB31)-SUM(Z35:AB35))/SUM(Z31:AB31)</f>
        <v>0.7257994501519317</v>
      </c>
      <c r="AC26" s="19">
        <f>(SUM(Z31:AC31)-SUM(Z35:AC35))/SUM(Z31:AC31)</f>
        <v>0.75214178274802168</v>
      </c>
      <c r="AD26" s="19">
        <f>(SUM(Z31:AD31)-SUM(Z35:AD35))/SUM(Z31:AD31)</f>
        <v>0.78697094036310489</v>
      </c>
      <c r="AE26" s="19">
        <f>(SUM(Z31:AE31)-SUM(Z35:AE35))/SUM(Z31:AE31)</f>
        <v>0.85333668711181632</v>
      </c>
      <c r="AF26" s="19">
        <f>(SUM(Z31:AF31)-SUM(Z35:AF35))/SUM(Z31:AF31)</f>
        <v>0.89514310614339665</v>
      </c>
      <c r="AG26" s="19">
        <f>(SUM(Z31:AG31)-SUM(Z35:AG35))/SUM(Z31:AG31)</f>
        <v>0.92360026205714862</v>
      </c>
      <c r="AH26" s="19">
        <f>(SUM(Z31:AH31)-SUM(Z35:AH35))/SUM(Z31:AH31)</f>
        <v>0.9393827920701816</v>
      </c>
      <c r="AI26" s="19">
        <f>(SUM(Z31:AI31)-SUM(Z35:AI35))/SUM(Z31:AI31)</f>
        <v>0.94875608436992964</v>
      </c>
      <c r="AJ26" s="19">
        <f>(SUM(Z31:AJ31)-SUM(Z35:AJ35))/SUM(Z31:AJ31)</f>
        <v>0.95411733372073315</v>
      </c>
      <c r="AK26" s="19">
        <f>(SUM(Z31:AK31)-SUM(Z35:AK35))/SUM(Z31:AK31)</f>
        <v>0.95811900170728603</v>
      </c>
      <c r="AL26" s="21"/>
      <c r="AO26" s="66"/>
      <c r="AP26" s="67"/>
      <c r="AQ26" s="67"/>
      <c r="AR26" s="67"/>
      <c r="AS26" s="67"/>
      <c r="AT26" s="67"/>
      <c r="AU26" s="67"/>
      <c r="AV26" s="67"/>
      <c r="AW26" s="67"/>
      <c r="AX26" s="121"/>
      <c r="AY26" s="67"/>
      <c r="AZ26" s="19">
        <f t="shared" ref="AZ26:AZ30" si="45">AZ18</f>
        <v>1</v>
      </c>
      <c r="BA26" s="19">
        <f>(SUM(AZ31:BA31)-SUM(AZ35:BA35))/SUM(AZ31:BA31)</f>
        <v>1</v>
      </c>
      <c r="BB26" s="19">
        <f>(SUM(AZ31:BB31)-SUM(AZ35:BB35))/SUM(AZ31:BB31)</f>
        <v>0.98424944957753902</v>
      </c>
      <c r="BC26" s="19">
        <f>(SUM(AZ31:BC31)-SUM(AZ35:BC35))/SUM(AZ31:BC31)</f>
        <v>0.98672755815612956</v>
      </c>
      <c r="BD26" s="19">
        <f>(SUM(AZ31:BD31)-SUM(AZ35:BD35))/SUM(AZ31:BD31)</f>
        <v>0.98742582438218285</v>
      </c>
      <c r="BE26" s="19">
        <f>(SUM(AZ31:BE31)-SUM(AZ35:BE35))/SUM(AZ31:BE31)</f>
        <v>0.98742582438218285</v>
      </c>
      <c r="BF26" s="19">
        <f>(SUM(AZ31:BF31)-SUM(AZ35:BF35))/SUM(AZ31:BF31)</f>
        <v>0.98742582438218285</v>
      </c>
      <c r="BG26" s="19">
        <f>(SUM(AZ31:BG31)-SUM(AZ35:BG35))/SUM(AZ31:BG31)</f>
        <v>0.98742582438218285</v>
      </c>
      <c r="BH26" s="19">
        <f>(SUM(AZ31:BH31)-SUM(AZ35:BH35))/SUM(AZ31:BH31)</f>
        <v>0.98742582438218285</v>
      </c>
      <c r="BI26" s="19">
        <f>(SUM(AZ31:BI31)-SUM(AZ35:BI35))/SUM(AZ31:BI31)</f>
        <v>0.98742582438218285</v>
      </c>
      <c r="BJ26" s="19">
        <f>(SUM(AZ31:BJ31)-SUM(AZ35:BJ35))/SUM(AZ31:BJ31)</f>
        <v>0.98742582438218285</v>
      </c>
      <c r="BK26" s="19">
        <f>(SUM(AZ31:BK31)-SUM(AZ35:BK35))/SUM(AZ31:BK31)</f>
        <v>0.98742582438218285</v>
      </c>
      <c r="BL26" s="21"/>
    </row>
    <row r="27" spans="1:64" s="14" customFormat="1" hidden="1" outlineLevel="1">
      <c r="A27" s="7" t="s">
        <v>37</v>
      </c>
      <c r="B27" s="19">
        <f>B19</f>
        <v>0.99195010453646593</v>
      </c>
      <c r="C27" s="19">
        <f>(SUM(B4:C4)-SUM(B36:C36))/SUM(B4:C4)</f>
        <v>0.99001772076819627</v>
      </c>
      <c r="D27" s="19">
        <f>(SUM(B4:D4)-SUM(B36:D36))/SUM(B4:D4)</f>
        <v>0.98356140087695443</v>
      </c>
      <c r="E27" s="19">
        <f>(SUM(B4:E4)-SUM(B36:E36))/SUM(B4:E4)</f>
        <v>0.95956701536478362</v>
      </c>
      <c r="F27" s="19">
        <f>(SUM(B4:F4)-SUM(B36:F36))/SUM(B4:F4)</f>
        <v>0.95361565903492784</v>
      </c>
      <c r="G27" s="19">
        <f>(SUM(B4:G4)-SUM(B36:G36))/SUM(B4:G4)</f>
        <v>0.91581299140221506</v>
      </c>
      <c r="H27" s="19">
        <f>(SUM(B4:H4)-SUM(B36:H36))/SUM(B4:H4)</f>
        <v>0.89121521423268535</v>
      </c>
      <c r="I27" s="20">
        <f>(SUM(B4:I4)-SUM(B36:I36))/SUM(B4:I4)</f>
        <v>0.88084582164885661</v>
      </c>
      <c r="J27" s="19">
        <f>(SUM(B4:J4)-SUM(B36:J36))/SUM(B4:J4)</f>
        <v>0.86626605692919523</v>
      </c>
      <c r="K27" s="19">
        <f>(SUM(B4:K4)-SUM(B36:K36))/SUM(B4:K4)</f>
        <v>0.85690309184443003</v>
      </c>
      <c r="L27" s="19">
        <f>(SUM(B4:L4)-SUM(B36:L36))/SUM(B4:L4)</f>
        <v>0.8638708845032893</v>
      </c>
      <c r="M27" s="20">
        <f>(SUM(B4:M4)-SUM(B36:M36))/SUM(B4:M4)</f>
        <v>0.87241702197575866</v>
      </c>
      <c r="N27" s="19">
        <f t="shared" si="43"/>
        <v>0.99272957337820689</v>
      </c>
      <c r="O27" s="19">
        <f>(SUM(N4:O4)-SUM(N36:O36))/SUM(N4:O4)</f>
        <v>0.97199018738055698</v>
      </c>
      <c r="P27" s="19">
        <f>(SUM(N4:P4)-SUM(N36:P36))/SUM(N4:P4)</f>
        <v>0.9669855380341531</v>
      </c>
      <c r="Q27" s="19">
        <f>(SUM(N4:Q4)-SUM(N36:Q36))/SUM(N4:Q4)</f>
        <v>0.92732142124780259</v>
      </c>
      <c r="R27" s="19">
        <f>(SUM(N4:R4)-SUM(N36:R36))/SUM(N4:R4)</f>
        <v>0.89960224256610055</v>
      </c>
      <c r="S27" s="19">
        <f>(SUM(N4:S4)-SUM(N36:S36))/SUM(N4:S4)</f>
        <v>0.88314959170063401</v>
      </c>
      <c r="T27" s="19">
        <f>(SUM(N4:T4)-SUM(N36:T36))/SUM(N4:T4)</f>
        <v>0.87422855890224804</v>
      </c>
      <c r="U27" s="19">
        <f>(SUM(N4:U4)-SUM(N36:U36))/SUM(N4:U4)</f>
        <v>0.86816705952715256</v>
      </c>
      <c r="V27" s="19">
        <f>(SUM(N4:V4)-SUM(N36:V36))/SUM(N4:V4)</f>
        <v>0.86484333523244139</v>
      </c>
      <c r="W27" s="19">
        <f>(SUM(N4:W4)-SUM(N36:W36))/SUM(N4:W4)</f>
        <v>0.85879195181796375</v>
      </c>
      <c r="X27" s="19">
        <f>(SUM(N4:X4)-SUM(N36:X36))/SUM(N4:X4)</f>
        <v>0.86581185109520864</v>
      </c>
      <c r="Y27" s="19">
        <f>(SUM(N4:Y4)-SUM(N36:Y36))/SUM(N4:Y4)</f>
        <v>0.87546372666813077</v>
      </c>
      <c r="Z27" s="19">
        <f t="shared" si="44"/>
        <v>0.93284513462050733</v>
      </c>
      <c r="AA27" s="19">
        <f>(SUM(Z4:AA4)-SUM(Z36:AA36))/SUM(Z4:AA4)</f>
        <v>0.87714252376456825</v>
      </c>
      <c r="AB27" s="19">
        <f>(SUM(Z4:AB4)-SUM(Z36:AB36))/SUM(Z4:AB4)</f>
        <v>0.87987466516984858</v>
      </c>
      <c r="AC27" s="19">
        <f>(SUM(Z4:AC4)-SUM(Z36:AC36))/SUM(Z4:AC4)</f>
        <v>0.89933796915621977</v>
      </c>
      <c r="AD27" s="19">
        <f>(SUM(Z4:AD4)-SUM(Z36:AD36))/SUM(Z4:AD4)</f>
        <v>0.91287127226678388</v>
      </c>
      <c r="AE27" s="19">
        <f>(SUM(Z4:AE4)-SUM(Z36:AE36))/SUM(Z4:AE4)</f>
        <v>0.92152312139434134</v>
      </c>
      <c r="AF27" s="19">
        <f>(SUM(Z4:AF4)-SUM(Z36:AF36))/SUM(Z4:AF4)</f>
        <v>0.9281233022648766</v>
      </c>
      <c r="AG27" s="19">
        <f>(SUM(Z4:AG4)-SUM(Z36:AG36))/SUM(Z4:AG4)</f>
        <v>0.93428005965935235</v>
      </c>
      <c r="AH27" s="19">
        <f>(SUM(Z4:AH4)-SUM(Z36:AH36))/SUM(Z4:AH4)</f>
        <v>0.94275089516333088</v>
      </c>
      <c r="AI27" s="19">
        <f>(SUM(Z4:AI4)-SUM(Z36:AI36))/SUM(Z4:AI4)</f>
        <v>0.94669322715440907</v>
      </c>
      <c r="AJ27" s="19">
        <f>(SUM(Z4:AJ4)-SUM(Z36:AJ36))/SUM(Z4:AJ4)</f>
        <v>0.95257822885999333</v>
      </c>
      <c r="AK27" s="19">
        <f>(SUM(Z4:AK4)-SUM(Z36:AK36))/SUM(Z4:AK4)</f>
        <v>0.95608880376387839</v>
      </c>
      <c r="AL27" s="21"/>
      <c r="AO27" s="63"/>
      <c r="AP27" s="63"/>
      <c r="AQ27" s="63"/>
      <c r="AR27" s="63"/>
      <c r="AS27" s="63"/>
      <c r="AT27" s="63"/>
      <c r="AU27" s="63"/>
      <c r="AV27" s="63"/>
      <c r="AW27" s="63"/>
      <c r="AX27" s="119"/>
      <c r="AY27" s="63"/>
      <c r="AZ27" s="19">
        <f t="shared" si="45"/>
        <v>1</v>
      </c>
      <c r="BA27" s="19">
        <f>(SUM(AZ4:BA4)-SUM(AZ36:BA36))/SUM(AZ4:BA4)</f>
        <v>1</v>
      </c>
      <c r="BB27" s="19">
        <f>(SUM(AZ4:BB4)-SUM(AZ36:BB36))/SUM(AZ4:BB4)</f>
        <v>1</v>
      </c>
      <c r="BC27" s="19">
        <f>(SUM(AZ4:BC4)-SUM(AZ36:BC36))/SUM(AZ4:BC4)</f>
        <v>1</v>
      </c>
      <c r="BD27" s="19">
        <f>(SUM(AZ4:BD4)-SUM(AZ36:BD36))/SUM(AZ4:BD4)</f>
        <v>1</v>
      </c>
      <c r="BE27" s="19">
        <f>(SUM(AZ4:BE4)-SUM(AZ36:BE36))/SUM(AZ4:BE4)</f>
        <v>1</v>
      </c>
      <c r="BF27" s="19">
        <f>(SUM(AZ4:BF4)-SUM(AZ36:BF36))/SUM(AZ4:BF4)</f>
        <v>1</v>
      </c>
      <c r="BG27" s="19">
        <f>(SUM(AZ4:BG4)-SUM(AZ36:BG36))/SUM(AZ4:BG4)</f>
        <v>1</v>
      </c>
      <c r="BH27" s="19">
        <f>(SUM(AZ4:BH4)-SUM(AZ36:BH36))/SUM(AZ4:BH4)</f>
        <v>1</v>
      </c>
      <c r="BI27" s="19">
        <f>(SUM(AZ4:BI4)-SUM(AZ36:BI36))/SUM(AZ4:BI4)</f>
        <v>1</v>
      </c>
      <c r="BJ27" s="19">
        <f>(SUM(AZ4:BJ4)-SUM(AZ36:BJ36))/SUM(AZ4:BJ4)</f>
        <v>1</v>
      </c>
      <c r="BK27" s="19">
        <f>(SUM(AZ4:BK4)-SUM(AZ36:BK36))/SUM(AZ4:BK4)</f>
        <v>1</v>
      </c>
      <c r="BL27" s="21"/>
    </row>
    <row r="28" spans="1:64" s="14" customFormat="1" hidden="1" outlineLevel="1">
      <c r="A28" s="7" t="s">
        <v>45</v>
      </c>
      <c r="B28" s="19"/>
      <c r="C28" s="19"/>
      <c r="D28" s="19"/>
      <c r="E28" s="19"/>
      <c r="F28" s="19"/>
      <c r="G28" s="19"/>
      <c r="H28" s="19"/>
      <c r="I28" s="20"/>
      <c r="J28" s="19"/>
      <c r="K28" s="19"/>
      <c r="L28" s="19"/>
      <c r="M28" s="20"/>
      <c r="N28" s="19">
        <f t="shared" si="43"/>
        <v>0.99796920802701028</v>
      </c>
      <c r="O28" s="19">
        <f>(SUM(N4:O4)-SUM(N37:O37))/SUM(N4:O4)</f>
        <v>0.99216953932124763</v>
      </c>
      <c r="P28" s="19">
        <f>(SUM(N4:P4)-SUM(N37:P37))/SUM(N4:P4)</f>
        <v>0.99575096004575536</v>
      </c>
      <c r="Q28" s="20">
        <f>(SUM(N4:Q4)-SUM(N37:Q37))/SUM(N4:Q4)</f>
        <v>0.99717883079342751</v>
      </c>
      <c r="R28" s="20">
        <f>(SUM(N4:R4)-SUM(N37:R37))/SUM(N4:R4)</f>
        <v>0.99745228693704568</v>
      </c>
      <c r="S28" s="20">
        <f>(SUM(N4:S4)-SUM(N37:S37))/SUM(N4:S4)</f>
        <v>0.99748213084950066</v>
      </c>
      <c r="T28" s="20">
        <f>(SUM(N4:T4)-SUM(N37:T37))/SUM(N4:T4)</f>
        <v>0.99672337750358575</v>
      </c>
      <c r="U28" s="19">
        <f>(SUM(N4:U4)-SUM(N37:U37))/SUM(N4:U4)</f>
        <v>0.99431553084341817</v>
      </c>
      <c r="V28" s="19">
        <f>(SUM(N4:V4)-SUM(N37:V37))/SUM(N4:V4)</f>
        <v>0.99305904957681668</v>
      </c>
      <c r="W28" s="19">
        <f>(SUM(O4:W4)-SUM(O37:W37))/SUM(O4:W4)</f>
        <v>0.9928538328019002</v>
      </c>
      <c r="X28" s="19">
        <f>(SUM(N4:X4)-SUM(N37:X37))/SUM(N4:X4)</f>
        <v>0.99361418410076296</v>
      </c>
      <c r="Y28" s="19">
        <f>(SUM(N4:Y4)-SUM(N37:Y37))/SUM(N4:Y4)</f>
        <v>0.99409106096460176</v>
      </c>
      <c r="Z28" s="19">
        <f t="shared" si="44"/>
        <v>1</v>
      </c>
      <c r="AA28" s="19">
        <f>(SUM(Z4:AA4)-SUM(Z37:AA37))/SUM(Z4:AA4)</f>
        <v>1</v>
      </c>
      <c r="AB28" s="19">
        <f>(SUM(Z4:AB4)-SUM(Z37:AB37))/SUM(Z4:AB4)</f>
        <v>1</v>
      </c>
      <c r="AC28" s="19">
        <f>(SUM(Z4:AC4)-SUM(Z37:AC37))/SUM(Z4:AC4)</f>
        <v>1</v>
      </c>
      <c r="AD28" s="19">
        <f>(SUM(Z4:AD4)-SUM(Z37:AD37))/SUM(Z4:AD4)</f>
        <v>1</v>
      </c>
      <c r="AE28" s="19">
        <f>(SUM(Z4:AE4)-SUM(Z37:AE37))/SUM(Z4:AE4)</f>
        <v>1</v>
      </c>
      <c r="AF28" s="19">
        <f>(SUM(Z4:AF4)-SUM(Z37:AF37))/SUM(Z4:AF4)</f>
        <v>1</v>
      </c>
      <c r="AG28" s="19">
        <f>(SUM(Z4:AG4)-SUM(Z37:AG37))/SUM(Z4:AG4)</f>
        <v>1</v>
      </c>
      <c r="AH28" s="19">
        <f>(SUM(Z4:AH4)-SUM(Z37:AH37))/SUM(Z4:AH4)</f>
        <v>1</v>
      </c>
      <c r="AI28" s="19">
        <f>(SUM(Z4:AI4)-SUM(Z37:AI37))/SUM(Z4:AI4)</f>
        <v>1</v>
      </c>
      <c r="AJ28" s="19">
        <f>(SUM(Z4:AJ4)-SUM(Z37:AJ37))/SUM(Z4:AJ4)</f>
        <v>1</v>
      </c>
      <c r="AK28" s="19">
        <f>(SUM(Z4:AK4)-SUM(Z37:AK37))/SUM(Z4:AK4)</f>
        <v>1</v>
      </c>
      <c r="AL28" s="21"/>
      <c r="AO28" s="63"/>
      <c r="AP28" s="65"/>
      <c r="AQ28" s="65"/>
      <c r="AR28" s="65"/>
      <c r="AS28" s="65"/>
      <c r="AT28" s="65"/>
      <c r="AU28" s="65"/>
      <c r="AV28" s="65"/>
      <c r="AW28" s="65"/>
      <c r="AX28" s="120"/>
      <c r="AY28" s="65"/>
      <c r="AZ28" s="19">
        <f t="shared" si="45"/>
        <v>1</v>
      </c>
      <c r="BA28" s="19">
        <f>(SUM(AZ4:BA4)-SUM(AZ37:BA37))/SUM(AZ4:BA4)</f>
        <v>1</v>
      </c>
      <c r="BB28" s="19">
        <f>(SUM(AZ4:BB4)-SUM(AZ37:BB37))/SUM(AZ4:BB4)</f>
        <v>1</v>
      </c>
      <c r="BC28" s="19">
        <f>(SUM(AZ4:BC4)-SUM(AZ37:BC37))/SUM(AZ4:BC4)</f>
        <v>1</v>
      </c>
      <c r="BD28" s="19">
        <f>(SUM(AZ4:BD4)-SUM(AZ37:BD37))/SUM(AZ4:BD4)</f>
        <v>1</v>
      </c>
      <c r="BE28" s="19">
        <f>(SUM(AZ4:BE4)-SUM(AZ37:BE37))/SUM(AZ4:BE4)</f>
        <v>1</v>
      </c>
      <c r="BF28" s="19">
        <f>(SUM(AZ4:BF4)-SUM(AZ37:BF37))/SUM(AZ4:BF4)</f>
        <v>1</v>
      </c>
      <c r="BG28" s="19">
        <f>(SUM(AZ4:BG4)-SUM(AZ37:BG37))/SUM(AZ4:BG4)</f>
        <v>1</v>
      </c>
      <c r="BH28" s="19">
        <f>(SUM(AZ4:BH4)-SUM(AZ37:BH37))/SUM(AZ4:BH4)</f>
        <v>1</v>
      </c>
      <c r="BI28" s="19">
        <f>(SUM(AZ4:BI4)-SUM(AZ37:BI37))/SUM(AZ4:BI4)</f>
        <v>1</v>
      </c>
      <c r="BJ28" s="19">
        <f>(SUM(AZ4:BJ4)-SUM(AZ37:BJ37))/SUM(AZ4:BJ4)</f>
        <v>1</v>
      </c>
      <c r="BK28" s="19">
        <f>(SUM(AZ4:BK4)-SUM(AZ37:BK37))/SUM(AZ4:BK4)</f>
        <v>1</v>
      </c>
      <c r="BL28" s="21"/>
    </row>
    <row r="29" spans="1:64" s="14" customFormat="1" hidden="1" outlineLevel="1">
      <c r="A29" s="7" t="s">
        <v>46</v>
      </c>
      <c r="B29" s="19"/>
      <c r="C29" s="19"/>
      <c r="D29" s="19"/>
      <c r="E29" s="19"/>
      <c r="F29" s="19"/>
      <c r="G29" s="19"/>
      <c r="H29" s="19"/>
      <c r="I29" s="20"/>
      <c r="J29" s="19"/>
      <c r="K29" s="19"/>
      <c r="L29" s="19"/>
      <c r="M29" s="20"/>
      <c r="N29" s="19">
        <f t="shared" si="43"/>
        <v>0.99807565118696084</v>
      </c>
      <c r="O29" s="19">
        <f>(SUM(N4:O4)-SUM(N38:O38))/SUM(N4:O4)</f>
        <v>0.9990309044510336</v>
      </c>
      <c r="P29" s="19">
        <f>(SUM(N4:P4)-SUM(N38:P38))/SUM(N4:P4)</f>
        <v>0.99937609281804074</v>
      </c>
      <c r="Q29" s="20">
        <f>(SUM(N4:Q4)-SUM(N38:Q38))/SUM(N4:Q4)</f>
        <v>0.98012140076334964</v>
      </c>
      <c r="R29" s="20">
        <f>(SUM(N4:R4)-SUM(N38:R38))/SUM(N4:R4)</f>
        <v>0.98085741889603473</v>
      </c>
      <c r="S29" s="20">
        <f>(SUM(N4:S4)-SUM(N38:S38))/SUM(N4:S4)</f>
        <v>0.98200909299706396</v>
      </c>
      <c r="T29" s="19">
        <f>(SUM(N4:T4)-SUM(N38:T38))/SUM(N4:T4)</f>
        <v>0.98281233775526811</v>
      </c>
      <c r="U29" s="19">
        <f>(SUM(N4:U4)-SUM(N38:U38))/SUM(N4:U4)</f>
        <v>0.98342401459001816</v>
      </c>
      <c r="V29" s="19">
        <f>(SUM(N4:V4)-SUM(N38:V38))/SUM(N4:V4)</f>
        <v>0.98438317704117151</v>
      </c>
      <c r="W29" s="19">
        <f>(SUM(N4:W4)-SUM(N38:W38))/SUM(N4:W4)</f>
        <v>0.98612804050341962</v>
      </c>
      <c r="X29" s="19">
        <f>(SUM(N4:X4)-SUM(N38:X38))/SUM(N4:X4)</f>
        <v>0.98703139700144926</v>
      </c>
      <c r="Y29" s="19">
        <f>(SUM(N4:Y4)-SUM(N38:Y38))/SUM(N4:Y4)</f>
        <v>0.9878218144540033</v>
      </c>
      <c r="Z29" s="19">
        <f t="shared" si="44"/>
        <v>0.99939324578971778</v>
      </c>
      <c r="AA29" s="19">
        <f>(SUM(Z4:AA4)-SUM(Z38:AA38))/SUM(Z4:AA4)</f>
        <v>0.99304653708353596</v>
      </c>
      <c r="AB29" s="19">
        <f>(SUM(Z4:AB4)-SUM(Z38:AB38))/SUM(Z4:AB4)</f>
        <v>0.99488464790433628</v>
      </c>
      <c r="AC29" s="19">
        <f>(SUM(Z4:AC4)-SUM(Z38:AC38))/SUM(Z4:AC4)</f>
        <v>0.99607995649842485</v>
      </c>
      <c r="AD29" s="19">
        <f>(SUM(Z4:AD4)-SUM(Z38:AD38))/SUM(Z4:AD4)</f>
        <v>0.99624781778467963</v>
      </c>
      <c r="AE29" s="19">
        <f>(SUM(Z4:AE4)-SUM(Z38:AE38))/SUM(Z4:AE4)</f>
        <v>0.99664251972606155</v>
      </c>
      <c r="AF29" s="19">
        <f>(SUM(Z4:AF4)-SUM(Z38:AF38))/SUM(Z4:AF4)</f>
        <v>0.99693994917747764</v>
      </c>
      <c r="AG29" s="19">
        <f>(SUM(Z4:AG4)-SUM(Z38:AG38))/SUM(Z4:AG4)</f>
        <v>0.99725985896566116</v>
      </c>
      <c r="AH29" s="19">
        <f>(SUM(Z4:AH4)-SUM(Z38:AH38))/SUM(Z4:AH4)</f>
        <v>0.99765909126509977</v>
      </c>
      <c r="AI29" s="19">
        <f>(SUM(Z4:AI4)-SUM(Z38:AI38))/SUM(Z4:AI4)</f>
        <v>0.99782190344734856</v>
      </c>
      <c r="AJ29" s="19">
        <f>(SUM(Z4:AJ4)-SUM(Z38:AJ38))/SUM(Z4:AJ4)</f>
        <v>0.99806474607375506</v>
      </c>
      <c r="AK29" s="19">
        <f>(SUM(Z4:AK4)-SUM(Z38:AK38))/SUM(Z4:AK4)</f>
        <v>0.99821188610658784</v>
      </c>
      <c r="AL29" s="21"/>
      <c r="AO29" s="66"/>
      <c r="AP29" s="67"/>
      <c r="AQ29" s="67"/>
      <c r="AR29" s="67"/>
      <c r="AS29" s="67"/>
      <c r="AT29" s="67"/>
      <c r="AU29" s="67"/>
      <c r="AV29" s="67"/>
      <c r="AW29" s="67"/>
      <c r="AX29" s="121"/>
      <c r="AY29" s="67"/>
      <c r="AZ29" s="19">
        <f t="shared" si="45"/>
        <v>1</v>
      </c>
      <c r="BA29" s="19">
        <f>(SUM(AZ4:BA4)-SUM(AZ38:BA38))/SUM(AZ4:BA4)</f>
        <v>1</v>
      </c>
      <c r="BB29" s="19">
        <f>(SUM(AZ4:BB4)-SUM(AZ38:BB38))/SUM(AZ4:BB4)</f>
        <v>1</v>
      </c>
      <c r="BC29" s="19">
        <f>(SUM(AZ4:BC4)-SUM(AZ38:BC38))/SUM(AZ4:BC4)</f>
        <v>1</v>
      </c>
      <c r="BD29" s="19">
        <f>(SUM(AZ4:BD4)-SUM(AZ38:BD38))/SUM(AZ4:BD4)</f>
        <v>1</v>
      </c>
      <c r="BE29" s="19">
        <f>(SUM(AZ4:BE4)-SUM(AZ38:BE38))/SUM(AZ4:BE4)</f>
        <v>1</v>
      </c>
      <c r="BF29" s="19">
        <f>(SUM(AZ4:BF4)-SUM(AZ38:BF38))/SUM(AZ4:BF4)</f>
        <v>1</v>
      </c>
      <c r="BG29" s="19">
        <f>(SUM(AZ4:BG4)-SUM(AZ38:BG38))/SUM(AZ4:BG4)</f>
        <v>1</v>
      </c>
      <c r="BH29" s="19">
        <f>(SUM(AZ4:BH4)-SUM(AZ38:BH38))/SUM(AZ4:BH4)</f>
        <v>1</v>
      </c>
      <c r="BI29" s="19">
        <f>(SUM(AZ4:BI4)-SUM(AZ38:BI38))/SUM(AZ4:BI4)</f>
        <v>1</v>
      </c>
      <c r="BJ29" s="19">
        <f>(SUM(AZ4:BJ4)-SUM(AZ38:BJ38))/SUM(AZ4:BJ4)</f>
        <v>1</v>
      </c>
      <c r="BK29" s="19">
        <f>(SUM(AZ4:BK4)-SUM(AZ38:BK38))/SUM(AZ4:BK4)</f>
        <v>1</v>
      </c>
      <c r="BL29" s="21"/>
    </row>
    <row r="30" spans="1:64" s="14" customFormat="1" ht="13.8" hidden="1" outlineLevel="1" thickBot="1">
      <c r="A30" s="39" t="s">
        <v>48</v>
      </c>
      <c r="B30" s="40"/>
      <c r="C30" s="40"/>
      <c r="D30" s="40"/>
      <c r="E30" s="40"/>
      <c r="F30" s="40"/>
      <c r="G30" s="40"/>
      <c r="H30" s="40"/>
      <c r="I30" s="41"/>
      <c r="J30" s="40"/>
      <c r="K30" s="40"/>
      <c r="L30" s="40"/>
      <c r="M30" s="41"/>
      <c r="N30" s="40">
        <f>(N4-N37-N38)/N4</f>
        <v>0.99604485921397112</v>
      </c>
      <c r="O30" s="40">
        <f>(SUM(N4:O4)-SUM(N37:O37)-SUM(N38:O38))/SUM(N4:O4)</f>
        <v>0.99120044377228123</v>
      </c>
      <c r="P30" s="40">
        <f>(SUM(N4:P4)-SUM(N37:P37)-SUM(N38:P38))/SUM(N4:P4)</f>
        <v>0.9951270528637961</v>
      </c>
      <c r="Q30" s="40">
        <f>(SUM(N4:Q4)-SUM(N37:Q37)-SUM(N38:Q38))/SUM(N4:Q4)</f>
        <v>0.97730023155677714</v>
      </c>
      <c r="R30" s="40">
        <f>(SUM(N4:R4)-SUM(N37:R37)-SUM(N38:R38))/SUM(N4:R4)</f>
        <v>0.97830970583308052</v>
      </c>
      <c r="S30" s="40">
        <f>(SUM(N4:S4)-SUM(N37:S37)-SUM(N38:S38))/SUM(N4:S4)</f>
        <v>0.97949122384656462</v>
      </c>
      <c r="T30" s="40">
        <f>(SUM(N4:T4)-SUM(N37:T37)-SUM(N38:T38))/SUM(N4:T4)</f>
        <v>0.97953571525885397</v>
      </c>
      <c r="U30" s="40">
        <f>(SUM(N4:U4)-SUM(N37:U37)-SUM(N38:U38))/SUM(N4:U4)</f>
        <v>0.97773954543343633</v>
      </c>
      <c r="V30" s="40">
        <f>(SUM(N4:V4)-SUM(N37:V37)-SUM(N38:V38))/SUM(N4:V4)</f>
        <v>0.97744222661798819</v>
      </c>
      <c r="W30" s="40">
        <f>(SUM(N4:W4)-SUM(N37:W37)-SUM(N38:W38))/SUM(N4:W4)</f>
        <v>0.97934759976964147</v>
      </c>
      <c r="X30" s="40">
        <f>(SUM(N4:X4)-SUM(N37:X37)-SUM(N38:X38))/SUM(N4:X4)</f>
        <v>0.98064558110221212</v>
      </c>
      <c r="Y30" s="40">
        <f>(SUM(N4:Y4)-SUM(N37:Y37)-SUM(N38:Y38))/SUM(N4:Y4)</f>
        <v>0.98191287541860506</v>
      </c>
      <c r="Z30" s="40">
        <f t="shared" si="44"/>
        <v>0.99939324578971778</v>
      </c>
      <c r="AA30" s="40">
        <f>(SUM(Z4:AA4)-SUM(Z37:AA37)-SUM(Z38:AA38))/SUM(Z4:AA4)</f>
        <v>0.99304653708353596</v>
      </c>
      <c r="AB30" s="40">
        <f>(SUM(Z4:AB4)-SUM(Z37:AB37)-SUM(Z38:AB38))/SUM(Z4:AB4)</f>
        <v>0.99488464790433628</v>
      </c>
      <c r="AC30" s="40">
        <f>(SUM(Z4:AC4)-SUM(Z37:AC37)-SUM(Z38:AC38))/SUM(Z4:AC4)</f>
        <v>0.99607995649842485</v>
      </c>
      <c r="AD30" s="40">
        <f>(SUM(Z4:AD4)-SUM(Z37:AD37)-SUM(Z38:AD38))/SUM(Z4:AD4)</f>
        <v>0.99624781778467963</v>
      </c>
      <c r="AE30" s="40">
        <f>(SUM(Z4:AE4)-SUM(Z37:AE37)-SUM(Z38:AE38))/SUM(Z4:AE4)</f>
        <v>0.99664251972606155</v>
      </c>
      <c r="AF30" s="40">
        <f>(SUM(Z4:AF4)-SUM(Z37:AF37)-SUM(Z38:AF38))/SUM(Z4:AF4)</f>
        <v>0.99693994917747764</v>
      </c>
      <c r="AG30" s="40">
        <f>(SUM(Z4:AG4)-SUM(Z37:AG37)-SUM(Z38:AG38))/SUM(Z4:AG4)</f>
        <v>0.99725985896566116</v>
      </c>
      <c r="AH30" s="40">
        <f>(SUM(Z4:AH4)-SUM(Z37:AH37)-SUM(Z38:AH38))/SUM(Z4:AH4)</f>
        <v>0.99765909126509977</v>
      </c>
      <c r="AI30" s="40">
        <f>(SUM(Z4:AI4)-SUM(Z37:AI37)-SUM(Z38:AI38))/SUM(Z4:AI4)</f>
        <v>0.99782190344734856</v>
      </c>
      <c r="AJ30" s="40">
        <f>(SUM(Z4:AJ4)-SUM(Z37:AJ37)-SUM(Z38:AJ38))/SUM(Z4:AJ4)</f>
        <v>0.99806474607375506</v>
      </c>
      <c r="AK30" s="40">
        <f>(SUM(Z4:AK4)-SUM(Z37:AK37)-SUM(Z38:AK38))/SUM(Z4:AK4)</f>
        <v>0.99821188610658784</v>
      </c>
      <c r="AL30" s="56"/>
      <c r="AR30" s="61"/>
      <c r="AT30" s="61"/>
      <c r="AV30" s="61"/>
      <c r="AX30" s="115"/>
      <c r="AZ30" s="40">
        <f t="shared" si="45"/>
        <v>1</v>
      </c>
      <c r="BA30" s="40">
        <f>(SUM(AZ4:BA4)-SUM(AZ37:BA37)-SUM(AZ38:BA38))/SUM(AZ4:BA4)</f>
        <v>1</v>
      </c>
      <c r="BB30" s="40">
        <f>(SUM(AZ4:BB4)-SUM(AZ37:BB37)-SUM(AZ38:BB38))/SUM(AZ4:BB4)</f>
        <v>1</v>
      </c>
      <c r="BC30" s="40">
        <f>(SUM(AZ4:BC4)-SUM(AZ37:BC37)-SUM(AZ38:BC38))/SUM(AZ4:BC4)</f>
        <v>1</v>
      </c>
      <c r="BD30" s="40">
        <f>(SUM(AZ4:BD4)-SUM(AZ37:BD37)-SUM(AZ38:BD38))/SUM(AZ4:BD4)</f>
        <v>1</v>
      </c>
      <c r="BE30" s="40">
        <f>(SUM(AZ4:BE4)-SUM(AZ37:BE37)-SUM(AZ38:BE38))/SUM(AZ4:BE4)</f>
        <v>1</v>
      </c>
      <c r="BF30" s="40">
        <f>(SUM(AZ4:BF4)-SUM(AZ37:BF37)-SUM(AZ38:BF38))/SUM(AZ4:BF4)</f>
        <v>1</v>
      </c>
      <c r="BG30" s="40">
        <f>(SUM(AZ4:BG4)-SUM(AZ37:BG37)-SUM(AZ38:BG38))/SUM(AZ4:BG4)</f>
        <v>1</v>
      </c>
      <c r="BH30" s="40">
        <f>(SUM(AZ4:BH4)-SUM(AZ37:BH37)-SUM(AZ38:BH38))/SUM(AZ4:BH4)</f>
        <v>1</v>
      </c>
      <c r="BI30" s="40">
        <f>(SUM(AZ4:BI4)-SUM(AZ37:BI37)-SUM(AZ38:BI38))/SUM(AZ4:BI4)</f>
        <v>1</v>
      </c>
      <c r="BJ30" s="40">
        <f>(SUM(AZ4:BJ4)-SUM(AZ37:BJ37)-SUM(AZ38:BJ38))/SUM(AZ4:BJ4)</f>
        <v>1</v>
      </c>
      <c r="BK30" s="40">
        <f>(SUM(AZ4:BK4)-SUM(AZ37:BK37)-SUM(AZ38:BK38))/SUM(AZ4:BK4)</f>
        <v>1</v>
      </c>
      <c r="BL30" s="56"/>
    </row>
    <row r="31" spans="1:64" ht="15" hidden="1" outlineLevel="1">
      <c r="A31" s="42" t="s">
        <v>38</v>
      </c>
      <c r="D31" s="129">
        <v>10000</v>
      </c>
      <c r="E31" s="129">
        <v>8462</v>
      </c>
      <c r="F31" s="129">
        <v>7599</v>
      </c>
      <c r="G31" s="129">
        <v>6126</v>
      </c>
      <c r="H31" s="129">
        <v>11524</v>
      </c>
      <c r="I31" s="129">
        <v>536</v>
      </c>
      <c r="J31" s="129">
        <v>7115</v>
      </c>
      <c r="K31" s="129">
        <v>995</v>
      </c>
      <c r="L31" s="129">
        <v>8222</v>
      </c>
      <c r="M31" s="129">
        <v>8402</v>
      </c>
      <c r="N31" s="125">
        <v>2441</v>
      </c>
      <c r="O31" s="125">
        <v>4348</v>
      </c>
      <c r="P31" s="125">
        <v>871</v>
      </c>
      <c r="Q31" s="125">
        <v>3875</v>
      </c>
      <c r="R31" s="125">
        <v>2400</v>
      </c>
      <c r="S31" s="125">
        <v>5983</v>
      </c>
      <c r="T31" s="125">
        <v>72298</v>
      </c>
      <c r="U31" s="125">
        <v>10051</v>
      </c>
      <c r="V31" s="125">
        <v>2368</v>
      </c>
      <c r="W31" s="125">
        <v>21000</v>
      </c>
      <c r="X31" s="125">
        <v>6451</v>
      </c>
      <c r="Y31" s="125">
        <v>2305</v>
      </c>
      <c r="Z31" s="71">
        <v>9331</v>
      </c>
      <c r="AA31" s="71">
        <v>1720</v>
      </c>
      <c r="AB31" s="71">
        <v>16593</v>
      </c>
      <c r="AC31" s="71">
        <v>2938</v>
      </c>
      <c r="AD31" s="71">
        <v>5000</v>
      </c>
      <c r="AE31" s="71">
        <v>16101</v>
      </c>
      <c r="AF31" s="71">
        <v>20606</v>
      </c>
      <c r="AG31" s="71">
        <v>26926</v>
      </c>
      <c r="AH31" s="71">
        <v>25832</v>
      </c>
      <c r="AI31" s="71">
        <v>22873</v>
      </c>
      <c r="AJ31" s="71">
        <v>17284</v>
      </c>
      <c r="AK31" s="71">
        <v>15785</v>
      </c>
      <c r="AL31" s="43">
        <f>SUM(Z31:AK31)</f>
        <v>180989</v>
      </c>
      <c r="AZ31" s="71">
        <v>20963</v>
      </c>
      <c r="BA31" s="71">
        <v>15205</v>
      </c>
      <c r="BB31" s="71">
        <v>16973</v>
      </c>
      <c r="BC31" s="71">
        <v>9922</v>
      </c>
      <c r="BD31" s="71">
        <v>3502</v>
      </c>
      <c r="BE31" s="71"/>
      <c r="BF31" s="71"/>
      <c r="BG31" s="71"/>
      <c r="BH31" s="71"/>
      <c r="BI31" s="71"/>
      <c r="BJ31" s="71"/>
      <c r="BK31" s="71"/>
      <c r="BL31" s="43">
        <f>SUM(AZ31:BK31)</f>
        <v>66565</v>
      </c>
    </row>
    <row r="32" spans="1:64" ht="15" hidden="1" outlineLevel="1">
      <c r="A32" s="42" t="s">
        <v>39</v>
      </c>
      <c r="B32" s="1">
        <v>8228</v>
      </c>
      <c r="C32" s="1">
        <v>4596</v>
      </c>
      <c r="D32" s="129">
        <v>98006</v>
      </c>
      <c r="E32" s="129">
        <v>110328</v>
      </c>
      <c r="F32" s="129">
        <v>69929</v>
      </c>
      <c r="G32" s="129">
        <v>207716</v>
      </c>
      <c r="H32" s="129">
        <v>148362</v>
      </c>
      <c r="I32" s="129">
        <v>229995</v>
      </c>
      <c r="J32" s="129">
        <v>295521</v>
      </c>
      <c r="K32" s="129">
        <v>111741</v>
      </c>
      <c r="L32" s="129">
        <v>19858</v>
      </c>
      <c r="M32" s="129">
        <v>10520</v>
      </c>
      <c r="N32" s="125">
        <v>32019</v>
      </c>
      <c r="O32" s="125">
        <v>23760</v>
      </c>
      <c r="P32" s="125">
        <v>52135</v>
      </c>
      <c r="Q32" s="125">
        <v>98649</v>
      </c>
      <c r="R32" s="125">
        <v>175058</v>
      </c>
      <c r="S32" s="125">
        <v>240521</v>
      </c>
      <c r="T32" s="125">
        <v>266081</v>
      </c>
      <c r="U32" s="125">
        <v>310865</v>
      </c>
      <c r="V32" s="125">
        <v>304920</v>
      </c>
      <c r="W32" s="125">
        <v>307867</v>
      </c>
      <c r="X32" s="125">
        <v>85487</v>
      </c>
      <c r="Y32" s="125">
        <v>14932</v>
      </c>
      <c r="Z32" s="2">
        <v>47260</v>
      </c>
      <c r="AA32" s="2">
        <v>163939</v>
      </c>
      <c r="AB32" s="2">
        <v>105040</v>
      </c>
      <c r="AC32" s="2">
        <v>41291</v>
      </c>
      <c r="AD32" s="2">
        <v>18439</v>
      </c>
      <c r="AE32" s="2">
        <v>478</v>
      </c>
      <c r="AF32" s="2">
        <v>5477</v>
      </c>
      <c r="AG32" s="2">
        <v>10172</v>
      </c>
      <c r="AH32" s="2">
        <v>4227</v>
      </c>
      <c r="AI32" s="2">
        <v>2478</v>
      </c>
      <c r="AJ32" s="2">
        <v>9788</v>
      </c>
      <c r="AK32" s="2">
        <v>1553</v>
      </c>
      <c r="AL32" s="43">
        <f>SUM(Z32:AK32)</f>
        <v>410142</v>
      </c>
      <c r="AZ32" s="2">
        <v>0</v>
      </c>
      <c r="BA32" s="2">
        <v>4026</v>
      </c>
      <c r="BB32" s="2">
        <v>68012</v>
      </c>
      <c r="BC32" s="2">
        <v>7399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/>
      <c r="BJ32" s="2"/>
      <c r="BK32" s="2"/>
      <c r="BL32" s="43">
        <f>SUM(AZ32:BK32)</f>
        <v>79437</v>
      </c>
    </row>
    <row r="33" spans="1:64" ht="15" hidden="1" outlineLevel="1">
      <c r="A33" s="42" t="s">
        <v>40</v>
      </c>
      <c r="B33" s="1">
        <v>9446</v>
      </c>
      <c r="C33" s="1">
        <v>14563</v>
      </c>
      <c r="D33" s="129">
        <v>196570</v>
      </c>
      <c r="E33" s="129">
        <v>359456</v>
      </c>
      <c r="F33" s="129">
        <v>272205</v>
      </c>
      <c r="G33" s="129">
        <v>613903</v>
      </c>
      <c r="H33" s="129">
        <v>605730</v>
      </c>
      <c r="I33" s="129">
        <v>530532</v>
      </c>
      <c r="J33" s="129">
        <v>882332</v>
      </c>
      <c r="K33" s="129">
        <v>464249</v>
      </c>
      <c r="L33" s="129">
        <v>58422</v>
      </c>
      <c r="M33" s="129">
        <v>34159</v>
      </c>
      <c r="N33" s="125">
        <v>16385</v>
      </c>
      <c r="O33" s="125">
        <v>84980</v>
      </c>
      <c r="P33" s="125">
        <v>274632</v>
      </c>
      <c r="Q33" s="125">
        <v>460960</v>
      </c>
      <c r="R33" s="125">
        <v>580117</v>
      </c>
      <c r="S33" s="125">
        <v>494084</v>
      </c>
      <c r="T33" s="125">
        <v>404008</v>
      </c>
      <c r="U33" s="125">
        <v>514616</v>
      </c>
      <c r="V33" s="125">
        <v>396662</v>
      </c>
      <c r="W33" s="125">
        <v>628021</v>
      </c>
      <c r="X33" s="125">
        <v>225069</v>
      </c>
      <c r="Y33" s="125">
        <v>102587</v>
      </c>
      <c r="Z33" s="2">
        <v>144384</v>
      </c>
      <c r="AA33" s="2">
        <v>521792</v>
      </c>
      <c r="AB33" s="2">
        <v>266659</v>
      </c>
      <c r="AC33" s="2">
        <v>89194</v>
      </c>
      <c r="AD33" s="2">
        <v>31852</v>
      </c>
      <c r="AE33" s="2">
        <v>10614</v>
      </c>
      <c r="AF33" s="2">
        <v>10417</v>
      </c>
      <c r="AG33" s="2">
        <v>11140</v>
      </c>
      <c r="AH33" s="2">
        <v>12243</v>
      </c>
      <c r="AI33" s="2">
        <v>2478</v>
      </c>
      <c r="AJ33" s="2">
        <v>13152</v>
      </c>
      <c r="AK33" s="2">
        <v>1931</v>
      </c>
      <c r="AL33" s="43">
        <f>SUM(Z33:AK33)</f>
        <v>1115856</v>
      </c>
      <c r="AZ33" s="2">
        <v>2589</v>
      </c>
      <c r="BA33" s="2">
        <v>6014</v>
      </c>
      <c r="BB33" s="2">
        <v>72246</v>
      </c>
      <c r="BC33" s="2">
        <v>7892</v>
      </c>
      <c r="BD33" s="2">
        <v>699</v>
      </c>
      <c r="BE33" s="2">
        <v>0</v>
      </c>
      <c r="BF33" s="2">
        <v>0</v>
      </c>
      <c r="BG33" s="2">
        <v>0</v>
      </c>
      <c r="BH33" s="2">
        <v>0</v>
      </c>
      <c r="BI33" s="2"/>
      <c r="BJ33" s="2"/>
      <c r="BK33" s="2"/>
      <c r="BL33" s="43">
        <f>SUM(AZ33:BK33)</f>
        <v>89440</v>
      </c>
    </row>
    <row r="34" spans="1:64" ht="15" hidden="1" outlineLevel="1">
      <c r="A34" s="50" t="s">
        <v>41</v>
      </c>
      <c r="B34" s="130">
        <v>7535</v>
      </c>
      <c r="C34" s="130">
        <v>0</v>
      </c>
      <c r="D34" s="130">
        <v>50239</v>
      </c>
      <c r="E34" s="130">
        <v>137396</v>
      </c>
      <c r="F34" s="130">
        <v>57344</v>
      </c>
      <c r="G34" s="130">
        <v>304504</v>
      </c>
      <c r="H34" s="130">
        <v>313075</v>
      </c>
      <c r="I34" s="51">
        <v>137604</v>
      </c>
      <c r="J34" s="130">
        <v>76476</v>
      </c>
      <c r="K34" s="130">
        <v>44693</v>
      </c>
      <c r="L34" s="130">
        <v>21102</v>
      </c>
      <c r="M34" s="130">
        <v>1850</v>
      </c>
      <c r="N34" s="131">
        <v>3434</v>
      </c>
      <c r="O34" s="131">
        <v>15613</v>
      </c>
      <c r="P34" s="131">
        <v>51260</v>
      </c>
      <c r="Q34" s="131">
        <v>55762</v>
      </c>
      <c r="R34" s="131">
        <v>111528</v>
      </c>
      <c r="S34" s="131">
        <v>163934</v>
      </c>
      <c r="T34" s="131">
        <v>122518</v>
      </c>
      <c r="U34" s="131">
        <v>213532</v>
      </c>
      <c r="V34" s="131">
        <v>142812</v>
      </c>
      <c r="W34" s="131">
        <v>111493</v>
      </c>
      <c r="X34" s="131">
        <v>68807</v>
      </c>
      <c r="Y34" s="131">
        <v>9703</v>
      </c>
      <c r="Z34" s="2">
        <v>30491</v>
      </c>
      <c r="AA34" s="2">
        <v>173418</v>
      </c>
      <c r="AB34" s="2">
        <v>10345</v>
      </c>
      <c r="AC34" s="2">
        <v>24255</v>
      </c>
      <c r="AD34" s="2">
        <v>10707</v>
      </c>
      <c r="AE34" s="2">
        <v>0</v>
      </c>
      <c r="AF34" s="2">
        <v>4681</v>
      </c>
      <c r="AG34" s="2">
        <v>9822</v>
      </c>
      <c r="AH34" s="2">
        <v>3661</v>
      </c>
      <c r="AI34" s="2">
        <v>300</v>
      </c>
      <c r="AJ34" s="2">
        <v>1389</v>
      </c>
      <c r="AK34" s="2">
        <v>1575</v>
      </c>
      <c r="AL34" s="52">
        <f>SUM(Z34:AK34)</f>
        <v>270644</v>
      </c>
      <c r="AN34" s="11"/>
      <c r="AZ34" s="2">
        <v>0</v>
      </c>
      <c r="BA34" s="2">
        <v>5045</v>
      </c>
      <c r="BB34" s="2">
        <v>59244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/>
      <c r="BJ34" s="2"/>
      <c r="BK34" s="2"/>
      <c r="BL34" s="52">
        <f>SUM(AZ34:BK34)</f>
        <v>64289</v>
      </c>
    </row>
    <row r="35" spans="1:64" ht="15" hidden="1" outlineLevel="1">
      <c r="A35" s="42" t="s">
        <v>42</v>
      </c>
      <c r="D35" s="129"/>
      <c r="E35" s="129"/>
      <c r="F35" s="129">
        <v>3695</v>
      </c>
      <c r="G35" s="129"/>
      <c r="H35" s="129">
        <v>1516</v>
      </c>
      <c r="I35" s="129">
        <v>536</v>
      </c>
      <c r="J35" s="129"/>
      <c r="K35" s="129"/>
      <c r="L35" s="129"/>
      <c r="M35" s="129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32">
        <v>1285</v>
      </c>
      <c r="Y35" s="125"/>
      <c r="Z35" s="133"/>
      <c r="AA35" s="133"/>
      <c r="AB35" s="129">
        <v>7580</v>
      </c>
      <c r="AC35" s="129"/>
      <c r="AD35" s="129"/>
      <c r="AE35" s="129"/>
      <c r="AF35" s="129"/>
      <c r="AG35" s="129"/>
      <c r="AH35" s="129"/>
      <c r="AI35" s="129"/>
      <c r="AJ35" s="129"/>
      <c r="AK35" s="129"/>
      <c r="AL35" s="43">
        <f t="shared" ref="AL35:AL38" si="46">SUM(Z35:AK35)</f>
        <v>7580</v>
      </c>
      <c r="AZ35" s="2">
        <v>0</v>
      </c>
      <c r="BA35" s="2">
        <v>0</v>
      </c>
      <c r="BB35" s="2">
        <v>837</v>
      </c>
      <c r="BC35" s="2">
        <v>0</v>
      </c>
      <c r="BD35" s="2">
        <v>0</v>
      </c>
      <c r="BE35" s="2">
        <v>0</v>
      </c>
      <c r="BF35" s="2"/>
      <c r="BG35" s="2"/>
      <c r="BH35" s="2"/>
      <c r="BI35" s="2"/>
      <c r="BJ35" s="2"/>
      <c r="BK35" s="2"/>
      <c r="BL35" s="43">
        <f>SUM(AZ35:BK35)</f>
        <v>837</v>
      </c>
    </row>
    <row r="36" spans="1:64" ht="15" hidden="1" outlineLevel="1">
      <c r="A36" s="42" t="s">
        <v>32</v>
      </c>
      <c r="B36" s="129">
        <v>7535</v>
      </c>
      <c r="C36" s="129">
        <v>7511</v>
      </c>
      <c r="D36" s="129">
        <v>27033</v>
      </c>
      <c r="E36" s="129">
        <v>120021</v>
      </c>
      <c r="F36" s="129">
        <v>81104</v>
      </c>
      <c r="G36" s="129">
        <v>325332</v>
      </c>
      <c r="H36" s="129">
        <v>302587</v>
      </c>
      <c r="I36" s="129">
        <v>204049</v>
      </c>
      <c r="J36" s="129">
        <v>322869</v>
      </c>
      <c r="K36" s="129">
        <v>214995</v>
      </c>
      <c r="L36" s="129">
        <v>16041</v>
      </c>
      <c r="M36" s="129">
        <v>9357</v>
      </c>
      <c r="N36" s="125">
        <v>6079</v>
      </c>
      <c r="O36" s="125">
        <v>40426</v>
      </c>
      <c r="P36" s="125">
        <v>54511</v>
      </c>
      <c r="Q36" s="125">
        <v>233914</v>
      </c>
      <c r="R36" s="125">
        <v>261968</v>
      </c>
      <c r="S36" s="125">
        <v>247643</v>
      </c>
      <c r="T36" s="125">
        <v>180171</v>
      </c>
      <c r="U36" s="125">
        <v>190282</v>
      </c>
      <c r="V36" s="125">
        <v>177299</v>
      </c>
      <c r="W36" s="125">
        <v>259109</v>
      </c>
      <c r="X36" s="125">
        <v>27217</v>
      </c>
      <c r="Y36" s="125">
        <v>4988</v>
      </c>
      <c r="Z36" s="2">
        <v>54454</v>
      </c>
      <c r="AA36" s="2">
        <v>188771</v>
      </c>
      <c r="AB36" s="2">
        <v>94911</v>
      </c>
      <c r="AC36" s="2">
        <v>35619</v>
      </c>
      <c r="AD36" s="2">
        <v>9342</v>
      </c>
      <c r="AE36" s="2">
        <v>2523</v>
      </c>
      <c r="AF36" s="2">
        <v>4011</v>
      </c>
      <c r="AG36" s="2">
        <v>8218</v>
      </c>
      <c r="AH36" s="2">
        <v>7826</v>
      </c>
      <c r="AI36" s="2">
        <v>300</v>
      </c>
      <c r="AJ36" s="2">
        <v>500</v>
      </c>
      <c r="AK36" s="2">
        <v>881</v>
      </c>
      <c r="AL36" s="43">
        <f t="shared" si="46"/>
        <v>407356</v>
      </c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43">
        <f>SUM(AT36:BE36)</f>
        <v>0</v>
      </c>
    </row>
    <row r="37" spans="1:64" ht="15" hidden="1" outlineLevel="1">
      <c r="A37" s="42" t="s">
        <v>43</v>
      </c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5">
        <v>1698</v>
      </c>
      <c r="O37" s="125">
        <v>11303</v>
      </c>
      <c r="P37" s="125"/>
      <c r="Q37" s="125"/>
      <c r="R37" s="125">
        <v>2146</v>
      </c>
      <c r="S37" s="125">
        <v>3051</v>
      </c>
      <c r="T37" s="125">
        <v>8498</v>
      </c>
      <c r="U37" s="125">
        <v>25693</v>
      </c>
      <c r="V37" s="125">
        <v>19112</v>
      </c>
      <c r="W37" s="125">
        <v>7795</v>
      </c>
      <c r="X37" s="125">
        <v>587</v>
      </c>
      <c r="Y37" s="125"/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/>
      <c r="AG37" s="2"/>
      <c r="AH37" s="2"/>
      <c r="AI37" s="2"/>
      <c r="AJ37" s="2"/>
      <c r="AK37" s="2"/>
      <c r="AL37" s="43">
        <f t="shared" si="46"/>
        <v>0</v>
      </c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43"/>
    </row>
    <row r="38" spans="1:64" ht="15" hidden="1" outlineLevel="1">
      <c r="A38" s="42" t="s">
        <v>44</v>
      </c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5">
        <v>1609</v>
      </c>
      <c r="O38" s="125"/>
      <c r="P38" s="125">
        <v>300</v>
      </c>
      <c r="Q38" s="125">
        <v>89699</v>
      </c>
      <c r="R38" s="125">
        <v>22201</v>
      </c>
      <c r="S38" s="125">
        <v>16221</v>
      </c>
      <c r="T38" s="125">
        <v>10005</v>
      </c>
      <c r="U38" s="125">
        <v>12732</v>
      </c>
      <c r="V38" s="125">
        <v>8107</v>
      </c>
      <c r="W38" s="125">
        <v>1356</v>
      </c>
      <c r="X38" s="125"/>
      <c r="Y38" s="125">
        <v>2407</v>
      </c>
      <c r="Z38" s="2">
        <v>492</v>
      </c>
      <c r="AA38" s="2">
        <v>13274</v>
      </c>
      <c r="AB38" s="2">
        <v>633</v>
      </c>
      <c r="AC38" s="2">
        <v>156</v>
      </c>
      <c r="AD38" s="2">
        <v>1943</v>
      </c>
      <c r="AE38" s="2"/>
      <c r="AF38" s="2">
        <v>90</v>
      </c>
      <c r="AG38" s="2"/>
      <c r="AH38" s="2"/>
      <c r="AI38" s="2"/>
      <c r="AJ38" s="2"/>
      <c r="AK38" s="2"/>
      <c r="AL38" s="43">
        <f t="shared" si="46"/>
        <v>16588</v>
      </c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43"/>
    </row>
    <row r="39" spans="1:64" ht="16.5" hidden="1" customHeight="1">
      <c r="A39" s="42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43"/>
    </row>
    <row r="40" spans="1:64" ht="15" hidden="1">
      <c r="A40" s="42" t="s">
        <v>27</v>
      </c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2">
        <v>638</v>
      </c>
      <c r="AA40" s="2">
        <v>65430</v>
      </c>
      <c r="AB40" s="2">
        <v>19613</v>
      </c>
      <c r="AC40" s="2">
        <v>25328</v>
      </c>
      <c r="AD40" s="2">
        <v>19130</v>
      </c>
      <c r="AE40" s="2">
        <v>0</v>
      </c>
      <c r="AF40" s="2">
        <v>0</v>
      </c>
      <c r="AG40" s="2">
        <v>0</v>
      </c>
      <c r="AH40" s="2">
        <v>0</v>
      </c>
      <c r="AI40" s="2">
        <v>928</v>
      </c>
      <c r="AJ40" s="2">
        <v>0</v>
      </c>
      <c r="AK40" s="2">
        <v>0</v>
      </c>
      <c r="AL40" s="43"/>
    </row>
    <row r="41" spans="1:64" ht="15" hidden="1">
      <c r="A41" s="42" t="s">
        <v>28</v>
      </c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2">
        <v>7753</v>
      </c>
      <c r="AA41" s="2">
        <v>108953</v>
      </c>
      <c r="AB41" s="2">
        <v>63954</v>
      </c>
      <c r="AC41" s="2">
        <v>28637</v>
      </c>
      <c r="AD41" s="2">
        <v>21526</v>
      </c>
      <c r="AE41" s="2">
        <v>2279</v>
      </c>
      <c r="AF41" s="2">
        <v>4162</v>
      </c>
      <c r="AG41" s="2">
        <v>0</v>
      </c>
      <c r="AH41" s="2">
        <v>616</v>
      </c>
      <c r="AI41" s="2">
        <v>1036</v>
      </c>
      <c r="AJ41" s="2">
        <v>0</v>
      </c>
      <c r="AK41" s="2">
        <v>0</v>
      </c>
      <c r="AL41" s="43"/>
    </row>
    <row r="42" spans="1:64" ht="15" hidden="1">
      <c r="A42" s="42" t="s">
        <v>29</v>
      </c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2">
        <v>2126</v>
      </c>
      <c r="AA42" s="2">
        <v>79844</v>
      </c>
      <c r="AB42" s="2">
        <v>12871</v>
      </c>
      <c r="AC42" s="2">
        <v>216</v>
      </c>
      <c r="AD42" s="2">
        <v>5484</v>
      </c>
      <c r="AE42" s="2">
        <v>0</v>
      </c>
      <c r="AF42" s="2">
        <v>4162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43"/>
    </row>
    <row r="43" spans="1:64" ht="15" hidden="1">
      <c r="A43" s="42" t="s">
        <v>80</v>
      </c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2">
        <v>1509</v>
      </c>
      <c r="AA43" s="2">
        <v>56116</v>
      </c>
      <c r="AB43" s="2">
        <v>42604</v>
      </c>
      <c r="AC43" s="2">
        <v>21921</v>
      </c>
      <c r="AD43" s="2">
        <v>0</v>
      </c>
      <c r="AE43" s="2">
        <v>841</v>
      </c>
      <c r="AF43" s="2">
        <v>0</v>
      </c>
      <c r="AG43" s="2">
        <v>0</v>
      </c>
      <c r="AH43" s="2">
        <v>0</v>
      </c>
      <c r="AI43" s="2">
        <v>108</v>
      </c>
      <c r="AJ43" s="2">
        <v>0</v>
      </c>
      <c r="AK43" s="2">
        <v>0</v>
      </c>
      <c r="AL43" s="43"/>
    </row>
    <row r="44" spans="1:64" ht="15" hidden="1">
      <c r="A44" s="42" t="s">
        <v>81</v>
      </c>
      <c r="J44" s="129"/>
      <c r="K44" s="129"/>
      <c r="L44" s="129"/>
      <c r="M44" s="44"/>
      <c r="N44" s="44"/>
      <c r="O44" s="44"/>
      <c r="Z44" s="2">
        <v>283</v>
      </c>
      <c r="AA44" s="2">
        <v>29761</v>
      </c>
      <c r="AB44" s="2">
        <v>11024</v>
      </c>
      <c r="AC44" s="2">
        <v>12400</v>
      </c>
      <c r="AD44" s="2"/>
      <c r="AE44" s="2"/>
      <c r="AF44" s="2"/>
      <c r="AG44" s="2"/>
      <c r="AH44" s="2"/>
      <c r="AI44" s="2"/>
      <c r="AJ44" s="2"/>
      <c r="AK44" s="2"/>
    </row>
    <row r="45" spans="1:64" hidden="1">
      <c r="A45" s="42"/>
      <c r="J45" s="129"/>
      <c r="K45" s="129"/>
      <c r="L45" s="129"/>
      <c r="M45" s="44"/>
      <c r="N45" s="44"/>
      <c r="O45" s="44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</row>
    <row r="46" spans="1:64" hidden="1">
      <c r="A46" s="42"/>
      <c r="J46" s="129"/>
      <c r="K46" s="129"/>
      <c r="L46" s="129"/>
      <c r="M46" s="44"/>
      <c r="N46" s="44"/>
      <c r="O46" s="44"/>
      <c r="Z46" s="134">
        <f>Z32-Z40</f>
        <v>46622</v>
      </c>
      <c r="AA46" s="134">
        <f>AA32-AA40</f>
        <v>98509</v>
      </c>
      <c r="AB46" s="134">
        <f t="shared" ref="AA46:AE48" si="47">AB32-AB40</f>
        <v>85427</v>
      </c>
      <c r="AC46" s="134">
        <f t="shared" si="47"/>
        <v>15963</v>
      </c>
      <c r="AD46" s="134">
        <f t="shared" si="47"/>
        <v>-691</v>
      </c>
      <c r="AE46" s="134">
        <f>AE32-AE40</f>
        <v>478</v>
      </c>
      <c r="AF46" s="135"/>
      <c r="AG46" s="135"/>
      <c r="AH46" s="135"/>
      <c r="AI46" s="135"/>
      <c r="AJ46" s="135"/>
      <c r="AK46" s="125"/>
    </row>
    <row r="47" spans="1:64" hidden="1">
      <c r="A47" s="42"/>
      <c r="J47" s="129"/>
      <c r="K47" s="129"/>
      <c r="L47" s="129"/>
      <c r="M47" s="44"/>
      <c r="N47" s="44"/>
      <c r="O47" s="44"/>
      <c r="Z47" s="134">
        <f>Z33-Z41</f>
        <v>136631</v>
      </c>
      <c r="AA47" s="134">
        <f t="shared" si="47"/>
        <v>412839</v>
      </c>
      <c r="AB47" s="134">
        <f t="shared" si="47"/>
        <v>202705</v>
      </c>
      <c r="AC47" s="134">
        <f t="shared" si="47"/>
        <v>60557</v>
      </c>
      <c r="AD47" s="134">
        <f t="shared" si="47"/>
        <v>10326</v>
      </c>
      <c r="AE47" s="134">
        <f t="shared" si="47"/>
        <v>8335</v>
      </c>
      <c r="AF47" s="135"/>
      <c r="AG47" s="135"/>
      <c r="AH47" s="135"/>
      <c r="AI47" s="135"/>
      <c r="AJ47" s="135"/>
      <c r="AK47" s="125"/>
    </row>
    <row r="48" spans="1:64" hidden="1">
      <c r="A48" s="42"/>
      <c r="J48" s="129"/>
      <c r="K48" s="129"/>
      <c r="L48" s="129"/>
      <c r="M48" s="44"/>
      <c r="N48" s="44"/>
      <c r="O48" s="44"/>
      <c r="Z48" s="134">
        <f>Z34-Z42</f>
        <v>28365</v>
      </c>
      <c r="AA48" s="134">
        <f t="shared" si="47"/>
        <v>93574</v>
      </c>
      <c r="AB48" s="134">
        <f t="shared" si="47"/>
        <v>-2526</v>
      </c>
      <c r="AC48" s="134">
        <f t="shared" si="47"/>
        <v>24039</v>
      </c>
      <c r="AD48" s="134">
        <f t="shared" si="47"/>
        <v>5223</v>
      </c>
      <c r="AE48" s="134">
        <f t="shared" si="47"/>
        <v>0</v>
      </c>
      <c r="AF48" s="135"/>
      <c r="AG48" s="135"/>
      <c r="AH48" s="135"/>
      <c r="AI48" s="135"/>
      <c r="AJ48" s="135"/>
      <c r="AK48" s="125"/>
    </row>
    <row r="49" spans="1:77" hidden="1">
      <c r="A49" s="42"/>
      <c r="J49" s="129"/>
      <c r="K49" s="129"/>
      <c r="L49" s="129"/>
      <c r="M49" s="44"/>
      <c r="N49" s="44"/>
      <c r="O49" s="44"/>
      <c r="Z49" s="134">
        <f>Z36-Z43</f>
        <v>52945</v>
      </c>
      <c r="AA49" s="134">
        <f t="shared" ref="AA49:AE50" si="48">AA36-AA43</f>
        <v>132655</v>
      </c>
      <c r="AB49" s="134">
        <f t="shared" si="48"/>
        <v>52307</v>
      </c>
      <c r="AC49" s="134">
        <f t="shared" si="48"/>
        <v>13698</v>
      </c>
      <c r="AD49" s="134">
        <f t="shared" si="48"/>
        <v>9342</v>
      </c>
      <c r="AE49" s="134">
        <f t="shared" si="48"/>
        <v>1682</v>
      </c>
      <c r="AF49" s="135"/>
      <c r="AG49" s="135"/>
      <c r="AH49" s="135"/>
      <c r="AI49" s="135"/>
      <c r="AJ49" s="135"/>
      <c r="AK49" s="125"/>
    </row>
    <row r="50" spans="1:77" hidden="1">
      <c r="A50" s="42"/>
      <c r="J50" s="129"/>
      <c r="K50" s="129"/>
      <c r="L50" s="129"/>
      <c r="M50" s="44"/>
      <c r="N50" s="44"/>
      <c r="O50" s="44"/>
      <c r="Z50" s="134">
        <f>Z37-Z44</f>
        <v>-283</v>
      </c>
      <c r="AA50" s="134">
        <f t="shared" si="48"/>
        <v>-29761</v>
      </c>
      <c r="AB50" s="134">
        <f t="shared" si="48"/>
        <v>-11024</v>
      </c>
      <c r="AC50" s="134">
        <f t="shared" si="48"/>
        <v>-12400</v>
      </c>
      <c r="AD50" s="134">
        <f t="shared" si="48"/>
        <v>0</v>
      </c>
      <c r="AE50" s="134">
        <f t="shared" si="48"/>
        <v>0</v>
      </c>
      <c r="AF50" s="135"/>
      <c r="AG50" s="135"/>
      <c r="AH50" s="135"/>
      <c r="AI50" s="135"/>
      <c r="AJ50" s="135"/>
      <c r="AK50" s="125"/>
    </row>
    <row r="51" spans="1:77">
      <c r="A51" s="42"/>
      <c r="J51" s="129"/>
      <c r="K51" s="129"/>
      <c r="L51" s="129"/>
      <c r="M51" s="44"/>
      <c r="N51" s="44"/>
      <c r="O51" s="44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</row>
    <row r="52" spans="1:77" ht="13.8" thickBot="1">
      <c r="A52" s="136" t="s">
        <v>90</v>
      </c>
    </row>
    <row r="53" spans="1:77">
      <c r="A53" s="86" t="s">
        <v>50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80" t="s">
        <v>51</v>
      </c>
      <c r="AA53" s="80" t="s">
        <v>52</v>
      </c>
      <c r="AB53" s="80" t="s">
        <v>53</v>
      </c>
      <c r="AC53" s="80" t="s">
        <v>54</v>
      </c>
      <c r="AD53" s="80" t="s">
        <v>55</v>
      </c>
      <c r="AE53" s="80" t="s">
        <v>56</v>
      </c>
      <c r="AF53" s="80" t="s">
        <v>57</v>
      </c>
      <c r="AG53" s="80" t="s">
        <v>58</v>
      </c>
      <c r="AH53" s="80" t="s">
        <v>59</v>
      </c>
      <c r="AI53" s="80" t="s">
        <v>60</v>
      </c>
      <c r="AJ53" s="80" t="s">
        <v>61</v>
      </c>
      <c r="AK53" s="80" t="s">
        <v>62</v>
      </c>
      <c r="AL53" s="80" t="s">
        <v>63</v>
      </c>
      <c r="AM53" s="80" t="s">
        <v>64</v>
      </c>
      <c r="AN53" s="80" t="s">
        <v>65</v>
      </c>
      <c r="AO53" s="80" t="s">
        <v>66</v>
      </c>
      <c r="AP53" s="80" t="s">
        <v>82</v>
      </c>
      <c r="AQ53" s="80" t="s">
        <v>83</v>
      </c>
      <c r="AR53" s="80" t="s">
        <v>84</v>
      </c>
      <c r="AS53" s="80" t="s">
        <v>85</v>
      </c>
      <c r="AT53" s="80" t="s">
        <v>86</v>
      </c>
      <c r="AU53" s="80" t="s">
        <v>87</v>
      </c>
      <c r="AV53" s="80" t="s">
        <v>88</v>
      </c>
      <c r="AW53" s="80" t="s">
        <v>89</v>
      </c>
      <c r="AX53" s="81" t="s">
        <v>15</v>
      </c>
      <c r="AZ53" s="148" t="s">
        <v>94</v>
      </c>
      <c r="BA53" s="144" t="s">
        <v>95</v>
      </c>
      <c r="BB53" s="144" t="s">
        <v>96</v>
      </c>
      <c r="BC53" s="144" t="s">
        <v>97</v>
      </c>
      <c r="BD53" s="144" t="s">
        <v>98</v>
      </c>
      <c r="BE53" s="144" t="s">
        <v>99</v>
      </c>
      <c r="BF53" s="144" t="s">
        <v>102</v>
      </c>
      <c r="BG53" s="144" t="s">
        <v>103</v>
      </c>
      <c r="BH53" s="144" t="s">
        <v>109</v>
      </c>
      <c r="BI53" s="144" t="s">
        <v>110</v>
      </c>
      <c r="BJ53" s="144" t="s">
        <v>111</v>
      </c>
      <c r="BK53" s="144" t="s">
        <v>112</v>
      </c>
      <c r="BL53" s="144" t="s">
        <v>113</v>
      </c>
      <c r="BM53" s="144" t="s">
        <v>114</v>
      </c>
      <c r="BN53" s="144" t="s">
        <v>115</v>
      </c>
      <c r="BO53" s="144" t="s">
        <v>116</v>
      </c>
      <c r="BP53" s="144" t="s">
        <v>117</v>
      </c>
      <c r="BQ53" s="144" t="s">
        <v>118</v>
      </c>
      <c r="BR53" s="144" t="s">
        <v>120</v>
      </c>
      <c r="BS53" s="144" t="s">
        <v>119</v>
      </c>
      <c r="BT53" s="144" t="s">
        <v>121</v>
      </c>
      <c r="BU53" s="144" t="s">
        <v>122</v>
      </c>
      <c r="BV53" s="144" t="s">
        <v>123</v>
      </c>
      <c r="BW53" s="144" t="s">
        <v>124</v>
      </c>
      <c r="BX53" s="145" t="s">
        <v>15</v>
      </c>
    </row>
    <row r="54" spans="1:77" s="74" customFormat="1" ht="15">
      <c r="A54" s="87" t="s">
        <v>17</v>
      </c>
      <c r="B54" s="8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147">
        <v>472042</v>
      </c>
      <c r="AA54" s="147">
        <v>338830</v>
      </c>
      <c r="AB54" s="147">
        <v>622176</v>
      </c>
      <c r="AC54" s="147">
        <v>546685</v>
      </c>
      <c r="AD54" s="147">
        <v>480170</v>
      </c>
      <c r="AE54" s="147">
        <v>354957</v>
      </c>
      <c r="AF54" s="147">
        <v>375944</v>
      </c>
      <c r="AG54" s="147">
        <v>522165</v>
      </c>
      <c r="AH54" s="147">
        <v>354215</v>
      </c>
      <c r="AI54" s="147">
        <v>329724</v>
      </c>
      <c r="AJ54" s="147">
        <v>262915</v>
      </c>
      <c r="AK54" s="147">
        <v>253981</v>
      </c>
      <c r="AL54" s="157">
        <v>299036</v>
      </c>
      <c r="AM54" s="157">
        <v>207985</v>
      </c>
      <c r="AN54" s="157">
        <v>210014</v>
      </c>
      <c r="AO54" s="157">
        <v>422864</v>
      </c>
      <c r="AP54" s="157">
        <v>552634</v>
      </c>
      <c r="AQ54" s="157">
        <v>479800</v>
      </c>
      <c r="AR54" s="157">
        <v>308735</v>
      </c>
      <c r="AS54" s="157">
        <v>220952</v>
      </c>
      <c r="AT54" s="157">
        <v>541430</v>
      </c>
      <c r="AU54" s="157">
        <v>414231</v>
      </c>
      <c r="AV54" s="157">
        <v>531932</v>
      </c>
      <c r="AW54" s="158">
        <v>173397</v>
      </c>
      <c r="AX54" s="137">
        <f>SUM(Z54:AW54)</f>
        <v>9276814</v>
      </c>
      <c r="AY54" s="142">
        <f>AX54-AX86</f>
        <v>0</v>
      </c>
      <c r="AZ54" s="2">
        <v>655841</v>
      </c>
      <c r="BA54" s="2">
        <v>345114</v>
      </c>
      <c r="BB54" s="2">
        <v>302767</v>
      </c>
      <c r="BC54" s="2">
        <v>191777</v>
      </c>
      <c r="BD54" s="2">
        <v>348978</v>
      </c>
      <c r="BE54" s="2">
        <v>599602</v>
      </c>
      <c r="BF54" s="2">
        <v>649329</v>
      </c>
      <c r="BG54" s="2">
        <v>446271</v>
      </c>
      <c r="BH54" s="2">
        <v>369588</v>
      </c>
      <c r="BI54" s="2">
        <v>409892</v>
      </c>
      <c r="BJ54" s="2">
        <v>355575</v>
      </c>
      <c r="BK54" s="2">
        <v>256576</v>
      </c>
      <c r="BL54" s="2">
        <v>157877</v>
      </c>
      <c r="BM54" s="2">
        <v>80319</v>
      </c>
      <c r="BN54" s="2">
        <v>34646</v>
      </c>
      <c r="BO54" s="2">
        <v>17967</v>
      </c>
      <c r="BP54" s="2">
        <v>1658</v>
      </c>
      <c r="BQ54" s="2">
        <v>4253</v>
      </c>
      <c r="BR54" s="2"/>
      <c r="BS54" s="2"/>
      <c r="BT54" s="2"/>
      <c r="BU54" s="2"/>
      <c r="BV54" s="2"/>
      <c r="BW54" s="2"/>
      <c r="BX54" s="149">
        <f>SUM(AZ54:BW54)</f>
        <v>5228030</v>
      </c>
      <c r="BY54" s="142">
        <f>BX54-BX86</f>
        <v>0</v>
      </c>
    </row>
    <row r="55" spans="1:77" s="74" customFormat="1" ht="15">
      <c r="A55" s="97" t="s">
        <v>79</v>
      </c>
      <c r="B55" s="8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147">
        <v>455506</v>
      </c>
      <c r="AA55" s="147">
        <v>309805</v>
      </c>
      <c r="AB55" s="147">
        <v>622176</v>
      </c>
      <c r="AC55" s="147">
        <v>546685</v>
      </c>
      <c r="AD55" s="147">
        <v>480170</v>
      </c>
      <c r="AE55" s="147">
        <v>333722</v>
      </c>
      <c r="AF55" s="147">
        <v>335404</v>
      </c>
      <c r="AG55" s="147">
        <v>477569</v>
      </c>
      <c r="AH55" s="147">
        <v>354215</v>
      </c>
      <c r="AI55" s="147">
        <v>329724</v>
      </c>
      <c r="AJ55" s="147">
        <v>262915</v>
      </c>
      <c r="AK55" s="147">
        <v>253981</v>
      </c>
      <c r="AL55" s="157">
        <v>299036</v>
      </c>
      <c r="AM55" s="157">
        <v>207985</v>
      </c>
      <c r="AN55" s="157">
        <v>210014</v>
      </c>
      <c r="AO55" s="157">
        <v>422864</v>
      </c>
      <c r="AP55" s="157">
        <v>546868</v>
      </c>
      <c r="AQ55" s="157">
        <v>478530</v>
      </c>
      <c r="AR55" s="157">
        <v>308735</v>
      </c>
      <c r="AS55" s="157">
        <v>220952</v>
      </c>
      <c r="AT55" s="157">
        <v>514217</v>
      </c>
      <c r="AU55" s="157">
        <v>414231</v>
      </c>
      <c r="AV55" s="157">
        <v>531932</v>
      </c>
      <c r="AW55" s="158">
        <v>164643</v>
      </c>
      <c r="AX55" s="137">
        <f>SUM(Z55:AW55)</f>
        <v>9081879</v>
      </c>
      <c r="AY55" s="142">
        <f>AX55-AX87</f>
        <v>0</v>
      </c>
      <c r="AZ55" s="2">
        <v>652211</v>
      </c>
      <c r="BA55" s="2">
        <v>345114</v>
      </c>
      <c r="BB55" s="2">
        <v>302767</v>
      </c>
      <c r="BC55" s="2">
        <v>191777</v>
      </c>
      <c r="BD55" s="2">
        <v>342746</v>
      </c>
      <c r="BE55" s="2">
        <v>595963</v>
      </c>
      <c r="BF55" s="2">
        <v>647220</v>
      </c>
      <c r="BG55" s="2">
        <v>446271</v>
      </c>
      <c r="BH55" s="2">
        <v>369588</v>
      </c>
      <c r="BI55" s="2">
        <v>409892</v>
      </c>
      <c r="BJ55" s="2">
        <v>355575</v>
      </c>
      <c r="BK55" s="2">
        <v>247462</v>
      </c>
      <c r="BL55" s="2">
        <v>157877</v>
      </c>
      <c r="BM55" s="2">
        <v>80319</v>
      </c>
      <c r="BN55" s="2">
        <v>34646</v>
      </c>
      <c r="BO55" s="2">
        <v>17967</v>
      </c>
      <c r="BP55" s="2">
        <v>1658</v>
      </c>
      <c r="BQ55" s="2">
        <v>4253</v>
      </c>
      <c r="BR55" s="2"/>
      <c r="BS55" s="2"/>
      <c r="BT55" s="2"/>
      <c r="BU55" s="2"/>
      <c r="BV55" s="2"/>
      <c r="BW55" s="2"/>
      <c r="BX55" s="149">
        <f>SUM(AZ55:BW55)</f>
        <v>5203306</v>
      </c>
      <c r="BY55" s="142">
        <f>BX55-BX87</f>
        <v>0</v>
      </c>
    </row>
    <row r="56" spans="1:77">
      <c r="A56" s="88" t="s">
        <v>27</v>
      </c>
      <c r="B56" s="84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19">
        <f t="shared" ref="Z56:AW57" si="49">(Z54-Z72)/Z54</f>
        <v>0.97707619237271259</v>
      </c>
      <c r="AA56" s="19">
        <f t="shared" si="49"/>
        <v>0.89245639406191901</v>
      </c>
      <c r="AB56" s="19">
        <f t="shared" si="49"/>
        <v>0.83468986267551304</v>
      </c>
      <c r="AC56" s="19">
        <f t="shared" si="49"/>
        <v>0.8882592352085753</v>
      </c>
      <c r="AD56" s="19">
        <f t="shared" si="49"/>
        <v>0.83865089447487351</v>
      </c>
      <c r="AE56" s="19">
        <f t="shared" si="49"/>
        <v>0.92234270629963633</v>
      </c>
      <c r="AF56" s="19">
        <f t="shared" si="49"/>
        <v>0.96802449300959714</v>
      </c>
      <c r="AG56" s="19">
        <f t="shared" si="49"/>
        <v>0.94394492162439081</v>
      </c>
      <c r="AH56" s="19">
        <f t="shared" si="49"/>
        <v>0.95529551261239642</v>
      </c>
      <c r="AI56" s="19">
        <f t="shared" si="49"/>
        <v>0.99210248571532555</v>
      </c>
      <c r="AJ56" s="19">
        <f t="shared" si="49"/>
        <v>0.99943327691459216</v>
      </c>
      <c r="AK56" s="19">
        <f t="shared" si="49"/>
        <v>0.99870462751150679</v>
      </c>
      <c r="AL56" s="19">
        <f t="shared" si="49"/>
        <v>0.9937699808718683</v>
      </c>
      <c r="AM56" s="19">
        <f t="shared" si="49"/>
        <v>0.9826237469048249</v>
      </c>
      <c r="AN56" s="19">
        <f t="shared" si="49"/>
        <v>0.9879912767720247</v>
      </c>
      <c r="AO56" s="19">
        <f t="shared" si="49"/>
        <v>0.98190907715010023</v>
      </c>
      <c r="AP56" s="19">
        <f t="shared" si="49"/>
        <v>0.99857229196900665</v>
      </c>
      <c r="AQ56" s="19">
        <f>(AQ54-AQ72)/AQ54</f>
        <v>0.99283451438099213</v>
      </c>
      <c r="AR56" s="19">
        <f t="shared" si="49"/>
        <v>0.99902829287252826</v>
      </c>
      <c r="AS56" s="19">
        <f t="shared" si="49"/>
        <v>0.99014265541837143</v>
      </c>
      <c r="AT56" s="19">
        <f t="shared" si="49"/>
        <v>0.98259239421531874</v>
      </c>
      <c r="AU56" s="19">
        <f t="shared" si="49"/>
        <v>0.99912367736842489</v>
      </c>
      <c r="AV56" s="19">
        <f t="shared" si="49"/>
        <v>0.999336381341976</v>
      </c>
      <c r="AW56" s="19">
        <f t="shared" si="49"/>
        <v>0.99307946504264777</v>
      </c>
      <c r="AX56" s="23">
        <f>(AX54-AX72)/AX54</f>
        <v>0.95578848514155834</v>
      </c>
      <c r="AZ56" s="150">
        <f>(AZ54-AZ72)/AZ54</f>
        <v>1</v>
      </c>
      <c r="BA56" s="19">
        <f>(BA54-BA72)/BA54</f>
        <v>1</v>
      </c>
      <c r="BB56" s="19">
        <f>(BB54-BB72)/BB54</f>
        <v>0.99844765116409651</v>
      </c>
      <c r="BC56" s="19">
        <f t="shared" ref="BB56:BE57" si="50">(BC54-BC72)/BC54</f>
        <v>0.98145763047706447</v>
      </c>
      <c r="BD56" s="19">
        <f t="shared" si="50"/>
        <v>0.87220970949458132</v>
      </c>
      <c r="BE56" s="19">
        <f t="shared" si="50"/>
        <v>0.96094742846087911</v>
      </c>
      <c r="BF56" s="19">
        <f>(BF54-BF72)/BF54</f>
        <v>0.8653610111361113</v>
      </c>
      <c r="BG56" s="19">
        <f t="shared" ref="BG56:BW57" si="51">(BG54-BG72)/BG54</f>
        <v>0.79310105294764843</v>
      </c>
      <c r="BH56" s="19">
        <f>(BH54-BH72)/BH54</f>
        <v>1</v>
      </c>
      <c r="BI56" s="19">
        <f>(BI54-BI72)/BI54</f>
        <v>1</v>
      </c>
      <c r="BJ56" s="19">
        <f t="shared" si="51"/>
        <v>1</v>
      </c>
      <c r="BK56" s="19">
        <f t="shared" si="51"/>
        <v>1</v>
      </c>
      <c r="BL56" s="19">
        <f t="shared" si="51"/>
        <v>1</v>
      </c>
      <c r="BM56" s="19">
        <f t="shared" si="51"/>
        <v>1</v>
      </c>
      <c r="BN56" s="19">
        <f t="shared" si="51"/>
        <v>1</v>
      </c>
      <c r="BO56" s="19">
        <f t="shared" si="51"/>
        <v>1</v>
      </c>
      <c r="BP56" s="19">
        <f>(BP54-BP72)/BP54</f>
        <v>1</v>
      </c>
      <c r="BQ56" s="19">
        <f t="shared" si="51"/>
        <v>1</v>
      </c>
      <c r="BR56" s="19" t="e">
        <f t="shared" si="51"/>
        <v>#DIV/0!</v>
      </c>
      <c r="BS56" s="19" t="e">
        <f t="shared" si="51"/>
        <v>#DIV/0!</v>
      </c>
      <c r="BT56" s="19" t="e">
        <f t="shared" si="51"/>
        <v>#DIV/0!</v>
      </c>
      <c r="BU56" s="19" t="e">
        <f t="shared" si="51"/>
        <v>#DIV/0!</v>
      </c>
      <c r="BV56" s="19" t="e">
        <f t="shared" si="51"/>
        <v>#DIV/0!</v>
      </c>
      <c r="BW56" s="19" t="e">
        <f t="shared" si="51"/>
        <v>#DIV/0!</v>
      </c>
      <c r="BX56" s="23">
        <f>(BX54-BX72)/BX54</f>
        <v>0.95183730774306952</v>
      </c>
    </row>
    <row r="57" spans="1:77">
      <c r="A57" s="88" t="s">
        <v>28</v>
      </c>
      <c r="B57" s="84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19">
        <f t="shared" si="49"/>
        <v>0.87586332562029923</v>
      </c>
      <c r="AA57" s="19">
        <f t="shared" si="49"/>
        <v>0.7164700376042995</v>
      </c>
      <c r="AB57" s="19">
        <f t="shared" si="49"/>
        <v>0.54753478115517151</v>
      </c>
      <c r="AC57" s="19">
        <f t="shared" si="49"/>
        <v>0.56047998390297882</v>
      </c>
      <c r="AD57" s="19">
        <f t="shared" si="49"/>
        <v>0.59807568152945834</v>
      </c>
      <c r="AE57" s="19">
        <f t="shared" si="49"/>
        <v>0.77925638705269651</v>
      </c>
      <c r="AF57" s="19">
        <f t="shared" si="49"/>
        <v>0.89724928742650656</v>
      </c>
      <c r="AG57" s="19">
        <f t="shared" si="49"/>
        <v>0.88539666519393012</v>
      </c>
      <c r="AH57" s="19">
        <f t="shared" si="49"/>
        <v>0.93672487048826281</v>
      </c>
      <c r="AI57" s="19">
        <f t="shared" si="49"/>
        <v>0.97137302713784868</v>
      </c>
      <c r="AJ57" s="19">
        <f t="shared" si="49"/>
        <v>0.99435559020976361</v>
      </c>
      <c r="AK57" s="19">
        <f t="shared" si="49"/>
        <v>0.96405242911871358</v>
      </c>
      <c r="AL57" s="19">
        <f t="shared" si="49"/>
        <v>0.97780534785109485</v>
      </c>
      <c r="AM57" s="19">
        <f t="shared" si="49"/>
        <v>0.98182561242397293</v>
      </c>
      <c r="AN57" s="19">
        <f t="shared" si="49"/>
        <v>0.98649613835268124</v>
      </c>
      <c r="AO57" s="19">
        <f t="shared" si="49"/>
        <v>0.98036248060842257</v>
      </c>
      <c r="AP57" s="19">
        <f t="shared" si="49"/>
        <v>0.9935395744494101</v>
      </c>
      <c r="AQ57" s="19">
        <f t="shared" si="49"/>
        <v>0.98179842434121167</v>
      </c>
      <c r="AR57" s="19">
        <f t="shared" si="49"/>
        <v>0.99902829287252826</v>
      </c>
      <c r="AS57" s="19">
        <f t="shared" si="49"/>
        <v>0.99014265541837143</v>
      </c>
      <c r="AT57" s="19">
        <f t="shared" si="49"/>
        <v>0.97610152912097425</v>
      </c>
      <c r="AU57" s="19">
        <f t="shared" si="49"/>
        <v>0.99791662140206794</v>
      </c>
      <c r="AV57" s="19">
        <f t="shared" si="49"/>
        <v>0.99866712286532866</v>
      </c>
      <c r="AW57" s="19">
        <f t="shared" si="49"/>
        <v>0.99257788062656782</v>
      </c>
      <c r="AX57" s="23">
        <f>(AX55-AX73)/AX55</f>
        <v>0.87713379577067696</v>
      </c>
      <c r="AZ57" s="150">
        <f>(AZ55-AZ73)/AZ55</f>
        <v>0.99610248830516501</v>
      </c>
      <c r="BA57" s="19">
        <f>(BA55-BA73)/BA55</f>
        <v>0.99986381311682515</v>
      </c>
      <c r="BB57" s="19">
        <f t="shared" si="50"/>
        <v>0.99707365730082864</v>
      </c>
      <c r="BC57" s="19">
        <f t="shared" si="50"/>
        <v>0.97326060997929886</v>
      </c>
      <c r="BD57" s="19">
        <f t="shared" si="50"/>
        <v>0.86132879741849655</v>
      </c>
      <c r="BE57" s="19">
        <f t="shared" si="50"/>
        <v>0.95852594875856389</v>
      </c>
      <c r="BF57" s="19">
        <f>(BF55-BF73)/BF55</f>
        <v>0.83068971910633171</v>
      </c>
      <c r="BG57" s="19">
        <f t="shared" si="51"/>
        <v>0.73256832731680976</v>
      </c>
      <c r="BH57" s="19">
        <f>(BH55-BH73)/BH55</f>
        <v>0.99885007088974753</v>
      </c>
      <c r="BI57" s="19">
        <f t="shared" si="51"/>
        <v>0.99930225522820648</v>
      </c>
      <c r="BJ57" s="19">
        <f t="shared" si="51"/>
        <v>0.99335442592983192</v>
      </c>
      <c r="BK57" s="19">
        <f t="shared" si="51"/>
        <v>1</v>
      </c>
      <c r="BL57" s="19">
        <f t="shared" si="51"/>
        <v>1</v>
      </c>
      <c r="BM57" s="19">
        <f t="shared" si="51"/>
        <v>1</v>
      </c>
      <c r="BN57" s="19">
        <f t="shared" si="51"/>
        <v>1</v>
      </c>
      <c r="BO57" s="19">
        <f t="shared" si="51"/>
        <v>1</v>
      </c>
      <c r="BP57" s="19">
        <f>(BP55-BP73)/BP55</f>
        <v>1</v>
      </c>
      <c r="BQ57" s="19">
        <f t="shared" si="51"/>
        <v>1</v>
      </c>
      <c r="BR57" s="19" t="e">
        <f t="shared" si="51"/>
        <v>#DIV/0!</v>
      </c>
      <c r="BS57" s="19" t="e">
        <f t="shared" si="51"/>
        <v>#DIV/0!</v>
      </c>
      <c r="BT57" s="19" t="e">
        <f t="shared" si="51"/>
        <v>#DIV/0!</v>
      </c>
      <c r="BU57" s="19" t="e">
        <f t="shared" si="51"/>
        <v>#DIV/0!</v>
      </c>
      <c r="BV57" s="19" t="e">
        <f t="shared" si="51"/>
        <v>#DIV/0!</v>
      </c>
      <c r="BW57" s="19" t="e">
        <f t="shared" si="51"/>
        <v>#DIV/0!</v>
      </c>
      <c r="BX57" s="23">
        <f>(BX55-BX73)/BX55</f>
        <v>0.93987457205092306</v>
      </c>
    </row>
    <row r="58" spans="1:77">
      <c r="A58" s="88" t="s">
        <v>29</v>
      </c>
      <c r="B58" s="84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19">
        <f t="shared" ref="Z58:AW58" si="52">(Z54-Z74)/Z54</f>
        <v>0.95365454768855318</v>
      </c>
      <c r="AA58" s="19">
        <f t="shared" si="52"/>
        <v>0.97457722161555937</v>
      </c>
      <c r="AB58" s="19">
        <f t="shared" si="52"/>
        <v>0.8369786041248779</v>
      </c>
      <c r="AC58" s="19">
        <f t="shared" si="52"/>
        <v>0.86831539186185824</v>
      </c>
      <c r="AD58" s="19">
        <f t="shared" si="52"/>
        <v>0.98233542287106645</v>
      </c>
      <c r="AE58" s="19">
        <f t="shared" si="52"/>
        <v>0.99475147693946031</v>
      </c>
      <c r="AF58" s="19">
        <f t="shared" si="52"/>
        <v>0.9702216287532186</v>
      </c>
      <c r="AG58" s="19">
        <f t="shared" si="52"/>
        <v>0.97498874876715214</v>
      </c>
      <c r="AH58" s="19">
        <f t="shared" si="52"/>
        <v>0.9769631438533094</v>
      </c>
      <c r="AI58" s="19">
        <f t="shared" si="52"/>
        <v>0.99227535757178731</v>
      </c>
      <c r="AJ58" s="19">
        <f t="shared" si="52"/>
        <v>1</v>
      </c>
      <c r="AK58" s="19">
        <f t="shared" si="52"/>
        <v>1</v>
      </c>
      <c r="AL58" s="19">
        <f t="shared" si="52"/>
        <v>0.98589801896761597</v>
      </c>
      <c r="AM58" s="19">
        <f t="shared" si="52"/>
        <v>0.99776906988484748</v>
      </c>
      <c r="AN58" s="19">
        <f t="shared" si="52"/>
        <v>0.98941975296884965</v>
      </c>
      <c r="AO58" s="19">
        <f t="shared" si="52"/>
        <v>0.98202731847591662</v>
      </c>
      <c r="AP58" s="19">
        <f t="shared" si="52"/>
        <v>0.99857229196900665</v>
      </c>
      <c r="AQ58" s="19">
        <f t="shared" si="52"/>
        <v>0.99401417257190494</v>
      </c>
      <c r="AR58" s="19">
        <f t="shared" si="52"/>
        <v>0.99902829287252826</v>
      </c>
      <c r="AS58" s="19">
        <f t="shared" si="52"/>
        <v>1</v>
      </c>
      <c r="AT58" s="19">
        <f t="shared" si="52"/>
        <v>0.99743457141274039</v>
      </c>
      <c r="AU58" s="19">
        <f t="shared" si="52"/>
        <v>1</v>
      </c>
      <c r="AV58" s="19">
        <f t="shared" si="52"/>
        <v>0.999336381341976</v>
      </c>
      <c r="AW58" s="19">
        <f t="shared" si="52"/>
        <v>0.99295258856842972</v>
      </c>
      <c r="AX58" s="23">
        <f>(AX54-AX74)/AX54</f>
        <v>0.97082575979210106</v>
      </c>
      <c r="AZ58" s="150">
        <f t="shared" ref="AZ58:BE58" si="53">(AZ54-AZ74)/AZ54</f>
        <v>1</v>
      </c>
      <c r="BA58" s="19">
        <f t="shared" si="53"/>
        <v>1</v>
      </c>
      <c r="BB58" s="19">
        <f t="shared" si="53"/>
        <v>0.99844765116409651</v>
      </c>
      <c r="BC58" s="19">
        <f t="shared" si="53"/>
        <v>0.97614416744447974</v>
      </c>
      <c r="BD58" s="19">
        <f t="shared" si="53"/>
        <v>0.89641180819421284</v>
      </c>
      <c r="BE58" s="19">
        <f t="shared" si="53"/>
        <v>0.96148445135273064</v>
      </c>
      <c r="BF58" s="19">
        <f>(BF54-BF74)/BF54</f>
        <v>0.87235438429517242</v>
      </c>
      <c r="BG58" s="19">
        <f t="shared" ref="BG58:BW58" si="54">(BG54-BG74)/BG54</f>
        <v>0.79623816022103167</v>
      </c>
      <c r="BH58" s="19">
        <f>(BH54-BH74)/BH54</f>
        <v>1</v>
      </c>
      <c r="BI58" s="19">
        <f t="shared" si="54"/>
        <v>1</v>
      </c>
      <c r="BJ58" s="19">
        <f t="shared" si="54"/>
        <v>1</v>
      </c>
      <c r="BK58" s="19">
        <f t="shared" si="54"/>
        <v>1</v>
      </c>
      <c r="BL58" s="19">
        <f t="shared" si="54"/>
        <v>1</v>
      </c>
      <c r="BM58" s="19">
        <f t="shared" si="54"/>
        <v>1</v>
      </c>
      <c r="BN58" s="19">
        <f t="shared" si="54"/>
        <v>1</v>
      </c>
      <c r="BO58" s="19">
        <f t="shared" si="54"/>
        <v>1</v>
      </c>
      <c r="BP58" s="19">
        <f t="shared" si="54"/>
        <v>1</v>
      </c>
      <c r="BQ58" s="19">
        <f t="shared" si="54"/>
        <v>1</v>
      </c>
      <c r="BR58" s="19" t="e">
        <f t="shared" si="54"/>
        <v>#DIV/0!</v>
      </c>
      <c r="BS58" s="19" t="e">
        <f t="shared" si="54"/>
        <v>#DIV/0!</v>
      </c>
      <c r="BT58" s="19" t="e">
        <f t="shared" si="54"/>
        <v>#DIV/0!</v>
      </c>
      <c r="BU58" s="19" t="e">
        <f t="shared" si="54"/>
        <v>#DIV/0!</v>
      </c>
      <c r="BV58" s="19" t="e">
        <f t="shared" si="54"/>
        <v>#DIV/0!</v>
      </c>
      <c r="BW58" s="19" t="e">
        <f t="shared" si="54"/>
        <v>#DIV/0!</v>
      </c>
      <c r="BX58" s="23">
        <f>(BX54-BX74)/BX54</f>
        <v>0.95445588491267264</v>
      </c>
    </row>
    <row r="59" spans="1:77">
      <c r="A59" s="88" t="s">
        <v>32</v>
      </c>
      <c r="B59" s="84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19">
        <f t="shared" ref="Z59:AX59" si="55">(Z54-Z75)/Z54</f>
        <v>0.93878087119366493</v>
      </c>
      <c r="AA59" s="19">
        <f t="shared" si="55"/>
        <v>0.92457574594929615</v>
      </c>
      <c r="AB59" s="19">
        <f t="shared" si="55"/>
        <v>0.82617297999279948</v>
      </c>
      <c r="AC59" s="19">
        <f t="shared" si="55"/>
        <v>0.85252933590641777</v>
      </c>
      <c r="AD59" s="19">
        <f t="shared" si="55"/>
        <v>0.84397609180082056</v>
      </c>
      <c r="AE59" s="19">
        <f t="shared" si="55"/>
        <v>0.9436748676600264</v>
      </c>
      <c r="AF59" s="19">
        <f t="shared" si="55"/>
        <v>0.94875832570808416</v>
      </c>
      <c r="AG59" s="19">
        <f t="shared" si="55"/>
        <v>0.96867848285503622</v>
      </c>
      <c r="AH59" s="19">
        <f t="shared" si="55"/>
        <v>0.98192623124373613</v>
      </c>
      <c r="AI59" s="19">
        <f t="shared" si="55"/>
        <v>0.99108345161407718</v>
      </c>
      <c r="AJ59" s="19">
        <f t="shared" si="55"/>
        <v>0.99728048989217044</v>
      </c>
      <c r="AK59" s="19">
        <f t="shared" si="55"/>
        <v>0.9928813572668822</v>
      </c>
      <c r="AL59" s="19">
        <f t="shared" si="55"/>
        <v>0.99756885458606992</v>
      </c>
      <c r="AM59" s="19">
        <f t="shared" si="55"/>
        <v>0.98421039978844627</v>
      </c>
      <c r="AN59" s="19">
        <f t="shared" si="55"/>
        <v>0.99850486158065654</v>
      </c>
      <c r="AO59" s="19">
        <f t="shared" si="55"/>
        <v>0.98130841121495327</v>
      </c>
      <c r="AP59" s="19">
        <f t="shared" si="55"/>
        <v>0.99488449860124417</v>
      </c>
      <c r="AQ59" s="19">
        <f t="shared" si="55"/>
        <v>0.98793664026677785</v>
      </c>
      <c r="AR59" s="19">
        <f t="shared" si="55"/>
        <v>0.99902829287252826</v>
      </c>
      <c r="AS59" s="19">
        <f t="shared" si="55"/>
        <v>1</v>
      </c>
      <c r="AT59" s="19">
        <f t="shared" si="55"/>
        <v>1</v>
      </c>
      <c r="AU59" s="19">
        <f t="shared" si="55"/>
        <v>0.99879294403364305</v>
      </c>
      <c r="AV59" s="19">
        <f t="shared" si="55"/>
        <v>0.99834377326425183</v>
      </c>
      <c r="AW59" s="19">
        <f t="shared" si="55"/>
        <v>0.99846594808445355</v>
      </c>
      <c r="AX59" s="23">
        <f t="shared" si="55"/>
        <v>0.95597507937531134</v>
      </c>
      <c r="AZ59" s="150">
        <f t="shared" ref="AZ59:BW59" si="56">(AZ54-AZ75)/AZ54</f>
        <v>1</v>
      </c>
      <c r="BA59" s="19">
        <f t="shared" si="56"/>
        <v>1</v>
      </c>
      <c r="BB59" s="19">
        <f t="shared" si="56"/>
        <v>1</v>
      </c>
      <c r="BC59" s="19">
        <f t="shared" si="56"/>
        <v>1</v>
      </c>
      <c r="BD59" s="19">
        <f t="shared" si="56"/>
        <v>1</v>
      </c>
      <c r="BE59" s="19">
        <f t="shared" si="56"/>
        <v>1</v>
      </c>
      <c r="BF59" s="19">
        <f t="shared" si="56"/>
        <v>1</v>
      </c>
      <c r="BG59" s="19">
        <f t="shared" si="56"/>
        <v>1</v>
      </c>
      <c r="BH59" s="19">
        <f t="shared" si="56"/>
        <v>1</v>
      </c>
      <c r="BI59" s="19">
        <f t="shared" si="56"/>
        <v>1</v>
      </c>
      <c r="BJ59" s="19">
        <f t="shared" si="56"/>
        <v>1</v>
      </c>
      <c r="BK59" s="19">
        <f t="shared" si="56"/>
        <v>1</v>
      </c>
      <c r="BL59" s="19">
        <f t="shared" si="56"/>
        <v>1</v>
      </c>
      <c r="BM59" s="19">
        <f t="shared" si="56"/>
        <v>1</v>
      </c>
      <c r="BN59" s="19">
        <f t="shared" si="56"/>
        <v>1</v>
      </c>
      <c r="BO59" s="19">
        <f t="shared" si="56"/>
        <v>1</v>
      </c>
      <c r="BP59" s="19">
        <f t="shared" si="56"/>
        <v>1</v>
      </c>
      <c r="BQ59" s="19">
        <f t="shared" si="56"/>
        <v>1</v>
      </c>
      <c r="BR59" s="19" t="e">
        <f t="shared" si="56"/>
        <v>#DIV/0!</v>
      </c>
      <c r="BS59" s="19" t="e">
        <f t="shared" si="56"/>
        <v>#DIV/0!</v>
      </c>
      <c r="BT59" s="19" t="e">
        <f t="shared" si="56"/>
        <v>#DIV/0!</v>
      </c>
      <c r="BU59" s="19" t="e">
        <f t="shared" si="56"/>
        <v>#DIV/0!</v>
      </c>
      <c r="BV59" s="19" t="e">
        <f t="shared" si="56"/>
        <v>#DIV/0!</v>
      </c>
      <c r="BW59" s="19" t="e">
        <f t="shared" si="56"/>
        <v>#DIV/0!</v>
      </c>
      <c r="BX59" s="23">
        <f>(BX54-BX75)/BX54</f>
        <v>1</v>
      </c>
    </row>
    <row r="60" spans="1:77">
      <c r="A60" s="88" t="s">
        <v>43</v>
      </c>
      <c r="B60" s="84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19">
        <f t="shared" ref="Z60:AX60" si="57">(Z54-Z76)/Z54</f>
        <v>1</v>
      </c>
      <c r="AA60" s="19">
        <f t="shared" si="57"/>
        <v>1</v>
      </c>
      <c r="AB60" s="19">
        <f t="shared" si="57"/>
        <v>1</v>
      </c>
      <c r="AC60" s="19">
        <f t="shared" si="57"/>
        <v>1</v>
      </c>
      <c r="AD60" s="19">
        <f t="shared" si="57"/>
        <v>1</v>
      </c>
      <c r="AE60" s="19">
        <f t="shared" si="57"/>
        <v>1</v>
      </c>
      <c r="AF60" s="19">
        <f t="shared" si="57"/>
        <v>1</v>
      </c>
      <c r="AG60" s="19">
        <f t="shared" si="57"/>
        <v>1</v>
      </c>
      <c r="AH60" s="19">
        <f t="shared" si="57"/>
        <v>1</v>
      </c>
      <c r="AI60" s="19">
        <f t="shared" si="57"/>
        <v>1</v>
      </c>
      <c r="AJ60" s="19">
        <f t="shared" si="57"/>
        <v>1</v>
      </c>
      <c r="AK60" s="19">
        <f t="shared" si="57"/>
        <v>1</v>
      </c>
      <c r="AL60" s="19">
        <f t="shared" si="57"/>
        <v>1</v>
      </c>
      <c r="AM60" s="19">
        <f t="shared" si="57"/>
        <v>1</v>
      </c>
      <c r="AN60" s="19">
        <f t="shared" si="57"/>
        <v>1</v>
      </c>
      <c r="AO60" s="19">
        <f t="shared" si="57"/>
        <v>1</v>
      </c>
      <c r="AP60" s="19">
        <f t="shared" si="57"/>
        <v>1</v>
      </c>
      <c r="AQ60" s="19">
        <f t="shared" si="57"/>
        <v>1</v>
      </c>
      <c r="AR60" s="19">
        <f t="shared" si="57"/>
        <v>1</v>
      </c>
      <c r="AS60" s="19">
        <f t="shared" si="57"/>
        <v>1</v>
      </c>
      <c r="AT60" s="19">
        <f t="shared" si="57"/>
        <v>1</v>
      </c>
      <c r="AU60" s="19">
        <f t="shared" si="57"/>
        <v>1</v>
      </c>
      <c r="AV60" s="19">
        <f t="shared" si="57"/>
        <v>1</v>
      </c>
      <c r="AW60" s="19">
        <f t="shared" si="57"/>
        <v>1</v>
      </c>
      <c r="AX60" s="23">
        <f t="shared" si="57"/>
        <v>1</v>
      </c>
      <c r="AZ60" s="150">
        <f t="shared" ref="AZ60:BW60" si="58">(AZ54-AZ76)/AZ54</f>
        <v>1</v>
      </c>
      <c r="BA60" s="19">
        <f t="shared" si="58"/>
        <v>1</v>
      </c>
      <c r="BB60" s="19">
        <f t="shared" si="58"/>
        <v>1</v>
      </c>
      <c r="BC60" s="19">
        <f t="shared" si="58"/>
        <v>1</v>
      </c>
      <c r="BD60" s="19">
        <f t="shared" si="58"/>
        <v>1</v>
      </c>
      <c r="BE60" s="19">
        <f t="shared" si="58"/>
        <v>1</v>
      </c>
      <c r="BF60" s="19">
        <f t="shared" si="58"/>
        <v>1</v>
      </c>
      <c r="BG60" s="19">
        <f t="shared" si="58"/>
        <v>1</v>
      </c>
      <c r="BH60" s="19">
        <f t="shared" si="58"/>
        <v>1</v>
      </c>
      <c r="BI60" s="19">
        <f t="shared" si="58"/>
        <v>1</v>
      </c>
      <c r="BJ60" s="19">
        <f t="shared" si="58"/>
        <v>1</v>
      </c>
      <c r="BK60" s="19">
        <f t="shared" si="58"/>
        <v>1</v>
      </c>
      <c r="BL60" s="19">
        <f t="shared" si="58"/>
        <v>1</v>
      </c>
      <c r="BM60" s="19">
        <f t="shared" si="58"/>
        <v>1</v>
      </c>
      <c r="BN60" s="19">
        <f t="shared" si="58"/>
        <v>1</v>
      </c>
      <c r="BO60" s="19">
        <f t="shared" si="58"/>
        <v>1</v>
      </c>
      <c r="BP60" s="19">
        <f t="shared" si="58"/>
        <v>1</v>
      </c>
      <c r="BQ60" s="19">
        <f t="shared" si="58"/>
        <v>1</v>
      </c>
      <c r="BR60" s="19" t="e">
        <f t="shared" si="58"/>
        <v>#DIV/0!</v>
      </c>
      <c r="BS60" s="19" t="e">
        <f t="shared" si="58"/>
        <v>#DIV/0!</v>
      </c>
      <c r="BT60" s="19" t="e">
        <f t="shared" si="58"/>
        <v>#DIV/0!</v>
      </c>
      <c r="BU60" s="19" t="e">
        <f t="shared" si="58"/>
        <v>#DIV/0!</v>
      </c>
      <c r="BV60" s="19" t="e">
        <f t="shared" si="58"/>
        <v>#DIV/0!</v>
      </c>
      <c r="BW60" s="19" t="e">
        <f t="shared" si="58"/>
        <v>#DIV/0!</v>
      </c>
      <c r="BX60" s="23">
        <f>(BX54-BX76)/BX54</f>
        <v>1</v>
      </c>
    </row>
    <row r="61" spans="1:77">
      <c r="A61" s="88" t="s">
        <v>44</v>
      </c>
      <c r="B61" s="84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19">
        <f t="shared" ref="Z61:AX61" si="59">(Z54-Z77)/Z54</f>
        <v>0.99895771986391046</v>
      </c>
      <c r="AA61" s="19">
        <f t="shared" si="59"/>
        <v>1</v>
      </c>
      <c r="AB61" s="19">
        <f t="shared" si="59"/>
        <v>0.99407563133261323</v>
      </c>
      <c r="AC61" s="19">
        <f t="shared" si="59"/>
        <v>0.98246156378901928</v>
      </c>
      <c r="AD61" s="19">
        <f t="shared" si="59"/>
        <v>0.99902742778599241</v>
      </c>
      <c r="AE61" s="19">
        <f t="shared" si="59"/>
        <v>0.99953233771978012</v>
      </c>
      <c r="AF61" s="19">
        <f t="shared" si="59"/>
        <v>0.9999414806460537</v>
      </c>
      <c r="AG61" s="19">
        <f t="shared" si="59"/>
        <v>0.9997433761358957</v>
      </c>
      <c r="AH61" s="19">
        <f t="shared" si="59"/>
        <v>0.99451463094448289</v>
      </c>
      <c r="AI61" s="19">
        <f t="shared" si="59"/>
        <v>1</v>
      </c>
      <c r="AJ61" s="19">
        <f t="shared" si="59"/>
        <v>1</v>
      </c>
      <c r="AK61" s="19">
        <f t="shared" si="59"/>
        <v>1</v>
      </c>
      <c r="AL61" s="19">
        <f t="shared" si="59"/>
        <v>0.99969903289236084</v>
      </c>
      <c r="AM61" s="19">
        <f t="shared" si="59"/>
        <v>1</v>
      </c>
      <c r="AN61" s="19">
        <f t="shared" si="59"/>
        <v>1</v>
      </c>
      <c r="AO61" s="19">
        <f t="shared" si="59"/>
        <v>1</v>
      </c>
      <c r="AP61" s="19">
        <f t="shared" si="59"/>
        <v>0.99857229196900665</v>
      </c>
      <c r="AQ61" s="19">
        <f t="shared" si="59"/>
        <v>1</v>
      </c>
      <c r="AR61" s="19">
        <f t="shared" si="59"/>
        <v>1</v>
      </c>
      <c r="AS61" s="19">
        <f t="shared" si="59"/>
        <v>1</v>
      </c>
      <c r="AT61" s="19">
        <f t="shared" si="59"/>
        <v>1</v>
      </c>
      <c r="AU61" s="19">
        <f t="shared" si="59"/>
        <v>1</v>
      </c>
      <c r="AV61" s="19">
        <f t="shared" si="59"/>
        <v>1</v>
      </c>
      <c r="AW61" s="19">
        <f t="shared" si="59"/>
        <v>1</v>
      </c>
      <c r="AX61" s="23">
        <f t="shared" si="59"/>
        <v>0.99812683535532776</v>
      </c>
      <c r="AZ61" s="150">
        <f t="shared" ref="AZ61:BW61" si="60">(AZ54-AZ77)/AZ54</f>
        <v>1</v>
      </c>
      <c r="BA61" s="19">
        <f t="shared" si="60"/>
        <v>1</v>
      </c>
      <c r="BB61" s="19">
        <f t="shared" si="60"/>
        <v>1</v>
      </c>
      <c r="BC61" s="19">
        <f t="shared" si="60"/>
        <v>1</v>
      </c>
      <c r="BD61" s="19">
        <f t="shared" si="60"/>
        <v>1</v>
      </c>
      <c r="BE61" s="19">
        <f t="shared" si="60"/>
        <v>1</v>
      </c>
      <c r="BF61" s="19">
        <f t="shared" si="60"/>
        <v>1</v>
      </c>
      <c r="BG61" s="19">
        <f t="shared" si="60"/>
        <v>1</v>
      </c>
      <c r="BH61" s="19">
        <f t="shared" si="60"/>
        <v>1</v>
      </c>
      <c r="BI61" s="19">
        <f t="shared" si="60"/>
        <v>1</v>
      </c>
      <c r="BJ61" s="19">
        <f t="shared" si="60"/>
        <v>1</v>
      </c>
      <c r="BK61" s="19">
        <f t="shared" si="60"/>
        <v>1</v>
      </c>
      <c r="BL61" s="19">
        <f t="shared" si="60"/>
        <v>1</v>
      </c>
      <c r="BM61" s="19">
        <f t="shared" si="60"/>
        <v>1</v>
      </c>
      <c r="BN61" s="19">
        <f t="shared" si="60"/>
        <v>1</v>
      </c>
      <c r="BO61" s="19">
        <f t="shared" si="60"/>
        <v>1</v>
      </c>
      <c r="BP61" s="19">
        <f t="shared" si="60"/>
        <v>1</v>
      </c>
      <c r="BQ61" s="19">
        <f t="shared" si="60"/>
        <v>1</v>
      </c>
      <c r="BR61" s="19" t="e">
        <f t="shared" si="60"/>
        <v>#DIV/0!</v>
      </c>
      <c r="BS61" s="19" t="e">
        <f t="shared" si="60"/>
        <v>#DIV/0!</v>
      </c>
      <c r="BT61" s="19" t="e">
        <f t="shared" si="60"/>
        <v>#DIV/0!</v>
      </c>
      <c r="BU61" s="19" t="e">
        <f t="shared" si="60"/>
        <v>#DIV/0!</v>
      </c>
      <c r="BV61" s="19" t="e">
        <f t="shared" si="60"/>
        <v>#DIV/0!</v>
      </c>
      <c r="BW61" s="19" t="e">
        <f t="shared" si="60"/>
        <v>#DIV/0!</v>
      </c>
      <c r="BX61" s="23">
        <f>(BX54-BX77)/BX54</f>
        <v>1</v>
      </c>
    </row>
    <row r="62" spans="1:77">
      <c r="A62" s="88" t="s">
        <v>67</v>
      </c>
      <c r="B62" s="84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19">
        <f t="shared" ref="Z62:Z67" si="61">Z56</f>
        <v>0.97707619237271259</v>
      </c>
      <c r="AA62" s="19">
        <f>(SUM(Z54:AA54)-SUM(Z72:AA72))/SUM(Z54:AA54)</f>
        <v>0.94171706508548825</v>
      </c>
      <c r="AB62" s="19">
        <f>(SUM(Z54:AB54)-SUM(Z72:AB72))/SUM(Z54:AB54)</f>
        <v>0.89524984508544025</v>
      </c>
      <c r="AC62" s="19">
        <f>(SUM(Z54:AC54)-SUM(Z72:AC72))/SUM(Z54:AC54)</f>
        <v>0.89331945267366863</v>
      </c>
      <c r="AD62" s="19">
        <f>(SUM(Z54:AD54)-SUM(Z72:AD72))/SUM(Z54:AD54)</f>
        <v>0.88264821824275186</v>
      </c>
      <c r="AE62" s="19">
        <f>(SUM(Z54:AE54)-SUM(Z72:AE72))/SUM(Z54:AE54)</f>
        <v>0.88765373766368483</v>
      </c>
      <c r="AF62" s="19">
        <f>(SUM(Z54:AF54)-SUM(Z72:AF72))/SUM(Z54:AF54)</f>
        <v>0.89712310753026514</v>
      </c>
      <c r="AG62" s="19">
        <f>(SUM(Z54:AG54)-SUM(Z72:AG72))/SUM(Z54:AG54)</f>
        <v>0.9037077874875874</v>
      </c>
      <c r="AH62" s="19">
        <f>(SUM(Z54:AH54)-SUM(Z72:AH72))/SUM(Z54:AH54)</f>
        <v>0.90820061251224438</v>
      </c>
      <c r="AI62" s="19">
        <f>(SUM(Z54:AI54)-SUM(Z72:AI72))/SUM(Z54:AI54)</f>
        <v>0.91449241148552574</v>
      </c>
      <c r="AJ62" s="19">
        <f>(SUM(Z54:AJ54)-SUM(Z72:AJ72))/SUM(Z54:AJ54)</f>
        <v>0.91928491704513238</v>
      </c>
      <c r="AK62" s="19">
        <f>(SUM(Z54:AK54)-SUM(Z72:AK72))/SUM(Z54:AK54)</f>
        <v>0.92338990321958303</v>
      </c>
      <c r="AL62" s="19">
        <f>(SUM(Z54:AL54)-SUM(Z72:AL72))/SUM(Z54:AL54)</f>
        <v>0.92742727572685901</v>
      </c>
      <c r="AM62" s="19">
        <f>(SUM(Z54:AM54)-SUM(Z72:AM72))/SUM(Z54:AM54)</f>
        <v>0.92954504157577489</v>
      </c>
      <c r="AN62" s="19">
        <f>(SUM(Z54:AN54)-SUM(Z72:AN72))/SUM(Z54:AN54)</f>
        <v>0.93172491701503102</v>
      </c>
      <c r="AO62" s="19">
        <f>(SUM(Z54:AO54)-SUM(Z72:AO72))/SUM(Z54:AO54)</f>
        <v>0.93523038708704409</v>
      </c>
      <c r="AP62" s="19">
        <f>(SUM(Z54:AP54)-SUM(Z72:AP72))/SUM(Z54:AP54)</f>
        <v>0.94052907079974879</v>
      </c>
      <c r="AQ62" s="19">
        <f>(SUM(Z54:AQ54)-SUM(Z72:AQ72))/SUM(Z54:AQ54)</f>
        <v>0.94407065513974675</v>
      </c>
      <c r="AR62" s="19">
        <f>(SUM(Z54:AR54)-SUM(Z72:AR72))/SUM(Z54:AR54)</f>
        <v>0.94636512978182719</v>
      </c>
      <c r="AS62" s="19">
        <f>(SUM(Z54:AS54)-SUM(Z72:AS72))/SUM(Z54:AS54)</f>
        <v>0.94763521320870858</v>
      </c>
      <c r="AT62" s="19">
        <f>(SUM(Z54:AT54)-SUM(Z72:AT72))/SUM(Z54:AT54)</f>
        <v>0.94995546295358713</v>
      </c>
      <c r="AU62" s="19">
        <f>(SUM(Z54:AU54)-SUM(Z72:AU72))/SUM(Z54:AU54)</f>
        <v>0.95233159715031879</v>
      </c>
      <c r="AV62" s="19">
        <f>(SUM(Z54:AV54)-SUM(Z72:AV72))/SUM(Z54:AV54)</f>
        <v>0.95507818657543642</v>
      </c>
      <c r="AW62" s="19">
        <f>(SUM(Z54:AW54)-SUM(Z72:AW72))/SUM(Z54:AW54)</f>
        <v>0.95578848514155834</v>
      </c>
      <c r="AX62" s="23"/>
      <c r="AZ62" s="150">
        <f>AZ56</f>
        <v>1</v>
      </c>
      <c r="BA62" s="19">
        <f>(SUM(AZ54:BA54)-SUM(AZ72:BA72))/SUM(AZ54:BA54)</f>
        <v>1</v>
      </c>
      <c r="BB62" s="19">
        <f>(SUM(AZ54:BB54)-SUM(AZ72:BB72))/SUM(AZ54:BB54)</f>
        <v>0.9996394936957419</v>
      </c>
      <c r="BC62" s="19">
        <f>(SUM(AZ54:BC54)-SUM(AZ72:BC72))/SUM(AZ54:BC54)</f>
        <v>0.99730792197119489</v>
      </c>
      <c r="BD62" s="19">
        <f>(SUM(AZ54:BD54)-SUM(AZ72:BD72))/SUM(AZ54:BD54)</f>
        <v>0.97363913998385454</v>
      </c>
      <c r="BE62" s="19">
        <f>(SUM(AZ54:BE54)-SUM(AZ72:BE72))/SUM(AZ54:BE54)</f>
        <v>0.97052550265355575</v>
      </c>
      <c r="BF62" s="19">
        <f>(SUM(AZ54:BF54)-SUM(AZ72:BF72))/SUM(AZ54:BF54)</f>
        <v>0.94845070550021204</v>
      </c>
      <c r="BG62" s="19">
        <f>(SUM(AZ54:BG54)-SUM(AZ72:BG72))/SUM(AZ54:BG54)</f>
        <v>0.92886473603962394</v>
      </c>
      <c r="BH62" s="19">
        <f>(SUM(AZ54:BH54)-SUM(AZ72:BH72))/SUM(AZ54:BH54)</f>
        <v>0.93558997121455245</v>
      </c>
      <c r="BI62" s="19">
        <f>(SUM(AZ54:BI54)-SUM(AZ72:BI72))/SUM(AZ54:BI54)</f>
        <v>0.94170253977684082</v>
      </c>
      <c r="BJ62" s="19">
        <f>(SUM(AZ54:BJ54)-SUM(AZ72:BJ72))/SUM(AZ54:BJ54)</f>
        <v>0.94613682832007129</v>
      </c>
      <c r="BK62" s="19">
        <f>(SUM(AZ54:BK54)-SUM(AZ72:BK72))/SUM(AZ54:BK54)</f>
        <v>0.9489393284948624</v>
      </c>
      <c r="BL62" s="19">
        <f>(SUM(AZ54:BL54)-SUM(AZ72:BL72))/SUM(AZ54:BL54)</f>
        <v>0.95052333506314468</v>
      </c>
      <c r="BM62" s="19">
        <f>(SUM(AZ54:BM54)-SUM(AZ72:BM72))/SUM(AZ54:BM54)</f>
        <v>0.95129205769371383</v>
      </c>
      <c r="BN62" s="19">
        <f>(SUM(AZ54:BN54)-SUM(AZ72:BN72))/SUM(AZ54:BN54)</f>
        <v>0.95161632481141978</v>
      </c>
      <c r="BO62" s="19">
        <f>(SUM(AZ54:BO54)-SUM(AZ72:BO72))/SUM(AZ54:BO54)</f>
        <v>0.9517827916215621</v>
      </c>
      <c r="BP62" s="19">
        <f>(SUM(AZ54:BP54)-SUM(AZ72:BP72))/SUM(AZ54:BP54)</f>
        <v>0.95179809551594563</v>
      </c>
      <c r="BQ62" s="19">
        <f>(SUM(AZ54:BQ54)-SUM(AZ72:BQ72))/SUM(AZ54:BQ54)</f>
        <v>0.95183730774306952</v>
      </c>
      <c r="BR62" s="19">
        <f>(SUM(AZ54:BR54)-SUM(AZ72:BR72))/SUM(AZ54:BR54)</f>
        <v>0.95183730774306952</v>
      </c>
      <c r="BS62" s="19">
        <f>(SUM(AZ54:BS54)-SUM(AZ72:BS72))/SUM(AZ54:BS54)</f>
        <v>0.95183730774306952</v>
      </c>
      <c r="BT62" s="19">
        <f>(SUM(AZ54:BT54)-SUM(AZ72:BT72))/SUM(AZ54:BT54)</f>
        <v>0.95183730774306952</v>
      </c>
      <c r="BU62" s="19">
        <f>(SUM(AZ54:BU54)-SUM(AZ72:BU72))/SUM(AZ54:BU54)</f>
        <v>0.95183730774306952</v>
      </c>
      <c r="BV62" s="19">
        <f>(SUM(AZ54:BV54)-SUM(AZ72:BV72))/SUM(AZ54:BV54)</f>
        <v>0.95183730774306952</v>
      </c>
      <c r="BW62" s="19">
        <f>(SUM(AZ54:BW54)-SUM(AZ72:BW72))/SUM(AZ54:BW54)</f>
        <v>0.95183730774306952</v>
      </c>
      <c r="BX62" s="23"/>
    </row>
    <row r="63" spans="1:77">
      <c r="A63" s="88" t="s">
        <v>68</v>
      </c>
      <c r="B63" s="84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19">
        <f t="shared" si="61"/>
        <v>0.87586332562029923</v>
      </c>
      <c r="AA63" s="19">
        <f>(SUM(Z55:AA55)-SUM(Z73:AA73))/SUM(Z55:AA55)</f>
        <v>0.81133944239662048</v>
      </c>
      <c r="AB63" s="19">
        <f>(SUM(Z55:AB55)-SUM(Z73:AB73))/SUM(Z55:AB55)</f>
        <v>0.69304433122616649</v>
      </c>
      <c r="AC63" s="19">
        <f>(SUM(Z55:AC55)-SUM(Z73:AC73))/SUM(Z55:AC55)</f>
        <v>0.65557561581906887</v>
      </c>
      <c r="AD63" s="19">
        <f>(SUM(Z55:AD55)-SUM(Z73:AD73))/SUM(Z55:AD55)</f>
        <v>0.64413989401667204</v>
      </c>
      <c r="AE63" s="19">
        <f>(SUM(Z55:AE55)-SUM(Z73:AE73))/SUM(Z55:AE55)</f>
        <v>0.66054829872957832</v>
      </c>
      <c r="AF63" s="19">
        <f>(SUM(Z55:AF55)-SUM(Z73:AF73))/SUM(Z55:AF55)</f>
        <v>0.68629543098874379</v>
      </c>
      <c r="AG63" s="19">
        <f>(SUM(Z55:AG55)-SUM(Z73:AG73))/SUM(Z55:AG55)</f>
        <v>0.71299680402085119</v>
      </c>
      <c r="AH63" s="19">
        <f>(SUM(Z55:AH55)-SUM(Z73:AH73))/SUM(Z55:AH55)</f>
        <v>0.73323760514010339</v>
      </c>
      <c r="AI63" s="19">
        <f>(SUM(Z55:AI55)-SUM(Z73:AI73))/SUM(Z55:AI55)</f>
        <v>0.75173452099611404</v>
      </c>
      <c r="AJ63" s="19">
        <f>(SUM(Z55:AJ55)-SUM(Z73:AJ73))/SUM(Z55:AJ55)</f>
        <v>0.76588497814166312</v>
      </c>
      <c r="AK63" s="19">
        <f>(SUM(Z55:AK55)-SUM(Z73:AK73))/SUM(Z55:AK55)</f>
        <v>0.77645451200704263</v>
      </c>
      <c r="AL63" s="19">
        <f>(SUM(Z55:AL55)-SUM(Z73:AL73))/SUM(Z55:AL55)</f>
        <v>0.7883518135480827</v>
      </c>
      <c r="AM63" s="19">
        <f>(SUM(Z55:AM55)-SUM(Z73:AM73))/SUM(Z55:AM55)</f>
        <v>0.79598902463952104</v>
      </c>
      <c r="AN63" s="19">
        <f>(SUM(Z55:AN55)-SUM(Z73:AN73))/SUM(Z55:AN55)</f>
        <v>0.80329142290606503</v>
      </c>
      <c r="AO63" s="19">
        <f>(SUM(Z55:AO55)-SUM(Z73:AO73))/SUM(Z55:AO55)</f>
        <v>0.81597862743234195</v>
      </c>
      <c r="AP63" s="19">
        <f>(SUM(Z55:AP55)-SUM(Z73:AP73))/SUM(Z55:AP55)</f>
        <v>0.83103644040238567</v>
      </c>
      <c r="AQ63" s="19">
        <f>(SUM(Z55:AQ55)-SUM(Z73:AQ73))/SUM(Z55:AQ55)</f>
        <v>0.84145110361823139</v>
      </c>
      <c r="AR63" s="19">
        <f>(SUM(Z55:AR55)-SUM(Z73:AR73))/SUM(Z55:AR55)</f>
        <v>0.84817446444839506</v>
      </c>
      <c r="AS63" s="19">
        <f>(SUM(Z55:AS55)-SUM(Z73:AS73))/SUM(Z55:AS55)</f>
        <v>0.85238108393135126</v>
      </c>
      <c r="AT63" s="19">
        <f>(SUM(Z55:AT55)-SUM(Z73:AT73))/SUM(Z55:AT55)</f>
        <v>0.86036233766771419</v>
      </c>
      <c r="AU63" s="19">
        <f>(SUM(Z55:AU55)-SUM(Z73:AU73))/SUM(Z55:AU55)</f>
        <v>0.86715746978284869</v>
      </c>
      <c r="AV63" s="19">
        <f>(SUM(Z55:AV55)-SUM(Z73:AV73))/SUM(Z55:AV55)</f>
        <v>0.87500229891863357</v>
      </c>
      <c r="AW63" s="19">
        <f>(SUM(Z55:AW55)-SUM(Z73:AW73))/SUM(Z55:AW55)</f>
        <v>0.87713379577067696</v>
      </c>
      <c r="AX63" s="23"/>
      <c r="AZ63" s="150">
        <f>AZ57</f>
        <v>0.99610248830516501</v>
      </c>
      <c r="BA63" s="19">
        <f>(SUM(AZ55:BA55)-SUM(AZ73:BA73))/SUM(AZ55:BA55)</f>
        <v>0.99740405584939718</v>
      </c>
      <c r="BB63" s="19">
        <f>(SUM(AZ55:BB55)-SUM(AZ73:BB73))/SUM(AZ55:BB55)</f>
        <v>0.99732711223513415</v>
      </c>
      <c r="BC63" s="19">
        <f>(SUM(AZ55:BC55)-SUM(AZ73:BC73))/SUM(AZ55:BC55)</f>
        <v>0.99423340789305226</v>
      </c>
      <c r="BD63" s="19">
        <f>(SUM(AZ55:BD55)-SUM(AZ73:BD73))/SUM(AZ55:BD55)</f>
        <v>0.9694039348855209</v>
      </c>
      <c r="BE63" s="19">
        <f>(SUM(AZ55:BE55)-SUM(AZ73:BE73))/SUM(AZ55:BE55)</f>
        <v>0.96673671859121579</v>
      </c>
      <c r="BF63" s="19">
        <f>(SUM(AZ55:BF55)-SUM(AZ73:BF73))/SUM(AZ55:BF55)</f>
        <v>0.93812784334774402</v>
      </c>
      <c r="BG63" s="19">
        <f>(SUM(AZ55:BG55)-SUM(AZ73:BG73))/SUM(AZ55:BG55)</f>
        <v>0.91209678357603097</v>
      </c>
      <c r="BH63" s="19">
        <f>(SUM(AZ55:BH55)-SUM(AZ73:BH73))/SUM(AZ55:BH55)</f>
        <v>0.92033145189727805</v>
      </c>
      <c r="BI63" s="19">
        <f>(SUM(AZ55:BI55)-SUM(AZ73:BI73))/SUM(AZ55:BI55)</f>
        <v>0.92785303478594061</v>
      </c>
      <c r="BJ63" s="19">
        <f>(SUM(AZ55:BJ55)-SUM(AZ73:BJ73))/SUM(AZ55:BJ55)</f>
        <v>0.93285196959771832</v>
      </c>
      <c r="BK63" s="19">
        <f>(SUM(AZ55:BK55)-SUM(AZ73:BK73))/SUM(AZ55:BK55)</f>
        <v>0.93623855772628872</v>
      </c>
      <c r="BL63" s="19">
        <f>(SUM(AZ55:BL55)-SUM(AZ73:BL73))/SUM(AZ55:BL55)</f>
        <v>0.93822622457701832</v>
      </c>
      <c r="BM63" s="19">
        <f>(SUM(AZ55:BM55)-SUM(AZ73:BM73))/SUM(AZ55:BM55)</f>
        <v>0.93919062071045967</v>
      </c>
      <c r="BN63" s="19">
        <f>(SUM(AZ55:BN55)-SUM(AZ73:BN73))/SUM(AZ55:BN55)</f>
        <v>0.93959738411268579</v>
      </c>
      <c r="BO63" s="19">
        <f>(SUM(AZ55:BO55)-SUM(AZ73:BO73))/SUM(AZ55:BO55)</f>
        <v>0.9398061913708694</v>
      </c>
      <c r="BP63" s="19">
        <f>(SUM(AZ55:BP55)-SUM(AZ73:BP73))/SUM(AZ55:BP55)</f>
        <v>0.93982538743113408</v>
      </c>
      <c r="BQ63" s="19">
        <f>(SUM(AZ55:BQ55)-SUM(AZ73:BQ73))/SUM(AZ55:BQ55)</f>
        <v>0.93987457205092306</v>
      </c>
      <c r="BR63" s="19">
        <f>(SUM(AZ55:BR55)-SUM(AZ73:BR73))/SUM(AZ55:BR55)</f>
        <v>0.93987457205092306</v>
      </c>
      <c r="BS63" s="19">
        <f>(SUM(AZ55:BS55)-SUM(AZ73:BS73))/SUM(AZ55:BS55)</f>
        <v>0.93987457205092306</v>
      </c>
      <c r="BT63" s="19">
        <f>(SUM(AZ55:BT55)-SUM(AZ73:BT73))/SUM(AZ55:BT55)</f>
        <v>0.93987457205092306</v>
      </c>
      <c r="BU63" s="19">
        <f>(SUM(AZ55:BU55)-SUM(AZ73:BU73))/SUM(AZ55:BU55)</f>
        <v>0.93987457205092306</v>
      </c>
      <c r="BV63" s="19">
        <f>(SUM(AZ55:BV55)-SUM(AZ73:BV73))/SUM(AZ55:BV55)</f>
        <v>0.93987457205092306</v>
      </c>
      <c r="BW63" s="19">
        <f>(SUM(AZ55:BW55)-SUM(AZ73:BW73))/SUM(AZ55:BW55)</f>
        <v>0.93987457205092306</v>
      </c>
      <c r="BX63" s="23"/>
    </row>
    <row r="64" spans="1:77">
      <c r="A64" s="88" t="s">
        <v>69</v>
      </c>
      <c r="B64" s="84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19">
        <f t="shared" si="61"/>
        <v>0.95365454768855318</v>
      </c>
      <c r="AA64" s="19">
        <f>(SUM(Z54:AA54)-SUM(Z74:AA74))/SUM(Z54:AA54)</f>
        <v>0.96239727108594209</v>
      </c>
      <c r="AB64" s="19">
        <f>(SUM(Z54:AB54)-SUM(Z74:AB74))/SUM(Z54:AB54)</f>
        <v>0.90794516303710693</v>
      </c>
      <c r="AC64" s="19">
        <f>(SUM(Z54:AC54)-SUM(Z74:AC74))/SUM(Z54:AC54)</f>
        <v>0.89700176741004978</v>
      </c>
      <c r="AD64" s="19">
        <f>(SUM(Z54:AD54)-SUM(Z74:AD74))/SUM(Z54:AD54)</f>
        <v>0.91365879061084931</v>
      </c>
      <c r="AE64" s="19">
        <f>(SUM(Z54:AE54)-SUM(Z74:AE74))/SUM(Z54:AE54)</f>
        <v>0.92388466921978363</v>
      </c>
      <c r="AF64" s="19">
        <f>(SUM(Z54:AF54)-SUM(Z74:AF74))/SUM(Z54:AF54)</f>
        <v>0.92934414022296574</v>
      </c>
      <c r="AG64" s="19">
        <f>(SUM(Z54:AG54)-SUM(Z74:AG74))/SUM(Z54:AG54)</f>
        <v>0.93576326653952668</v>
      </c>
      <c r="AH64" s="19">
        <f>(SUM(Z54:AH54)-SUM(Z74:AH74))/SUM(Z54:AH54)</f>
        <v>0.93935140382141546</v>
      </c>
      <c r="AI64" s="19">
        <f>(SUM(Z54:AI54)-SUM(Z74:AI74))/SUM(Z54:AI54)</f>
        <v>0.94332016953732034</v>
      </c>
      <c r="AJ64" s="19">
        <f>(SUM(Z54:AJ54)-SUM(Z74:AJ74))/SUM(Z54:AJ54)</f>
        <v>0.946518140281294</v>
      </c>
      <c r="AK64" s="19">
        <f>(SUM(Z54:AK54)-SUM(Z74:AK74))/SUM(Z54:AK54)</f>
        <v>0.94928247036308322</v>
      </c>
      <c r="AL64" s="19">
        <f>(SUM(Z54:AL54)-SUM(Z74:AL74))/SUM(Z54:AL54)</f>
        <v>0.95138293137713803</v>
      </c>
      <c r="AM64" s="19">
        <f>(SUM(Z54:AM54)-SUM(Z74:AM74))/SUM(Z54:AM54)</f>
        <v>0.95316266435459551</v>
      </c>
      <c r="AN64" s="19">
        <f>(SUM(Z54:AN54)-SUM(Z74:AN74))/SUM(Z54:AN54)</f>
        <v>0.95451494883799737</v>
      </c>
      <c r="AO64" s="19">
        <f>(SUM(Z54:AO54)-SUM(Z74:AO74))/SUM(Z54:AO54)</f>
        <v>0.95643674623614672</v>
      </c>
      <c r="AP64" s="19">
        <f>(SUM(Z54:AP54)-SUM(Z74:AP74))/SUM(Z54:AP54)</f>
        <v>0.95996147335505289</v>
      </c>
      <c r="AQ64" s="19">
        <f>(SUM(Z54:AQ54)-SUM(Z74:AQ74))/SUM(Z54:AQ54)</f>
        <v>0.96226717039199217</v>
      </c>
      <c r="AR64" s="19">
        <f>(SUM(AA54:AR54)-SUM(Z74:AR74))/SUM(Z54:AR54)</f>
        <v>0.89996824826717758</v>
      </c>
      <c r="AS64" s="19">
        <f>(SUM(Z54:AS54)-SUM(Z74:AS74))/SUM(Z54:AS54)</f>
        <v>0.96485212893575267</v>
      </c>
      <c r="AT64" s="19">
        <f>(SUM(Z54:AT54)-SUM(Z74:AT74))/SUM(Z54:AT54)</f>
        <v>0.96701475766232114</v>
      </c>
      <c r="AU64" s="19">
        <f>(SUM(Z54:AU54)-SUM(Z74:AU74))/SUM(Z54:AU54)</f>
        <v>0.96860882332524645</v>
      </c>
      <c r="AV64" s="19">
        <f>(SUM(Z54:AV54)-SUM(Z74:AV74))/SUM(Z54:AV54)</f>
        <v>0.97040429983598464</v>
      </c>
      <c r="AW64" s="19">
        <f>(SUM(Z54:AW54)-SUM(Z74:AW74))/SUM(Z54:AW54)</f>
        <v>0.97082575979210106</v>
      </c>
      <c r="AX64" s="23"/>
      <c r="AZ64" s="150">
        <f>AZ58</f>
        <v>1</v>
      </c>
      <c r="BA64" s="19">
        <f>(SUM(AZ54:BA54)-SUM(AZ74:BA74))/SUM(AZ54:BA54)</f>
        <v>1</v>
      </c>
      <c r="BB64" s="19">
        <f>(SUM(AZ54:BB54)-SUM(AZ74:BB74))/SUM(AZ54:BB54)</f>
        <v>0.9996394936957419</v>
      </c>
      <c r="BC64" s="19">
        <f>(SUM(AZ54:BC54)-SUM(AZ74:BC74))/SUM(AZ54:BC54)</f>
        <v>0.99662654404984552</v>
      </c>
      <c r="BD64" s="19">
        <f>(SUM(AZ54:BD54)-SUM(AZ74:BD74))/SUM(AZ54:BD54)</f>
        <v>0.9776657556586501</v>
      </c>
      <c r="BE64" s="19">
        <f>(SUM(AZ54:BE54)-SUM(AZ74:BE74))/SUM(AZ54:BE54)</f>
        <v>0.97369602210075856</v>
      </c>
      <c r="BF64" s="19">
        <f>(SUM(AZ54:BF54)-SUM(AZ74:BF74))/SUM(AZ54:BF54)</f>
        <v>0.95242366994589789</v>
      </c>
      <c r="BG64" s="19">
        <f>(SUM(AZ54:BG54)-SUM(AZ74:BG74))/SUM(AZ54:BG54)</f>
        <v>0.93273231838254256</v>
      </c>
      <c r="BH64" s="19">
        <f>(SUM(AZ54:BH54)-SUM(AZ74:BH74))/SUM(AZ54:BH54)</f>
        <v>0.93909190648784036</v>
      </c>
      <c r="BI64" s="19">
        <f>(SUM(AZ54:BI54)-SUM(AZ74:BI74))/SUM(AZ54:BI54)</f>
        <v>0.94487213830285011</v>
      </c>
      <c r="BJ64" s="19">
        <f>(SUM(AZ54:BJ54)-SUM(AZ74:BJ74))/SUM(AZ54:BJ54)</f>
        <v>0.94906533719351727</v>
      </c>
      <c r="BK64" s="19">
        <f>(SUM(AZ54:BK54)-SUM(AZ74:BK74))/SUM(AZ54:BK54)</f>
        <v>0.95171546708683896</v>
      </c>
      <c r="BL64" s="19">
        <f>(SUM(AZ54:BL54)-SUM(AZ74:BL74))/SUM(AZ54:BL54)</f>
        <v>0.95321335215231828</v>
      </c>
      <c r="BM64" s="19">
        <f>(SUM(AZ54:BM54)-SUM(AZ74:BM74))/SUM(AZ54:BM54)</f>
        <v>0.95394027978688878</v>
      </c>
      <c r="BN64" s="19">
        <f>(SUM(AZ54:BN54)-SUM(AZ74:BN74))/SUM(AZ54:BN54)</f>
        <v>0.95424691669267159</v>
      </c>
      <c r="BO64" s="19">
        <f>(SUM(AZ54:BO54)-SUM(AZ74:BO74))/SUM(AZ54:BO54)</f>
        <v>0.9544043328005356</v>
      </c>
      <c r="BP64" s="19">
        <f>(SUM(AZ54:BP54)-SUM(AZ74:BP74))/SUM(AZ54:BP54)</f>
        <v>0.95441880463120843</v>
      </c>
      <c r="BQ64" s="19">
        <f>(SUM(AZ54:BQ54)-SUM(AZ74:BQ74))/SUM(AZ54:BQ54)</f>
        <v>0.95445588491267264</v>
      </c>
      <c r="BR64" s="19">
        <f>(SUM(AZ54:BR54)-SUM(AZ74:BR74))/SUM(AZ54:BR54)</f>
        <v>0.95445588491267264</v>
      </c>
      <c r="BS64" s="19">
        <f>(SUM(AZ54:BS54)-SUM(AZ74:BS74))/SUM(AZ54:BS54)</f>
        <v>0.95445588491267264</v>
      </c>
      <c r="BT64" s="19">
        <f>(SUM(AZ54:BT54)-SUM(AZ74:BT74))/SUM(AZ54:BT54)</f>
        <v>0.95445588491267264</v>
      </c>
      <c r="BU64" s="19">
        <f>(SUM(AZ54:BU54)-SUM(AZ74:BU74))/SUM(AZ54:BU54)</f>
        <v>0.95445588491267264</v>
      </c>
      <c r="BV64" s="19">
        <f>(SUM(AZ54:BV54)-SUM(AZ74:BV74))/SUM(AZ54:BV54)</f>
        <v>0.95445588491267264</v>
      </c>
      <c r="BW64" s="19">
        <f>(SUM(AZ54:BW54)-SUM(AZ74:BW74))/SUM(AZ54:BW54)</f>
        <v>0.95445588491267264</v>
      </c>
      <c r="BX64" s="23"/>
    </row>
    <row r="65" spans="1:77">
      <c r="A65" s="88" t="s">
        <v>37</v>
      </c>
      <c r="B65" s="84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19">
        <f t="shared" si="61"/>
        <v>0.93878087119366493</v>
      </c>
      <c r="AA65" s="19">
        <f>(SUM(Z54:AA54)-SUM(Z75:AA75))/SUM(Z54:AA54)</f>
        <v>0.93284513462050733</v>
      </c>
      <c r="AB65" s="19">
        <f>(SUM(Z54:AB54)-SUM(Z75:AB75))/SUM(Z54:AB54)</f>
        <v>0.88653206312698529</v>
      </c>
      <c r="AC65" s="19">
        <f>(SUM(Z54:AC54)-SUM(Z75:AC75))/SUM(Z54:AC54)</f>
        <v>0.87714252376456825</v>
      </c>
      <c r="AD65" s="19">
        <f>(SUM(Z54:AD54)-SUM(Z75:AD75))/SUM(Z54:AD54)</f>
        <v>0.87066847757818089</v>
      </c>
      <c r="AE65" s="19">
        <f>(SUM(Z54:AE54)-SUM(Z75:AE75))/SUM(Z54:AE54)</f>
        <v>0.87987466516984858</v>
      </c>
      <c r="AF65" s="19">
        <f>(SUM(Z54:AF54)-SUM(Z75:AF75))/SUM(Z54:AF54)</f>
        <v>0.88799061302417825</v>
      </c>
      <c r="AG65" s="19">
        <f>(SUM(Z54:AG54)-SUM(Z75:AG75))/SUM(Z54:AG54)</f>
        <v>0.89933796915621977</v>
      </c>
      <c r="AH65" s="19">
        <f>(SUM(Z54:AH54)-SUM(Z75:AH75))/SUM(Z54:AH54)</f>
        <v>0.9065306610175492</v>
      </c>
      <c r="AI65" s="19">
        <f>(SUM(Z54:AI54)-SUM(Z75:AI75))/SUM(Z54:AI54)</f>
        <v>0.91287127226678388</v>
      </c>
      <c r="AJ65" s="19">
        <f>(SUM(Z54:AJ54)-SUM(Z75:AJ75))/SUM(Z54:AJ54)</f>
        <v>0.91763378136894902</v>
      </c>
      <c r="AK65" s="19">
        <f>(SUM(Z54:AK54)-SUM(Z75:AK75))/SUM(Z54:AK54)</f>
        <v>0.92152312139434134</v>
      </c>
      <c r="AL65" s="19">
        <f>(SUM(Z54:AL54)-SUM(Z75:AL75))/SUM(Z54:AL54)</f>
        <v>0.92588550578955042</v>
      </c>
      <c r="AM65" s="19">
        <f>(SUM(Z54:AM54)-SUM(Z75:AM75))/SUM(Z54:AM54)</f>
        <v>0.9281233022648766</v>
      </c>
      <c r="AN65" s="19">
        <f>(SUM(Z54:AN54)-SUM(Z75:AN75))/SUM(Z54:AN54)</f>
        <v>0.93074833075497276</v>
      </c>
      <c r="AO65" s="19">
        <f>(SUM(Z54:AO54)-SUM(Z75:AO75))/SUM(Z54:AO54)</f>
        <v>0.93428005965935235</v>
      </c>
      <c r="AP65" s="19">
        <f>(SUM(Z54:AP54)-SUM(Z75:AP75))/SUM(Z54:AP54)</f>
        <v>0.93934974858230813</v>
      </c>
      <c r="AQ65" s="19">
        <f>(SUM(Z54:AQ54)-SUM(Z75:AQ75))/SUM(Z54:AQ54)</f>
        <v>0.9426395509993668</v>
      </c>
      <c r="AR65" s="19">
        <f>(SUM(AA54:AR54)-SUM(Z75:AR75))/SUM(Z54:AR54)</f>
        <v>0.88116007957947073</v>
      </c>
      <c r="AS65" s="19">
        <f>(SUM(Z54:AS54)-SUM(Z75:AS75))/SUM(Z54:AS54)</f>
        <v>0.94658962707121386</v>
      </c>
      <c r="AT65" s="19">
        <f>(SUM(Z54:AT54)-SUM(Z75:AT75))/SUM(Z54:AT54)</f>
        <v>0.9501346899336468</v>
      </c>
      <c r="AU65" s="19">
        <f>(SUM(Z54:AU54)-SUM(Z75:AU75))/SUM(Z54:AU54)</f>
        <v>0.95248617946598513</v>
      </c>
      <c r="AV65" s="19">
        <f>(SUM(Z54:AV54)-SUM(Z75:AV75))/SUM(Z54:AV54)</f>
        <v>0.95516573611864641</v>
      </c>
      <c r="AW65" s="19">
        <f>(SUM(Z54:AW54)-SUM(Z75:AW75))/SUM(Z54:AW54)</f>
        <v>0.95597507937531134</v>
      </c>
      <c r="AX65" s="23"/>
      <c r="AZ65" s="150">
        <f>(SUM(AG54:AZ54)-SUM(AG75:AZ75))/SUM(AG54:AZ54)</f>
        <v>0.97131958249954042</v>
      </c>
      <c r="BA65" s="19">
        <f>(SUM(AG54:BA54)-SUM(AG75:BA75))/SUM(AG54:BA54)</f>
        <v>0.97192445583627107</v>
      </c>
      <c r="BB65" s="19">
        <f>(SUM(AG54:BB54)-SUM(AG75:BB75))/SUM(AG54:BB54)</f>
        <v>0.97243448042563829</v>
      </c>
      <c r="BC65" s="19">
        <f>(SUM(AG54:BC54)-SUM(AG75:BC75))/SUM(AG54:BC54)</f>
        <v>0.9727480604090929</v>
      </c>
      <c r="BD65" s="19">
        <f>(SUM(AI54:BD54)-SUM(AI75:BD75))/SUM(AI54:BD54)</f>
        <v>0.97326145904447148</v>
      </c>
      <c r="BE65" s="19">
        <f>(SUM(AZ54:BE54)-SUM(AZ75:BE75))/SUM(AZ54:BE54)</f>
        <v>1</v>
      </c>
      <c r="BF65" s="19">
        <f>(SUM(AZ54:BF54)-SUM(AZ75:BF75))/SUM(AZ54:BF54)</f>
        <v>1</v>
      </c>
      <c r="BG65" s="19">
        <f>(SUM(AZ54:BG54)-SUM(AZ75:BG75))/SUM(AZ54:BG54)</f>
        <v>1</v>
      </c>
      <c r="BH65" s="19">
        <f>(SUM(AZ54:BH54)-SUM(AZ75:BH75))/SUM(AZ54:BH54)</f>
        <v>1</v>
      </c>
      <c r="BI65" s="19">
        <f>(SUM(AZ54:BI54)-SUM(AZ75:BI75))/SUM(AZ54:BI54)</f>
        <v>1</v>
      </c>
      <c r="BJ65" s="19">
        <f>(SUM(AZ54:BJ54)-SUM(AZ75:BJ75))/SUM(AZ54:BJ54)</f>
        <v>1</v>
      </c>
      <c r="BK65" s="19">
        <f>(SUM(AZ54:BK54)-SUM(AZ75:BK75))/SUM(AZ54:BK54)</f>
        <v>1</v>
      </c>
      <c r="BL65" s="19">
        <f>(SUM(AZ54:BL54)-SUM(AZ75:BL75))/SUM(AZ54:BL54)</f>
        <v>1</v>
      </c>
      <c r="BM65" s="19">
        <f>(SUM(AZ54:BM54)-SUM(AZ75:BM75))/SUM(AZ54:BM54)</f>
        <v>1</v>
      </c>
      <c r="BN65" s="19">
        <f>(SUM(AZ54:BN54)-SUM(AZ75:BN75))/SUM(AZ54:BN54)</f>
        <v>1</v>
      </c>
      <c r="BO65" s="19">
        <f>(SUM(AZ54:BO54)-SUM(AZ75:BO75))/SUM(AZ54:BO54)</f>
        <v>1</v>
      </c>
      <c r="BP65" s="19">
        <f>(SUM(AZ54:BP54)-SUM(AZ75:BP75))/SUM(AZ54:BP54)</f>
        <v>1</v>
      </c>
      <c r="BQ65" s="19">
        <f>(SUM(AZ54:BQ54)-SUM(AZ75:BQ75))/SUM(AZ54:BQ54)</f>
        <v>1</v>
      </c>
      <c r="BR65" s="19">
        <f>(SUM(AZ54:BR54)-SUM(AZ75:BR75))/SUM(AZ54:BR54)</f>
        <v>1</v>
      </c>
      <c r="BS65" s="19">
        <f>(SUM(AZ54:BS54)-SUM(AZ75:BS75))/SUM(AZ54:BS54)</f>
        <v>1</v>
      </c>
      <c r="BT65" s="19">
        <f>(SUM(AZ54:BT54)-SUM(AZ75:BT75))/SUM(AZ54:BT54)</f>
        <v>1</v>
      </c>
      <c r="BU65" s="19">
        <f>(SUM(AZ54:BU54)-SUM(AZ75:BU75))/SUM(AZ54:BU54)</f>
        <v>1</v>
      </c>
      <c r="BV65" s="19">
        <f>(SUM(AZ54:BV54)-SUM(AZ75:BV75))/SUM(AZ54:BV54)</f>
        <v>1</v>
      </c>
      <c r="BW65" s="19">
        <f>(SUM(AZ54:BW54)-SUM(AZ75:BW75))/SUM(AZ54:BW54)</f>
        <v>1</v>
      </c>
      <c r="BX65" s="23"/>
    </row>
    <row r="66" spans="1:77">
      <c r="A66" s="88" t="s">
        <v>45</v>
      </c>
      <c r="B66" s="84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19">
        <f t="shared" si="61"/>
        <v>1</v>
      </c>
      <c r="AA66" s="19">
        <f>(SUM(Z54:AA54)-SUM(Z76:AA76))/SUM(Z54:AA54)</f>
        <v>1</v>
      </c>
      <c r="AB66" s="19">
        <f>(SUM(Z54:AB54)-SUM(Z76:AB76))/SUM(Z54:AB54)</f>
        <v>1</v>
      </c>
      <c r="AC66" s="19">
        <f>(SUM(Z54:AC54)-SUM(Z76:AC76))/SUM(Z54:AC54)</f>
        <v>1</v>
      </c>
      <c r="AD66" s="19">
        <f>(SUM(Z54:AD54)-SUM(Z76:AD76))/SUM(Z54:AD54)</f>
        <v>1</v>
      </c>
      <c r="AE66" s="19">
        <f>(SUM(Z54:AE54)-SUM(Z76:AE76))/SUM(Z54:AE54)</f>
        <v>1</v>
      </c>
      <c r="AF66" s="19">
        <f>(SUM(Z54:AF54)-SUM(Z76:AF76))/SUM(Z54:AF54)</f>
        <v>1</v>
      </c>
      <c r="AG66" s="19">
        <f>(SUM(Z54:AG54)-SUM(Z76:AG76))/SUM(Z54:AG54)</f>
        <v>1</v>
      </c>
      <c r="AH66" s="19">
        <f>(SUM(Z54:AH54)-SUM(Z76:AH76))/SUM(Z54:AH54)</f>
        <v>1</v>
      </c>
      <c r="AI66" s="19">
        <f>(SUM(Z54:AI54)-SUM(Z76:AI76))/SUM(Z54:AI54)</f>
        <v>1</v>
      </c>
      <c r="AJ66" s="19">
        <f>(SUM(Z54:AJ54)-SUM(Z76:AJ76))/SUM(Z54:AJ54)</f>
        <v>1</v>
      </c>
      <c r="AK66" s="19">
        <f>(SUM(Z54:AK54)-SUM(Z76:AK76))/SUM(Z54:AK54)</f>
        <v>1</v>
      </c>
      <c r="AL66" s="19">
        <f>(SUM(Z54:AL54)-SUM(Z76:AL76))/SUM(Z54:AL54)</f>
        <v>1</v>
      </c>
      <c r="AM66" s="19">
        <f>(SUM(Z54:AM54)-SUM(Z76:AM76))/SUM(Z54:AM54)</f>
        <v>1</v>
      </c>
      <c r="AN66" s="19">
        <f>(SUM(Z54:AN54)-SUM(Z76:AN76))/SUM(Z54:AN54)</f>
        <v>1</v>
      </c>
      <c r="AO66" s="19">
        <f>(SUM(Z54:AO54)-SUM(Z76:AO76))/SUM(Z54:AO54)</f>
        <v>1</v>
      </c>
      <c r="AP66" s="19">
        <f>(SUM(Z54:AP54)-SUM(Z76:AP76))/SUM(Z54:AP54)</f>
        <v>1</v>
      </c>
      <c r="AQ66" s="19">
        <f>(SUM(Z54:AQ54)-SUM(Z76:AQ76))/SUM(Z54:AQ54)</f>
        <v>1</v>
      </c>
      <c r="AR66" s="19">
        <f>(SUM(AA54:AR54)-SUM(Z76:AR76))/SUM(Z54:AR54)</f>
        <v>0.93616630551549773</v>
      </c>
      <c r="AS66" s="19">
        <f>(SUM(Z54:AS54)-SUM(Z76:AS76))/SUM(Z54:AS54)</f>
        <v>1</v>
      </c>
      <c r="AT66" s="19">
        <f>(SUM(Z54:AT54)-SUM(Z76:AT76))/SUM(Z54:AT54)</f>
        <v>1</v>
      </c>
      <c r="AU66" s="19">
        <f>(SUM(Z54:AU54)-SUM(Z76:AU76))/SUM(Z54:AU54)</f>
        <v>1</v>
      </c>
      <c r="AV66" s="19">
        <f>(SUM(Z54:AV54)-SUM(Z76:AV76))/SUM(Z54:AV54)</f>
        <v>1</v>
      </c>
      <c r="AW66" s="19">
        <f>(SUM(Z54:AW54)-SUM(Z76:AW76))/SUM(Z54:AW54)</f>
        <v>1</v>
      </c>
      <c r="AX66" s="23"/>
      <c r="AZ66" s="150">
        <f>(SUM(AG54:AZ54)-SUM(AG76:AZ76))/SUM(AG54:AZ54)</f>
        <v>1</v>
      </c>
      <c r="BA66" s="19">
        <f>(SUM(AG54:BA54)-SUM(AG76:BA76))/SUM(AG54:BA54)</f>
        <v>1</v>
      </c>
      <c r="BB66" s="19">
        <f>(SUM(AG54:BB54)-SUM(AG76:BB76))/SUM(AG54:BB54)</f>
        <v>1</v>
      </c>
      <c r="BC66" s="19">
        <f>(SUM(AG54:BC54)-SUM(AG76:BC76))/SUM(AG54:BC54)</f>
        <v>1</v>
      </c>
      <c r="BD66" s="19">
        <f>(SUM(AI54:BD54)-SUM(AI76:BD76))/SUM(AI54:BD54)</f>
        <v>1</v>
      </c>
      <c r="BE66" s="19">
        <f>(SUM(AI54:BE54)-SUM(AI76:BE76))/SUM(AI54:BE54)</f>
        <v>1</v>
      </c>
      <c r="BF66" s="19">
        <f>(SUM(AZ54:BF54)-SUM(AZ76:BF76))/SUM(AZ54:BF54)</f>
        <v>1</v>
      </c>
      <c r="BG66" s="19">
        <f>(SUM(AZ54:BG54)-SUM(AZ76:BG76))/SUM(AZ54:BG54)</f>
        <v>1</v>
      </c>
      <c r="BH66" s="19">
        <f>(SUM(AZ54:BH54)-SUM(AZ76:BH76))/SUM(AZ54:BH54)</f>
        <v>1</v>
      </c>
      <c r="BI66" s="19">
        <f>(SUM(AZ54:BI54)-SUM(AZ76:BI76))/SUM(AZ54:BI54)</f>
        <v>1</v>
      </c>
      <c r="BJ66" s="19">
        <f>(SUM(AZ54:BJ54)-SUM(AZ76:BJ76))/SUM(AZ54:BJ54)</f>
        <v>1</v>
      </c>
      <c r="BK66" s="19">
        <f>(SUM(AZ54:BK54)-SUM(AZ76:BK76))/SUM(AZ54:BK54)</f>
        <v>1</v>
      </c>
      <c r="BL66" s="19">
        <f>(SUM(AJ54:BL54)-SUM(AJ76:BL76))/SUM(AJ54:BL54)</f>
        <v>1</v>
      </c>
      <c r="BM66" s="19">
        <f>(SUM(AZ54:BM54)-SUM(AZ76:BM76))/SUM(AZ54:BM54)</f>
        <v>1</v>
      </c>
      <c r="BN66" s="19">
        <f>(SUM(AZ54:BN54)-SUM(AZ76:BN76))/SUM(AZ54:BN54)</f>
        <v>1</v>
      </c>
      <c r="BO66" s="19">
        <f>(SUM(AZ54:BO54)-SUM(AZ76:BO76))/SUM(AZ54:BO54)</f>
        <v>1</v>
      </c>
      <c r="BP66" s="19">
        <f>(SUM(AZ54:BP54)-SUM(AZ76:BP76))/SUM(AZ54:BP54)</f>
        <v>1</v>
      </c>
      <c r="BQ66" s="19">
        <f>(SUM(AZ54:BQ54)-SUM(AZ76:BQ76))/SUM(AZ54:BQ54)</f>
        <v>1</v>
      </c>
      <c r="BR66" s="19">
        <f>(SUM(AZ54:BR54)-SUM(AZ76:BR76))/SUM(AZ54:BR54)</f>
        <v>1</v>
      </c>
      <c r="BS66" s="19">
        <f>(SUM(AZ54:BS54)-SUM(AZ76:BS76))/SUM(AZ54:BS54)</f>
        <v>1</v>
      </c>
      <c r="BT66" s="19">
        <f>(SUM(AZ54:BT54)-SUM(AZ76:BT76))/SUM(AZ54:BT54)</f>
        <v>1</v>
      </c>
      <c r="BU66" s="19">
        <f>(SUM(AZ54:BU54)-SUM(AZ76:BU76))/SUM(AZ54:BU54)</f>
        <v>1</v>
      </c>
      <c r="BV66" s="19">
        <f>(SUM(AZ54:BV54)-SUM(AZ76:BV76))/SUM(AZ54:BV54)</f>
        <v>1</v>
      </c>
      <c r="BW66" s="19">
        <f>(SUM(AZ54:BW54)-SUM(AZ76:BW76))/SUM(AZ54:BW54)</f>
        <v>1</v>
      </c>
      <c r="BX66" s="23"/>
    </row>
    <row r="67" spans="1:77" ht="13.8" thickBot="1">
      <c r="A67" s="90" t="s">
        <v>46</v>
      </c>
      <c r="B67" s="91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29">
        <f t="shared" si="61"/>
        <v>0.99895771986391046</v>
      </c>
      <c r="AA67" s="29">
        <f>(SUM(Z54:AA54)-SUM(Z77:AA77))/SUM(Z54:AA54)</f>
        <v>0.99939324578971778</v>
      </c>
      <c r="AB67" s="29">
        <f>(SUM(Z54:AB54)-SUM(Z77:AB77))/SUM(Z54:AB54)</f>
        <v>0.99708453589830903</v>
      </c>
      <c r="AC67" s="29">
        <f>(SUM(Z54:AC54)-SUM(Z77:AC77))/SUM(Z54:AC54)</f>
        <v>0.99304653708353596</v>
      </c>
      <c r="AD67" s="29">
        <f>(SUM(Z54:AD54)-SUM(Z77:AD77))/SUM(Z54:AD54)</f>
        <v>0.99421399949510203</v>
      </c>
      <c r="AE67" s="29">
        <f>(SUM(Z54:AE54)-SUM(Z77:AE77))/SUM(Z54:AE54)</f>
        <v>0.99488464790433628</v>
      </c>
      <c r="AF67" s="29">
        <f>(SUM(Z54:AF54)-SUM(Z77:AF77))/SUM(Z54:AF54)</f>
        <v>0.99548044944158276</v>
      </c>
      <c r="AG67" s="29">
        <f>(SUM(Z54:AG54)-SUM(Z77:AG77))/SUM(Z54:AG54)</f>
        <v>0.99607995649842485</v>
      </c>
      <c r="AH67" s="29">
        <f>(SUM(Z54:AH54)-SUM(Z77:AH77))/SUM(Z54:AH54)</f>
        <v>0.99594363077746173</v>
      </c>
      <c r="AI67" s="29">
        <f>(SUM(Z54:AI54)-SUM(Z77:AI77))/SUM(Z54:AI54)</f>
        <v>0.99624781778467963</v>
      </c>
      <c r="AJ67" s="29">
        <f>(SUM(Z54:AJ54)-SUM(Z77:AJ77))/SUM(Z54:AJ54)</f>
        <v>0.9964595221749839</v>
      </c>
      <c r="AK67" s="29">
        <f>(SUM(Z54:AK54)-SUM(Z77:AK77))/SUM(Z54:AK54)</f>
        <v>0.99664251972606155</v>
      </c>
      <c r="AL67" s="29">
        <f>(SUM(Z54:AL54)-SUM(Z77:AL77))/SUM(Z54:AL54)</f>
        <v>0.99681785744431062</v>
      </c>
      <c r="AM67" s="29">
        <f>(SUM(Z54:AM54)-SUM(Z77:AM77))/SUM(Z54:AM54)</f>
        <v>0.99693994917747764</v>
      </c>
      <c r="AN67" s="29">
        <f>(SUM(Z54:AN54)-SUM(Z77:AN77))/SUM(Z54:AN54)</f>
        <v>0.99705408021788577</v>
      </c>
      <c r="AO67" s="29">
        <f>(SUM(Z54:AO54)-SUM(Z77:AO77))/SUM(Z54:AO54)</f>
        <v>0.99725985896566116</v>
      </c>
      <c r="AP67" s="29">
        <f>(SUM(Z54:AP54)-SUM(Z77:AP77))/SUM(Z54:AP54)</f>
        <v>0.99736964674977979</v>
      </c>
      <c r="AQ67" s="29">
        <f>(SUM(Z54:AQ54)-SUM(Z77:AQ77))/SUM(Z54:AQ54)</f>
        <v>0.99754774710113558</v>
      </c>
      <c r="AR67" s="29">
        <f>(SUM(AA54:AR54)-SUM(Z77:AR77))/SUM(Z54:AR54)</f>
        <v>0.93381643387471747</v>
      </c>
      <c r="AS67" s="29">
        <f>(SUM(Z54:AS54)-SUM(Z77:AS77))/SUM(Z54:AS54)</f>
        <v>0.99771830336415335</v>
      </c>
      <c r="AT67" s="29">
        <f>(SUM(Z54:AT54)-SUM(Z77:AT77))/SUM(Z54:AT54)</f>
        <v>0.99786974881498114</v>
      </c>
      <c r="AU67" s="29">
        <f>(SUM(Z54:AU54)-SUM(Z77:AU77))/SUM(Z54:AU54)</f>
        <v>0.99797269667974686</v>
      </c>
      <c r="AV67" s="29">
        <f>(SUM(Z54:AV54)-SUM(Z77:AV77))/SUM(Z54:AV54)</f>
        <v>0.99809115632075296</v>
      </c>
      <c r="AW67" s="29">
        <f>(SUM(Z54:AW54)-SUM(Z77:AW77))/SUM(Z54:AW54)</f>
        <v>0.99812683535532776</v>
      </c>
      <c r="AX67" s="31"/>
      <c r="AZ67" s="151">
        <f>(SUM(AG54:AZ54)-SUM(AG77:AZ77))/SUM(AG54:AZ54)</f>
        <v>0.99873066825481405</v>
      </c>
      <c r="BA67" s="29">
        <f>(SUM(AG54:BA54)-SUM(AG77:BA77))/SUM(AG54:BA54)</f>
        <v>0.9987574386087712</v>
      </c>
      <c r="BB67" s="29">
        <f>(SUM(AG54:BB54)-SUM(AG77:BB77))/SUM(AG54:BB54)</f>
        <v>0.99878001116728088</v>
      </c>
      <c r="BC67" s="29">
        <f>(SUM(AG54:BC54)-SUM(AG77:BC77))/SUM(AG54:BC54)</f>
        <v>0.99879388952270043</v>
      </c>
      <c r="BD67" s="29">
        <f>(SUM(AI54:BD54)-SUM(AI77:BD77))/SUM(AI54:BD54)</f>
        <v>0.99888212061034398</v>
      </c>
      <c r="BE67" s="29">
        <f>(SUM(AI54:BE54)-SUM(AI77:BE77))/SUM(AI54:BE54)</f>
        <v>0.99892171080598047</v>
      </c>
      <c r="BF67" s="29">
        <f>(SUM(AZ54:BF54)-SUM(AZ77:BF77))/SUM(AZ54:BF54)</f>
        <v>1</v>
      </c>
      <c r="BG67" s="29">
        <f>(SUM(AZ54:BG54)-SUM(AZ77:BG77))/SUM(AZ54:BG54)</f>
        <v>1</v>
      </c>
      <c r="BH67" s="29">
        <f>(SUM(AZ54:BH54)-SUM(AZ77:BH77))/SUM(AZ54:BH54)</f>
        <v>1</v>
      </c>
      <c r="BI67" s="29">
        <f>(SUM(AZ54:BI54)-SUM(AZ77:BI77))/SUM(AZ54:BI54)</f>
        <v>1</v>
      </c>
      <c r="BJ67" s="29">
        <f>(SUM(AZ54:BJ54)-SUM(AZ77:BJ77))/SUM(AZ54:BJ54)</f>
        <v>1</v>
      </c>
      <c r="BK67" s="29">
        <f>(SUM(AZ54:BK54)-SUM(AZ77:BK77))/SUM(AZ54:BK54)</f>
        <v>1</v>
      </c>
      <c r="BL67" s="29">
        <f>(SUM(AJ54:BL54)-SUM(AJ77:BL77))/SUM(AJ54:BL54)</f>
        <v>0.99905143467647428</v>
      </c>
      <c r="BM67" s="29">
        <f>(SUM(AZ54:BM54)-SUM(AZ77:BM77))/SUM(AZ54:BM54)</f>
        <v>1</v>
      </c>
      <c r="BN67" s="29">
        <f>(SUM(AZ54:BN54)-SUM(AZ77:BN77))/SUM(AZ54:BN54)</f>
        <v>1</v>
      </c>
      <c r="BO67" s="29">
        <f>(SUM(AZ54:BO54)-SUM(AZ77:BO77))/SUM(AZ54:BO54)</f>
        <v>1</v>
      </c>
      <c r="BP67" s="29">
        <f>(SUM(AZ54:BP54)-SUM(AZ77:BP77))/SUM(AZ54:BP54)</f>
        <v>1</v>
      </c>
      <c r="BQ67" s="29">
        <f>(SUM(AZ54:BQ54)-SUM(AZ77:BQ77))/SUM(AZ54:BQ54)</f>
        <v>1</v>
      </c>
      <c r="BR67" s="29">
        <f>(SUM(AZ54:BR54)-SUM(AZ77:BR77))/SUM(AZ54:BR54)</f>
        <v>1</v>
      </c>
      <c r="BS67" s="29">
        <f>(SUM(AZ54:BS54)-SUM(AZ77:BS77))/SUM(AZ54:BS54)</f>
        <v>1</v>
      </c>
      <c r="BT67" s="29">
        <f>(SUM(AZ54:BT54)-SUM(AZ77:BT77))/SUM(AZ54:BT54)</f>
        <v>1</v>
      </c>
      <c r="BU67" s="29">
        <f>(SUM(AZ54:BU54)-SUM(AZ77:BU77))/SUM(AZ54:BU54)</f>
        <v>1</v>
      </c>
      <c r="BV67" s="29">
        <f>(SUM(AZ54:BV54)-SUM(AZ77:BV77))/SUM(AZ54:BV54)</f>
        <v>1</v>
      </c>
      <c r="BW67" s="29">
        <f>(SUM(AZ54:BW54)-SUM(AZ77:BW77))/SUM(AZ54:BW54)</f>
        <v>1</v>
      </c>
      <c r="BX67" s="31"/>
    </row>
    <row r="68" spans="1:77" s="74" customFormat="1">
      <c r="A68" s="92" t="s">
        <v>70</v>
      </c>
      <c r="B68" s="93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138">
        <v>1893</v>
      </c>
      <c r="AA68" s="138">
        <v>7438</v>
      </c>
      <c r="AB68" s="138">
        <v>996</v>
      </c>
      <c r="AC68" s="138">
        <v>724</v>
      </c>
      <c r="AD68" s="138">
        <v>14929</v>
      </c>
      <c r="AE68" s="138">
        <v>1664</v>
      </c>
      <c r="AF68" s="138">
        <v>2938</v>
      </c>
      <c r="AG68" s="138">
        <v>0</v>
      </c>
      <c r="AH68" s="138">
        <v>5000</v>
      </c>
      <c r="AI68" s="138">
        <v>0</v>
      </c>
      <c r="AJ68" s="138">
        <v>9849</v>
      </c>
      <c r="AK68" s="138">
        <v>6252</v>
      </c>
      <c r="AL68" s="138">
        <v>8808</v>
      </c>
      <c r="AM68" s="138">
        <v>11798</v>
      </c>
      <c r="AN68" s="138">
        <v>7418</v>
      </c>
      <c r="AO68" s="138">
        <v>19508</v>
      </c>
      <c r="AP68" s="138">
        <f>4738+2196</f>
        <v>6934</v>
      </c>
      <c r="AQ68" s="138">
        <f>8898+10000</f>
        <v>18898</v>
      </c>
      <c r="AR68" s="138">
        <f>20000+2873</f>
        <v>22873</v>
      </c>
      <c r="AS68" s="138" t="s">
        <v>93</v>
      </c>
      <c r="AT68" s="138">
        <v>1535</v>
      </c>
      <c r="AU68" s="138">
        <v>15749</v>
      </c>
      <c r="AV68" s="138">
        <f>1493+8892</f>
        <v>10385</v>
      </c>
      <c r="AW68" s="138">
        <v>5400</v>
      </c>
      <c r="AX68" s="122">
        <f>SUM(Z68:AW68)</f>
        <v>180989</v>
      </c>
      <c r="AZ68" s="152">
        <v>12474</v>
      </c>
      <c r="BA68" s="138">
        <v>8489</v>
      </c>
      <c r="BB68" s="138">
        <v>11919</v>
      </c>
      <c r="BC68" s="138">
        <v>3286</v>
      </c>
      <c r="BD68" s="138">
        <v>10129</v>
      </c>
      <c r="BE68" s="138">
        <v>6844</v>
      </c>
      <c r="BF68" s="138">
        <v>4882</v>
      </c>
      <c r="BG68" s="138">
        <v>5040</v>
      </c>
      <c r="BH68" s="138">
        <v>9685</v>
      </c>
      <c r="BI68" s="138">
        <v>500</v>
      </c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22">
        <f>SUM(AZ68:BW68)</f>
        <v>73248</v>
      </c>
    </row>
    <row r="69" spans="1:77">
      <c r="A69" s="88" t="s">
        <v>30</v>
      </c>
      <c r="B69" s="84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19">
        <f>(Z68-Z71)/Z68</f>
        <v>1</v>
      </c>
      <c r="AA69" s="19">
        <f t="shared" ref="AA69:AN69" si="62">(AA68-AA71)/AA68</f>
        <v>1</v>
      </c>
      <c r="AB69" s="19">
        <f t="shared" si="62"/>
        <v>1</v>
      </c>
      <c r="AC69" s="19">
        <f t="shared" si="62"/>
        <v>1</v>
      </c>
      <c r="AD69" s="19">
        <f t="shared" si="62"/>
        <v>0.49226337999866032</v>
      </c>
      <c r="AE69" s="19">
        <f t="shared" si="62"/>
        <v>1</v>
      </c>
      <c r="AF69" s="19">
        <f t="shared" si="62"/>
        <v>1</v>
      </c>
      <c r="AG69" s="19" t="s">
        <v>92</v>
      </c>
      <c r="AH69" s="19">
        <f>(AH68-AH71)/AH68</f>
        <v>1</v>
      </c>
      <c r="AI69" s="19" t="s">
        <v>92</v>
      </c>
      <c r="AJ69" s="19">
        <f>(AJ68-AJ71)/AJ68</f>
        <v>1</v>
      </c>
      <c r="AK69" s="19">
        <f>(AK68-AK71)/AK68</f>
        <v>1</v>
      </c>
      <c r="AL69" s="19">
        <f t="shared" si="62"/>
        <v>1</v>
      </c>
      <c r="AM69" s="19">
        <f>(AM68-AM71)/AM68</f>
        <v>1</v>
      </c>
      <c r="AN69" s="19">
        <f t="shared" si="62"/>
        <v>1</v>
      </c>
      <c r="AO69" s="19">
        <f>(AO68-AO71)/AO68</f>
        <v>1</v>
      </c>
      <c r="AP69" s="19">
        <f t="shared" ref="AP69" si="63">(AP68-AP71)/AP68</f>
        <v>1</v>
      </c>
      <c r="AQ69" s="19">
        <f>(AQ68-AQ71)/AQ68</f>
        <v>1</v>
      </c>
      <c r="AR69" s="19">
        <f>(AR68-AR71)/AR68</f>
        <v>1</v>
      </c>
      <c r="AS69" s="19" t="s">
        <v>93</v>
      </c>
      <c r="AT69" s="19">
        <f>(AT68-AT71)/AT68</f>
        <v>1</v>
      </c>
      <c r="AU69" s="19">
        <f>(AU68-AU71)/AU68</f>
        <v>1</v>
      </c>
      <c r="AV69" s="19">
        <f>(AV68-AV71)/AV68</f>
        <v>1</v>
      </c>
      <c r="AW69" s="19">
        <f>(AW68-AW71)/AW68</f>
        <v>1</v>
      </c>
      <c r="AX69" s="108">
        <f>(AX68-AX71)/AX68</f>
        <v>0.95811900170728603</v>
      </c>
      <c r="AZ69" s="150">
        <f t="shared" ref="AZ69:BW69" si="64">(AZ68-AZ71)/AZ68</f>
        <v>1</v>
      </c>
      <c r="BA69" s="19">
        <f t="shared" si="64"/>
        <v>1</v>
      </c>
      <c r="BB69" s="19">
        <f t="shared" si="64"/>
        <v>1</v>
      </c>
      <c r="BC69" s="19">
        <f t="shared" si="64"/>
        <v>1</v>
      </c>
      <c r="BD69" s="19">
        <f t="shared" si="64"/>
        <v>1</v>
      </c>
      <c r="BE69" s="19">
        <f t="shared" si="64"/>
        <v>0.87770309760374055</v>
      </c>
      <c r="BF69" s="19">
        <f>(BF68-BF71)/BF68</f>
        <v>1</v>
      </c>
      <c r="BG69" s="19">
        <f t="shared" si="64"/>
        <v>1</v>
      </c>
      <c r="BH69" s="19">
        <f t="shared" si="64"/>
        <v>1</v>
      </c>
      <c r="BI69" s="19">
        <f t="shared" si="64"/>
        <v>1</v>
      </c>
      <c r="BJ69" s="98" t="e">
        <f>(BJ68-BJ71)/BJ68</f>
        <v>#DIV/0!</v>
      </c>
      <c r="BK69" s="19" t="e">
        <f t="shared" si="64"/>
        <v>#DIV/0!</v>
      </c>
      <c r="BL69" s="19" t="e">
        <f t="shared" si="64"/>
        <v>#DIV/0!</v>
      </c>
      <c r="BM69" s="19" t="e">
        <f t="shared" si="64"/>
        <v>#DIV/0!</v>
      </c>
      <c r="BN69" s="19" t="e">
        <f t="shared" si="64"/>
        <v>#DIV/0!</v>
      </c>
      <c r="BO69" s="19" t="e">
        <f t="shared" si="64"/>
        <v>#DIV/0!</v>
      </c>
      <c r="BP69" s="19" t="e">
        <f t="shared" si="64"/>
        <v>#DIV/0!</v>
      </c>
      <c r="BQ69" s="19" t="e">
        <f t="shared" si="64"/>
        <v>#DIV/0!</v>
      </c>
      <c r="BR69" s="19" t="e">
        <f t="shared" si="64"/>
        <v>#DIV/0!</v>
      </c>
      <c r="BS69" s="19" t="e">
        <f t="shared" si="64"/>
        <v>#DIV/0!</v>
      </c>
      <c r="BT69" s="19" t="e">
        <f t="shared" si="64"/>
        <v>#DIV/0!</v>
      </c>
      <c r="BU69" s="19" t="e">
        <f t="shared" si="64"/>
        <v>#DIV/0!</v>
      </c>
      <c r="BV69" s="19" t="e">
        <f t="shared" si="64"/>
        <v>#DIV/0!</v>
      </c>
      <c r="BW69" s="19" t="e">
        <f t="shared" si="64"/>
        <v>#DIV/0!</v>
      </c>
      <c r="BX69" s="108">
        <f>(BX68-BX71)/BX68</f>
        <v>0.98857306684141544</v>
      </c>
    </row>
    <row r="70" spans="1:77" ht="13.8" thickBot="1">
      <c r="A70" s="89" t="s">
        <v>36</v>
      </c>
      <c r="B70" s="85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40">
        <f>Z69</f>
        <v>1</v>
      </c>
      <c r="AA70" s="40">
        <f>(SUM(Z68:AA68)-(Z71:AA71))/SUM(Z68:AA68)</f>
        <v>1</v>
      </c>
      <c r="AB70" s="40">
        <f>(SUM(Z68:AB68)-(Z71:AB71))/SUM(Z68:AB68)</f>
        <v>1</v>
      </c>
      <c r="AC70" s="40">
        <f>(SUM(Z68:AC68)-(Z71:AC71))/SUM(Z68:AC68)</f>
        <v>1</v>
      </c>
      <c r="AD70" s="40">
        <f>(SUM(Z68:AD68)-(Z71:AD71))/SUM(Z68:AD68)</f>
        <v>0.70823710546574292</v>
      </c>
      <c r="AE70" s="40">
        <f>(SUM(Z68:AE68)-SUM(Z71:AE71))/SUM(Z68:AE68)</f>
        <v>0.7257994501519317</v>
      </c>
      <c r="AF70" s="40">
        <f>(SUM(Z68:AF68)-SUM(Z71:AF71))/SUM(Z68:AF68)</f>
        <v>0.75214178274802168</v>
      </c>
      <c r="AG70" s="40">
        <f>(SUM(Z68:AG68)-SUM(Z71:AG71))/SUM(Z68:AG68)</f>
        <v>0.75214178274802168</v>
      </c>
      <c r="AH70" s="40">
        <f>(SUM(AA68:AH68)-SUM(AA71:AH71))/SUM(AA68:AH68)</f>
        <v>0.77500074208198522</v>
      </c>
      <c r="AI70" s="40">
        <f>(SUM(AB68:AI68)-SUM(AB71:AI71))/SUM(AB68:AI68)</f>
        <v>0.71124909527256108</v>
      </c>
      <c r="AJ70" s="40">
        <f>(SUM(AC68:AJ68)-SUM(AC71:AJ71))/SUM(AC68:AJ68)</f>
        <v>0.78407019143117596</v>
      </c>
      <c r="AK70" s="40">
        <f>(SUM(AD68:AK68)-SUM(AD71:AK71))/SUM(AD68:AK68)</f>
        <v>0.81344752904114981</v>
      </c>
      <c r="AL70" s="40">
        <f>(SUM(Z68:AL68)-SUM(Z71:AL71))/SUM(Z68:AL68)</f>
        <v>0.8746921029574648</v>
      </c>
      <c r="AM70" s="40">
        <f>(SUM(Z68:AM68)-SUM(Z71:AM71))/SUM(Z68:AM68)</f>
        <v>0.89514310614339665</v>
      </c>
      <c r="AN70" s="40">
        <f>(SUM(Z68:AN68)-SUM(Z71:AN71))/SUM(Z68:AN68)</f>
        <v>0.90490170248535262</v>
      </c>
      <c r="AO70" s="40">
        <f>(SUM($Z$68:AO68)-SUM($Z$71:AO71))/SUM($Z$68:AO68)</f>
        <v>0.92360026205714862</v>
      </c>
      <c r="AP70" s="40">
        <f>(SUM($Z$68:AP68)-SUM($Z$71:AP71))/SUM($Z$68:AP68)</f>
        <v>0.92859094291985789</v>
      </c>
      <c r="AQ70" s="40">
        <f>(SUM($Z$68:AQ68)-SUM($Z$71:AQ71))/SUM($Z$68:AQ68)</f>
        <v>0.9393827920701816</v>
      </c>
      <c r="AR70" s="40">
        <f>(SUM($Z$68:AR68)-SUM($Z$71:AR71))/SUM($Z$68:AR68)</f>
        <v>0.94875608436992964</v>
      </c>
      <c r="AS70" s="40">
        <f>(SUM($Z$68:AS68)-SUM($Z$71:AS71))/SUM($Z$68:AS68)</f>
        <v>0.94875608436992964</v>
      </c>
      <c r="AT70" s="40">
        <f>(SUM($Z$68:AT68)-SUM($Z$71:AT71))/SUM($Z$68:AT68)</f>
        <v>0.94928239269345283</v>
      </c>
      <c r="AU70" s="40">
        <f>(SUM($Z$68:AU68)-SUM($Z$71:AU71))/SUM($Z$68:AU68)</f>
        <v>0.95411733372073315</v>
      </c>
      <c r="AV70" s="40">
        <f>(SUM($Z$68:AV68)-SUM($Z$71:AV71))/SUM($Z$68:AV68)</f>
        <v>0.95683100877617622</v>
      </c>
      <c r="AW70" s="40">
        <f>(SUM($Z$68:AW68)-SUM($Z$71:AW71))/SUM($Z$68:AW68)</f>
        <v>0.95811900170728603</v>
      </c>
      <c r="AX70" s="109">
        <f>(SUM(Z68:AW68)-SUM(Z71:AW71))/SUM(Z68:AW68)</f>
        <v>0.95811900170728603</v>
      </c>
      <c r="AZ70" s="153">
        <f>AZ69</f>
        <v>1</v>
      </c>
      <c r="BA70" s="40">
        <f>(SUM(AZ68:BA68)-SUM(AZ71:BA71))/SUM(AZ68:BA68)</f>
        <v>1</v>
      </c>
      <c r="BB70" s="40">
        <f>(SUM(AZ68:BB68)-SUM(AZ71:BB71))/SUM(AZ68:BB68)</f>
        <v>1</v>
      </c>
      <c r="BC70" s="40">
        <f>(SUM(AZ68:BC68)-SUM(AZ71:BC71))/SUM(AZ68:BC68)</f>
        <v>1</v>
      </c>
      <c r="BD70" s="40">
        <f>(SUM(BB68:BD68)-SUM(BB71:BD71))/SUM(BB68:BD68)</f>
        <v>1</v>
      </c>
      <c r="BE70" s="40">
        <f>(SUM(AZ68:BE68)-SUM(AZ71:BE71))/SUM(AZ68:BE68)</f>
        <v>0.98424944957753902</v>
      </c>
      <c r="BF70" s="40">
        <f>(SUM(AZ68:BF68)-SUM(AZ71:BF71))/SUM(AZ68:BF68)</f>
        <v>0.98557468590041875</v>
      </c>
      <c r="BG70" s="40">
        <f>(SUM(AZ68:BG68)-SUM(AZ71:BG71))/SUM(AZ68:BG68)</f>
        <v>0.98672755815612956</v>
      </c>
      <c r="BH70" s="40">
        <f>(SUM(AZ68:BH68)-SUM(AZ71:BH71))/SUM(AZ68:BH68)</f>
        <v>0.98849452905921809</v>
      </c>
      <c r="BI70" s="40">
        <f>(SUM(AZ68:BI68)-SUM(AZ71:BI71))/SUM(AZ68:BI68)</f>
        <v>0.98857306684141544</v>
      </c>
      <c r="BJ70" s="40">
        <f>(SUM(AZ68:BJ68)-SUM(AZ71:BJ71))/SUM(AZ68:BJ68)</f>
        <v>0.98857306684141544</v>
      </c>
      <c r="BK70" s="40">
        <f>(SUM(AZ68:BK68)-SUM(AZ71:BK71))/SUM(AZ68:BK68)</f>
        <v>0.98857306684141544</v>
      </c>
      <c r="BL70" s="40">
        <f>(SUM(AZ68:BL68)-SUM(AZ71:BL71))/SUM(AZ68:BL68)</f>
        <v>0.98857306684141544</v>
      </c>
      <c r="BM70" s="40">
        <f>(SUM(AZ68:BM68)-SUM(AZ71:BM71))/SUM(AZ68:BM68)</f>
        <v>0.98857306684141544</v>
      </c>
      <c r="BN70" s="40">
        <f>(SUM(AZ68:BN68)-SUM(AZ71:BN71))/SUM(AZ68:BN68)</f>
        <v>0.98857306684141544</v>
      </c>
      <c r="BO70" s="40">
        <f>(SUM(AZ68:BO68)-SUM(AZ71:BO71))/SUM(AZ68:BO68)</f>
        <v>0.98857306684141544</v>
      </c>
      <c r="BP70" s="40">
        <f>(SUM(AZ68:BP68)-SUM(AZ71:BP71))/SUM(AZ68:BP68)</f>
        <v>0.98857306684141544</v>
      </c>
      <c r="BQ70" s="40">
        <f>(SUM(AZ68:BQ68)-SUM(AZ71:BQ71))/SUM(AZ68:BQ68)</f>
        <v>0.98857306684141544</v>
      </c>
      <c r="BR70" s="40">
        <f>(SUM(AZ68:BR68)-SUM(AZ71:BR71))/SUM(AZ68:BR68)</f>
        <v>0.98857306684141544</v>
      </c>
      <c r="BS70" s="40">
        <f>(SUM(AZ68:BS68)-SUM(AZ71:BS71))/SUM(AZ68:BS68)</f>
        <v>0.98857306684141544</v>
      </c>
      <c r="BT70" s="40">
        <f>(SUM(AZ68:BT68)-SUM(AZ71:BT71))/SUM(AZ68:BT68)</f>
        <v>0.98857306684141544</v>
      </c>
      <c r="BU70" s="40">
        <f>(SUM(AZ68:BU68)-SUM(AZ71:BU71))/SUM(AZ68:BU68)</f>
        <v>0.98857306684141544</v>
      </c>
      <c r="BV70" s="40">
        <f>(SUM(AZ68:BV68)-SUM(AZ71:BV71))/SUM(AZ68:BV68)</f>
        <v>0.98857306684141544</v>
      </c>
      <c r="BW70" s="40">
        <f>(SUM(AZ68:BW68)-SUM(AZ71:BW71))/SUM(AZ68:BW68)</f>
        <v>0.98857306684141544</v>
      </c>
      <c r="BX70" s="109">
        <f>(SUM(AZ68:BE68)-SUM(AZ71:BE71))/SUM(AZ68:BE68)</f>
        <v>0.98424944957753902</v>
      </c>
    </row>
    <row r="71" spans="1:77">
      <c r="A71" s="76" t="s">
        <v>77</v>
      </c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8">
        <v>0</v>
      </c>
      <c r="AA71" s="78">
        <v>0</v>
      </c>
      <c r="AB71" s="78">
        <v>0</v>
      </c>
      <c r="AC71" s="78">
        <v>0</v>
      </c>
      <c r="AD71" s="78">
        <v>7580</v>
      </c>
      <c r="AE71" s="78">
        <v>0</v>
      </c>
      <c r="AF71" s="78">
        <v>0</v>
      </c>
      <c r="AG71" s="78">
        <v>0</v>
      </c>
      <c r="AH71" s="78">
        <v>0</v>
      </c>
      <c r="AI71" s="78">
        <v>0</v>
      </c>
      <c r="AJ71" s="78">
        <v>0</v>
      </c>
      <c r="AK71" s="78">
        <v>0</v>
      </c>
      <c r="AL71" s="78">
        <v>0</v>
      </c>
      <c r="AM71" s="78">
        <v>0</v>
      </c>
      <c r="AN71" s="78">
        <v>0</v>
      </c>
      <c r="AO71" s="78">
        <v>0</v>
      </c>
      <c r="AP71" s="78"/>
      <c r="AQ71" s="78"/>
      <c r="AR71" s="78"/>
      <c r="AS71" s="78"/>
      <c r="AT71" s="78"/>
      <c r="AU71" s="78"/>
      <c r="AV71" s="78"/>
      <c r="AW71" s="78"/>
      <c r="AX71" s="123">
        <f t="shared" ref="AX71:AX77" si="65">SUM(Z71:AW71)</f>
        <v>7580</v>
      </c>
      <c r="AY71" s="11">
        <f t="shared" ref="AY71:AY77" si="66">AX71-AX103</f>
        <v>0</v>
      </c>
      <c r="AZ71" s="78">
        <v>0</v>
      </c>
      <c r="BA71" s="78">
        <v>0</v>
      </c>
      <c r="BB71" s="78">
        <v>0</v>
      </c>
      <c r="BC71" s="78">
        <v>0</v>
      </c>
      <c r="BD71" s="78">
        <v>0</v>
      </c>
      <c r="BE71" s="78">
        <v>837</v>
      </c>
      <c r="BF71" s="139">
        <v>0</v>
      </c>
      <c r="BG71" s="139">
        <v>0</v>
      </c>
      <c r="BH71" s="78"/>
      <c r="BI71" s="78"/>
      <c r="BJ71" s="78"/>
      <c r="BK71" s="78"/>
      <c r="BL71" s="139"/>
      <c r="BM71" s="139"/>
      <c r="BN71" s="139"/>
      <c r="BO71" s="139"/>
      <c r="BP71" s="139"/>
      <c r="BQ71" s="139"/>
      <c r="BR71" s="139"/>
      <c r="BS71" s="139"/>
      <c r="BT71" s="139"/>
      <c r="BU71" s="139"/>
      <c r="BV71" s="139"/>
      <c r="BW71" s="139"/>
      <c r="BX71" s="123">
        <f t="shared" ref="BX71:BX77" si="67">SUM(AZ71:BW71)</f>
        <v>837</v>
      </c>
      <c r="BY71" s="159">
        <f>BX71-BX103</f>
        <v>0</v>
      </c>
    </row>
    <row r="72" spans="1:77">
      <c r="A72" s="76" t="s">
        <v>71</v>
      </c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139">
        <v>10821</v>
      </c>
      <c r="AA72" s="139">
        <v>36439</v>
      </c>
      <c r="AB72" s="139">
        <v>102852</v>
      </c>
      <c r="AC72" s="139">
        <v>61087</v>
      </c>
      <c r="AD72" s="139">
        <v>77475</v>
      </c>
      <c r="AE72" s="139">
        <v>27565</v>
      </c>
      <c r="AF72" s="139">
        <v>12021</v>
      </c>
      <c r="AG72" s="139">
        <v>29270</v>
      </c>
      <c r="AH72" s="139">
        <v>15835</v>
      </c>
      <c r="AI72" s="139">
        <v>2604</v>
      </c>
      <c r="AJ72" s="139">
        <v>149</v>
      </c>
      <c r="AK72" s="139">
        <v>329</v>
      </c>
      <c r="AL72" s="143">
        <v>1863</v>
      </c>
      <c r="AM72" s="143">
        <v>3614</v>
      </c>
      <c r="AN72" s="143">
        <v>2522</v>
      </c>
      <c r="AO72" s="143">
        <v>7650</v>
      </c>
      <c r="AP72" s="143">
        <v>789</v>
      </c>
      <c r="AQ72" s="143">
        <v>3438</v>
      </c>
      <c r="AR72" s="143">
        <v>300</v>
      </c>
      <c r="AS72" s="143">
        <v>2178</v>
      </c>
      <c r="AT72" s="143">
        <v>9425</v>
      </c>
      <c r="AU72" s="143">
        <v>363</v>
      </c>
      <c r="AV72" s="143">
        <v>353</v>
      </c>
      <c r="AW72" s="143">
        <v>1200</v>
      </c>
      <c r="AX72" s="123">
        <f t="shared" si="65"/>
        <v>410142</v>
      </c>
      <c r="AY72" s="11">
        <f t="shared" si="66"/>
        <v>0</v>
      </c>
      <c r="AZ72" s="140">
        <v>0</v>
      </c>
      <c r="BA72" s="139">
        <v>0</v>
      </c>
      <c r="BB72" s="143">
        <v>470</v>
      </c>
      <c r="BC72" s="143">
        <v>3556</v>
      </c>
      <c r="BD72" s="143">
        <v>44596</v>
      </c>
      <c r="BE72" s="139">
        <v>23416</v>
      </c>
      <c r="BF72" s="139">
        <v>87425</v>
      </c>
      <c r="BG72" s="139">
        <v>92333</v>
      </c>
      <c r="BH72" s="139">
        <v>0</v>
      </c>
      <c r="BI72" s="139">
        <v>0</v>
      </c>
      <c r="BJ72" s="139">
        <v>0</v>
      </c>
      <c r="BK72" s="139">
        <v>0</v>
      </c>
      <c r="BL72" s="139">
        <v>0</v>
      </c>
      <c r="BM72" s="139">
        <v>0</v>
      </c>
      <c r="BN72" s="139">
        <v>0</v>
      </c>
      <c r="BO72" s="139">
        <v>0</v>
      </c>
      <c r="BP72" s="139">
        <v>0</v>
      </c>
      <c r="BQ72" s="139">
        <v>0</v>
      </c>
      <c r="BR72" s="139"/>
      <c r="BS72" s="139"/>
      <c r="BT72" s="139"/>
      <c r="BU72" s="139"/>
      <c r="BV72" s="139"/>
      <c r="BW72" s="139"/>
      <c r="BX72" s="123">
        <f t="shared" si="67"/>
        <v>251796</v>
      </c>
      <c r="BY72" s="159">
        <f>BX72-BX104</f>
        <v>-910</v>
      </c>
    </row>
    <row r="73" spans="1:77">
      <c r="A73" s="76" t="s">
        <v>72</v>
      </c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139">
        <v>56545</v>
      </c>
      <c r="AA73" s="139">
        <v>87839</v>
      </c>
      <c r="AB73" s="139">
        <v>281513</v>
      </c>
      <c r="AC73" s="139">
        <v>240279</v>
      </c>
      <c r="AD73" s="139">
        <v>192992</v>
      </c>
      <c r="AE73" s="139">
        <v>73667</v>
      </c>
      <c r="AF73" s="139">
        <v>34463</v>
      </c>
      <c r="AG73" s="139">
        <v>54731</v>
      </c>
      <c r="AH73" s="139">
        <v>22413</v>
      </c>
      <c r="AI73" s="139">
        <v>9439</v>
      </c>
      <c r="AJ73" s="139">
        <v>1484</v>
      </c>
      <c r="AK73" s="139">
        <v>9130</v>
      </c>
      <c r="AL73" s="139">
        <v>6637</v>
      </c>
      <c r="AM73" s="139">
        <v>3780</v>
      </c>
      <c r="AN73" s="139">
        <v>2836</v>
      </c>
      <c r="AO73" s="139">
        <v>8304</v>
      </c>
      <c r="AP73" s="139">
        <v>3533</v>
      </c>
      <c r="AQ73" s="139">
        <v>8710</v>
      </c>
      <c r="AR73" s="139">
        <v>300</v>
      </c>
      <c r="AS73" s="139">
        <v>2178</v>
      </c>
      <c r="AT73" s="139">
        <v>12289</v>
      </c>
      <c r="AU73" s="139">
        <v>863</v>
      </c>
      <c r="AV73" s="139">
        <v>709</v>
      </c>
      <c r="AW73" s="143">
        <v>1222</v>
      </c>
      <c r="AX73" s="123">
        <f t="shared" si="65"/>
        <v>1115856</v>
      </c>
      <c r="AY73" s="11">
        <f t="shared" si="66"/>
        <v>0</v>
      </c>
      <c r="AZ73" s="139">
        <v>2542</v>
      </c>
      <c r="BA73" s="139">
        <v>47</v>
      </c>
      <c r="BB73" s="143">
        <v>886</v>
      </c>
      <c r="BC73" s="143">
        <v>5128</v>
      </c>
      <c r="BD73" s="143">
        <v>47529</v>
      </c>
      <c r="BE73" s="139">
        <v>24717</v>
      </c>
      <c r="BF73" s="168">
        <v>109581</v>
      </c>
      <c r="BG73" s="139">
        <f>397+118950</f>
        <v>119347</v>
      </c>
      <c r="BH73" s="139">
        <v>425</v>
      </c>
      <c r="BI73" s="139">
        <v>286</v>
      </c>
      <c r="BJ73" s="139">
        <v>2363</v>
      </c>
      <c r="BK73" s="139">
        <v>0</v>
      </c>
      <c r="BL73" s="139">
        <v>0</v>
      </c>
      <c r="BM73" s="139">
        <v>0</v>
      </c>
      <c r="BN73" s="139">
        <v>0</v>
      </c>
      <c r="BO73" s="139">
        <v>0</v>
      </c>
      <c r="BP73" s="139">
        <v>0</v>
      </c>
      <c r="BQ73" s="139">
        <v>0</v>
      </c>
      <c r="BR73" s="139"/>
      <c r="BS73" s="139"/>
      <c r="BT73" s="139"/>
      <c r="BU73" s="139"/>
      <c r="BV73" s="139"/>
      <c r="BW73" s="139"/>
      <c r="BX73" s="123">
        <f t="shared" si="67"/>
        <v>312851</v>
      </c>
      <c r="BY73" s="159">
        <f>BX73-BX105</f>
        <v>-16919</v>
      </c>
    </row>
    <row r="74" spans="1:77">
      <c r="A74" s="76" t="s">
        <v>73</v>
      </c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139">
        <v>21877</v>
      </c>
      <c r="AA74" s="139">
        <v>8614</v>
      </c>
      <c r="AB74" s="139">
        <v>101428</v>
      </c>
      <c r="AC74" s="139">
        <v>71990</v>
      </c>
      <c r="AD74" s="139">
        <v>8482</v>
      </c>
      <c r="AE74" s="139">
        <v>1863</v>
      </c>
      <c r="AF74" s="139">
        <v>11195</v>
      </c>
      <c r="AG74" s="139">
        <v>13060</v>
      </c>
      <c r="AH74" s="139">
        <v>8160</v>
      </c>
      <c r="AI74" s="139">
        <v>2547</v>
      </c>
      <c r="AJ74" s="139">
        <v>0</v>
      </c>
      <c r="AK74" s="139">
        <v>0</v>
      </c>
      <c r="AL74" s="143">
        <v>4217</v>
      </c>
      <c r="AM74" s="143">
        <v>464</v>
      </c>
      <c r="AN74" s="143">
        <v>2222</v>
      </c>
      <c r="AO74" s="143">
        <v>7600</v>
      </c>
      <c r="AP74" s="143">
        <v>789</v>
      </c>
      <c r="AQ74" s="143">
        <v>2872</v>
      </c>
      <c r="AR74" s="143">
        <v>300</v>
      </c>
      <c r="AS74" s="143">
        <v>0</v>
      </c>
      <c r="AT74" s="143">
        <v>1389</v>
      </c>
      <c r="AU74" s="143">
        <v>0</v>
      </c>
      <c r="AV74" s="143">
        <v>353</v>
      </c>
      <c r="AW74" s="143">
        <v>1222</v>
      </c>
      <c r="AX74" s="123">
        <f t="shared" si="65"/>
        <v>270644</v>
      </c>
      <c r="AY74" s="11">
        <f t="shared" si="66"/>
        <v>0</v>
      </c>
      <c r="AZ74" s="140">
        <v>0</v>
      </c>
      <c r="BA74" s="139">
        <v>0</v>
      </c>
      <c r="BB74" s="143">
        <v>470</v>
      </c>
      <c r="BC74" s="143">
        <v>4575</v>
      </c>
      <c r="BD74" s="143">
        <v>36150</v>
      </c>
      <c r="BE74" s="139">
        <v>23094</v>
      </c>
      <c r="BF74" s="139">
        <v>82884</v>
      </c>
      <c r="BG74" s="139">
        <v>90933</v>
      </c>
      <c r="BH74" s="139">
        <v>0</v>
      </c>
      <c r="BI74" s="139">
        <v>0</v>
      </c>
      <c r="BJ74" s="139">
        <v>0</v>
      </c>
      <c r="BK74" s="139">
        <v>0</v>
      </c>
      <c r="BL74" s="139">
        <v>0</v>
      </c>
      <c r="BM74" s="139">
        <v>0</v>
      </c>
      <c r="BN74" s="139">
        <v>0</v>
      </c>
      <c r="BO74" s="139">
        <v>0</v>
      </c>
      <c r="BP74" s="139">
        <v>0</v>
      </c>
      <c r="BQ74" s="139">
        <v>0</v>
      </c>
      <c r="BR74" s="139"/>
      <c r="BS74" s="139"/>
      <c r="BT74" s="139"/>
      <c r="BU74" s="139"/>
      <c r="BV74" s="139"/>
      <c r="BW74" s="139"/>
      <c r="BX74" s="123">
        <f t="shared" si="67"/>
        <v>238106</v>
      </c>
      <c r="BY74" s="159">
        <f>BX74-BX106</f>
        <v>-910</v>
      </c>
    </row>
    <row r="75" spans="1:77">
      <c r="A75" s="76" t="s">
        <v>74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139">
        <v>28898</v>
      </c>
      <c r="AA75" s="139">
        <v>25556</v>
      </c>
      <c r="AB75" s="139">
        <v>108151</v>
      </c>
      <c r="AC75" s="139">
        <v>80620</v>
      </c>
      <c r="AD75" s="139">
        <v>74918</v>
      </c>
      <c r="AE75" s="139">
        <v>19993</v>
      </c>
      <c r="AF75" s="139">
        <v>19264</v>
      </c>
      <c r="AG75" s="139">
        <v>16355</v>
      </c>
      <c r="AH75" s="139">
        <v>6402</v>
      </c>
      <c r="AI75" s="139">
        <v>2940</v>
      </c>
      <c r="AJ75" s="139">
        <v>715</v>
      </c>
      <c r="AK75" s="139">
        <v>1808</v>
      </c>
      <c r="AL75" s="139">
        <v>727</v>
      </c>
      <c r="AM75" s="139">
        <v>3284</v>
      </c>
      <c r="AN75" s="139">
        <v>314</v>
      </c>
      <c r="AO75" s="139">
        <v>7904</v>
      </c>
      <c r="AP75" s="139">
        <v>2827</v>
      </c>
      <c r="AQ75" s="139">
        <v>5788</v>
      </c>
      <c r="AR75" s="139">
        <v>300</v>
      </c>
      <c r="AS75" s="139">
        <v>0</v>
      </c>
      <c r="AT75" s="139">
        <v>0</v>
      </c>
      <c r="AU75" s="139">
        <v>500</v>
      </c>
      <c r="AV75" s="139">
        <v>881</v>
      </c>
      <c r="AW75" s="139">
        <v>266</v>
      </c>
      <c r="AX75" s="123">
        <f t="shared" si="65"/>
        <v>408411</v>
      </c>
      <c r="AY75" s="11">
        <f t="shared" si="66"/>
        <v>0</v>
      </c>
      <c r="AZ75" s="139">
        <v>0</v>
      </c>
      <c r="BA75" s="139"/>
      <c r="BB75" s="139"/>
      <c r="BC75" s="139"/>
      <c r="BD75" s="139"/>
      <c r="BE75" s="139"/>
      <c r="BF75" s="139">
        <v>0</v>
      </c>
      <c r="BG75" s="160"/>
      <c r="BH75" s="139"/>
      <c r="BI75" s="139"/>
      <c r="BJ75" s="139"/>
      <c r="BK75" s="139"/>
      <c r="BL75" s="123"/>
      <c r="BM75" s="160"/>
      <c r="BN75" s="160"/>
      <c r="BO75" s="160"/>
      <c r="BP75" s="160"/>
      <c r="BQ75" s="160"/>
      <c r="BR75" s="160"/>
      <c r="BS75" s="160"/>
      <c r="BT75" s="160"/>
      <c r="BU75" s="160"/>
      <c r="BV75" s="160"/>
      <c r="BW75" s="160"/>
      <c r="BX75" s="123">
        <f t="shared" si="67"/>
        <v>0</v>
      </c>
    </row>
    <row r="76" spans="1:77">
      <c r="A76" s="76" t="s">
        <v>75</v>
      </c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139">
        <v>0</v>
      </c>
      <c r="AA76" s="139">
        <v>0</v>
      </c>
      <c r="AB76" s="139">
        <v>0</v>
      </c>
      <c r="AC76" s="139">
        <v>0</v>
      </c>
      <c r="AD76" s="139">
        <v>0</v>
      </c>
      <c r="AE76" s="139">
        <v>0</v>
      </c>
      <c r="AF76" s="139">
        <v>0</v>
      </c>
      <c r="AG76" s="139">
        <v>0</v>
      </c>
      <c r="AH76" s="139">
        <v>0</v>
      </c>
      <c r="AI76" s="139">
        <v>0</v>
      </c>
      <c r="AJ76" s="139">
        <v>0</v>
      </c>
      <c r="AK76" s="139">
        <v>0</v>
      </c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23">
        <f t="shared" si="65"/>
        <v>0</v>
      </c>
      <c r="AY76" s="11">
        <f t="shared" si="66"/>
        <v>0</v>
      </c>
      <c r="AZ76" s="139"/>
      <c r="BA76" s="139"/>
      <c r="BB76" s="139"/>
      <c r="BC76" s="139"/>
      <c r="BD76" s="139"/>
      <c r="BE76" s="139"/>
      <c r="BF76" s="139">
        <v>0</v>
      </c>
      <c r="BG76" s="160"/>
      <c r="BH76" s="139"/>
      <c r="BI76" s="139"/>
      <c r="BJ76" s="139"/>
      <c r="BK76" s="139"/>
      <c r="BL76" s="123"/>
      <c r="BM76" s="160"/>
      <c r="BN76" s="160"/>
      <c r="BO76" s="160"/>
      <c r="BP76" s="160"/>
      <c r="BQ76" s="160"/>
      <c r="BR76" s="160"/>
      <c r="BS76" s="160"/>
      <c r="BT76" s="160"/>
      <c r="BU76" s="160"/>
      <c r="BV76" s="160"/>
      <c r="BW76" s="160"/>
      <c r="BX76" s="123">
        <f t="shared" si="67"/>
        <v>0</v>
      </c>
    </row>
    <row r="77" spans="1:77">
      <c r="A77" s="76" t="s">
        <v>76</v>
      </c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139">
        <v>492</v>
      </c>
      <c r="AA77" s="139"/>
      <c r="AB77" s="139">
        <v>3686</v>
      </c>
      <c r="AC77" s="139">
        <v>9588</v>
      </c>
      <c r="AD77" s="139">
        <v>467</v>
      </c>
      <c r="AE77" s="139">
        <v>166</v>
      </c>
      <c r="AF77" s="139">
        <v>22</v>
      </c>
      <c r="AG77" s="139">
        <v>134</v>
      </c>
      <c r="AH77" s="139">
        <v>1943</v>
      </c>
      <c r="AI77" s="139"/>
      <c r="AJ77" s="139"/>
      <c r="AK77" s="139"/>
      <c r="AL77" s="139">
        <v>90</v>
      </c>
      <c r="AM77" s="139"/>
      <c r="AN77" s="139"/>
      <c r="AO77" s="139"/>
      <c r="AP77" s="139">
        <v>789</v>
      </c>
      <c r="AQ77" s="139"/>
      <c r="AR77" s="139"/>
      <c r="AS77" s="139"/>
      <c r="AT77" s="139"/>
      <c r="AU77" s="139"/>
      <c r="AV77" s="139"/>
      <c r="AW77" s="139"/>
      <c r="AX77" s="123">
        <f t="shared" si="65"/>
        <v>17377</v>
      </c>
      <c r="AY77" s="11">
        <f t="shared" si="66"/>
        <v>0</v>
      </c>
      <c r="AZ77" s="139"/>
      <c r="BA77" s="139"/>
      <c r="BB77" s="139"/>
      <c r="BC77" s="139"/>
      <c r="BD77" s="139"/>
      <c r="BE77" s="139"/>
      <c r="BF77" s="139">
        <v>0</v>
      </c>
      <c r="BG77" s="160"/>
      <c r="BH77" s="139"/>
      <c r="BI77" s="139"/>
      <c r="BJ77" s="139"/>
      <c r="BK77" s="139"/>
      <c r="BL77" s="123"/>
      <c r="BM77" s="160"/>
      <c r="BN77" s="160"/>
      <c r="BO77" s="160"/>
      <c r="BP77" s="160"/>
      <c r="BQ77" s="160"/>
      <c r="BR77" s="160"/>
      <c r="BS77" s="160"/>
      <c r="BT77" s="160"/>
      <c r="BU77" s="160"/>
      <c r="BV77" s="160"/>
      <c r="BW77" s="160"/>
      <c r="BX77" s="123">
        <f t="shared" si="67"/>
        <v>0</v>
      </c>
    </row>
    <row r="79" spans="1:77">
      <c r="BA79" s="44"/>
      <c r="BC79" s="44"/>
      <c r="BD79" s="44"/>
      <c r="BE79" s="44"/>
      <c r="BF79" s="44"/>
      <c r="BG79" s="44"/>
      <c r="BH79" s="44"/>
      <c r="BI79" s="44"/>
      <c r="BJ79" s="44"/>
    </row>
    <row r="80" spans="1:77">
      <c r="BA80" s="44"/>
      <c r="BC80" s="44"/>
      <c r="BD80" s="44"/>
      <c r="BE80" s="44"/>
      <c r="BF80" s="44"/>
      <c r="BG80" s="44"/>
      <c r="BH80" s="44"/>
      <c r="BI80" s="44"/>
      <c r="BJ80" s="44"/>
    </row>
    <row r="81" spans="1:76"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</row>
    <row r="82" spans="1:76">
      <c r="BA82" s="44"/>
      <c r="BC82" s="44"/>
      <c r="BD82" s="44"/>
      <c r="BE82" s="44"/>
      <c r="BF82" s="44"/>
      <c r="BG82" s="44"/>
      <c r="BH82" s="44"/>
      <c r="BI82" s="44"/>
    </row>
    <row r="83" spans="1:76">
      <c r="BD83" s="169"/>
    </row>
    <row r="84" spans="1:76" ht="13.8" thickBot="1">
      <c r="A84" s="136" t="s">
        <v>91</v>
      </c>
    </row>
    <row r="85" spans="1:76">
      <c r="A85" s="86" t="s">
        <v>50</v>
      </c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80" t="s">
        <v>51</v>
      </c>
      <c r="AA85" s="80" t="s">
        <v>52</v>
      </c>
      <c r="AB85" s="80" t="s">
        <v>53</v>
      </c>
      <c r="AC85" s="80" t="s">
        <v>54</v>
      </c>
      <c r="AD85" s="80" t="s">
        <v>55</v>
      </c>
      <c r="AE85" s="80" t="s">
        <v>56</v>
      </c>
      <c r="AF85" s="80" t="s">
        <v>57</v>
      </c>
      <c r="AG85" s="80" t="s">
        <v>58</v>
      </c>
      <c r="AH85" s="80" t="s">
        <v>59</v>
      </c>
      <c r="AI85" s="80" t="s">
        <v>60</v>
      </c>
      <c r="AJ85" s="80" t="s">
        <v>61</v>
      </c>
      <c r="AK85" s="80" t="s">
        <v>62</v>
      </c>
      <c r="AL85" s="80" t="s">
        <v>63</v>
      </c>
      <c r="AM85" s="80" t="s">
        <v>64</v>
      </c>
      <c r="AN85" s="80" t="s">
        <v>65</v>
      </c>
      <c r="AO85" s="80" t="s">
        <v>66</v>
      </c>
      <c r="AP85" s="80" t="s">
        <v>82</v>
      </c>
      <c r="AQ85" s="80" t="s">
        <v>83</v>
      </c>
      <c r="AR85" s="80" t="s">
        <v>84</v>
      </c>
      <c r="AS85" s="80" t="s">
        <v>85</v>
      </c>
      <c r="AT85" s="80" t="s">
        <v>86</v>
      </c>
      <c r="AU85" s="80" t="s">
        <v>87</v>
      </c>
      <c r="AV85" s="80" t="s">
        <v>88</v>
      </c>
      <c r="AW85" s="110" t="s">
        <v>89</v>
      </c>
      <c r="AX85" s="112" t="s">
        <v>15</v>
      </c>
      <c r="AZ85" s="144" t="s">
        <v>94</v>
      </c>
      <c r="BA85" s="144" t="s">
        <v>95</v>
      </c>
      <c r="BB85" s="144" t="s">
        <v>96</v>
      </c>
      <c r="BC85" s="144" t="s">
        <v>97</v>
      </c>
      <c r="BD85" s="144" t="s">
        <v>98</v>
      </c>
      <c r="BE85" s="144" t="s">
        <v>99</v>
      </c>
      <c r="BF85" s="144" t="s">
        <v>102</v>
      </c>
      <c r="BG85" s="144" t="s">
        <v>103</v>
      </c>
      <c r="BH85" s="144" t="s">
        <v>109</v>
      </c>
      <c r="BI85" s="144" t="s">
        <v>110</v>
      </c>
      <c r="BJ85" s="144" t="s">
        <v>111</v>
      </c>
      <c r="BK85" s="144" t="s">
        <v>112</v>
      </c>
      <c r="BL85" s="144" t="s">
        <v>113</v>
      </c>
      <c r="BM85" s="144" t="s">
        <v>114</v>
      </c>
      <c r="BN85" s="144" t="s">
        <v>115</v>
      </c>
      <c r="BO85" s="144" t="s">
        <v>116</v>
      </c>
      <c r="BP85" s="144" t="s">
        <v>117</v>
      </c>
      <c r="BQ85" s="144" t="s">
        <v>118</v>
      </c>
      <c r="BR85" s="144" t="s">
        <v>120</v>
      </c>
      <c r="BS85" s="144" t="s">
        <v>119</v>
      </c>
      <c r="BT85" s="144" t="s">
        <v>121</v>
      </c>
      <c r="BU85" s="144" t="s">
        <v>122</v>
      </c>
      <c r="BV85" s="144" t="s">
        <v>123</v>
      </c>
      <c r="BW85" s="144" t="s">
        <v>124</v>
      </c>
      <c r="BX85" s="145" t="s">
        <v>15</v>
      </c>
    </row>
    <row r="86" spans="1:76" s="74" customFormat="1">
      <c r="A86" s="87" t="s">
        <v>17</v>
      </c>
      <c r="B86" s="8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125">
        <f t="shared" ref="Z86:AX87" si="68">Z54</f>
        <v>472042</v>
      </c>
      <c r="AA86" s="125">
        <f t="shared" si="68"/>
        <v>338830</v>
      </c>
      <c r="AB86" s="125">
        <f t="shared" si="68"/>
        <v>622176</v>
      </c>
      <c r="AC86" s="125">
        <f t="shared" si="68"/>
        <v>546685</v>
      </c>
      <c r="AD86" s="125">
        <f t="shared" si="68"/>
        <v>480170</v>
      </c>
      <c r="AE86" s="125">
        <f t="shared" si="68"/>
        <v>354957</v>
      </c>
      <c r="AF86" s="125">
        <f t="shared" si="68"/>
        <v>375944</v>
      </c>
      <c r="AG86" s="125">
        <f t="shared" si="68"/>
        <v>522165</v>
      </c>
      <c r="AH86" s="125">
        <f t="shared" si="68"/>
        <v>354215</v>
      </c>
      <c r="AI86" s="125">
        <f t="shared" si="68"/>
        <v>329724</v>
      </c>
      <c r="AJ86" s="125">
        <f t="shared" si="68"/>
        <v>262915</v>
      </c>
      <c r="AK86" s="125">
        <f t="shared" si="68"/>
        <v>253981</v>
      </c>
      <c r="AL86" s="125">
        <f t="shared" si="68"/>
        <v>299036</v>
      </c>
      <c r="AM86" s="125">
        <f t="shared" si="68"/>
        <v>207985</v>
      </c>
      <c r="AN86" s="125">
        <f t="shared" si="68"/>
        <v>210014</v>
      </c>
      <c r="AO86" s="125">
        <f t="shared" si="68"/>
        <v>422864</v>
      </c>
      <c r="AP86" s="125">
        <f t="shared" si="68"/>
        <v>552634</v>
      </c>
      <c r="AQ86" s="125">
        <f t="shared" si="68"/>
        <v>479800</v>
      </c>
      <c r="AR86" s="125">
        <f t="shared" si="68"/>
        <v>308735</v>
      </c>
      <c r="AS86" s="125">
        <f t="shared" si="68"/>
        <v>220952</v>
      </c>
      <c r="AT86" s="125">
        <f t="shared" si="68"/>
        <v>541430</v>
      </c>
      <c r="AU86" s="125">
        <f t="shared" si="68"/>
        <v>414231</v>
      </c>
      <c r="AV86" s="125">
        <f t="shared" si="68"/>
        <v>531932</v>
      </c>
      <c r="AW86" s="125">
        <f t="shared" si="68"/>
        <v>173397</v>
      </c>
      <c r="AX86" s="141">
        <f t="shared" si="68"/>
        <v>9276814</v>
      </c>
      <c r="AZ86" s="125">
        <f t="shared" ref="AZ86:BW87" si="69">AZ54</f>
        <v>655841</v>
      </c>
      <c r="BA86" s="125">
        <f t="shared" si="69"/>
        <v>345114</v>
      </c>
      <c r="BB86" s="125">
        <f t="shared" si="69"/>
        <v>302767</v>
      </c>
      <c r="BC86" s="125">
        <f t="shared" si="69"/>
        <v>191777</v>
      </c>
      <c r="BD86" s="125">
        <f t="shared" si="69"/>
        <v>348978</v>
      </c>
      <c r="BE86" s="125">
        <f t="shared" si="69"/>
        <v>599602</v>
      </c>
      <c r="BF86" s="125">
        <f t="shared" si="69"/>
        <v>649329</v>
      </c>
      <c r="BG86" s="125">
        <f t="shared" si="69"/>
        <v>446271</v>
      </c>
      <c r="BH86" s="125">
        <f t="shared" si="69"/>
        <v>369588</v>
      </c>
      <c r="BI86" s="125">
        <f t="shared" si="69"/>
        <v>409892</v>
      </c>
      <c r="BJ86" s="125">
        <f t="shared" si="69"/>
        <v>355575</v>
      </c>
      <c r="BK86" s="125">
        <f t="shared" si="69"/>
        <v>256576</v>
      </c>
      <c r="BL86" s="125">
        <f t="shared" si="69"/>
        <v>157877</v>
      </c>
      <c r="BM86" s="125">
        <f t="shared" si="69"/>
        <v>80319</v>
      </c>
      <c r="BN86" s="125">
        <f t="shared" si="69"/>
        <v>34646</v>
      </c>
      <c r="BO86" s="125">
        <f t="shared" si="69"/>
        <v>17967</v>
      </c>
      <c r="BP86" s="125">
        <f t="shared" si="69"/>
        <v>1658</v>
      </c>
      <c r="BQ86" s="125">
        <f t="shared" si="69"/>
        <v>4253</v>
      </c>
      <c r="BR86" s="125">
        <f t="shared" si="69"/>
        <v>0</v>
      </c>
      <c r="BS86" s="125">
        <f t="shared" si="69"/>
        <v>0</v>
      </c>
      <c r="BT86" s="125">
        <f t="shared" si="69"/>
        <v>0</v>
      </c>
      <c r="BU86" s="125">
        <f t="shared" si="69"/>
        <v>0</v>
      </c>
      <c r="BV86" s="125">
        <f t="shared" si="69"/>
        <v>0</v>
      </c>
      <c r="BW86" s="125">
        <f t="shared" si="69"/>
        <v>0</v>
      </c>
      <c r="BX86" s="141">
        <f>SUM(AZ86:BW86)</f>
        <v>5228030</v>
      </c>
    </row>
    <row r="87" spans="1:76" s="74" customFormat="1">
      <c r="A87" s="97" t="s">
        <v>79</v>
      </c>
      <c r="B87" s="8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125">
        <f t="shared" si="68"/>
        <v>455506</v>
      </c>
      <c r="AA87" s="125">
        <f t="shared" si="68"/>
        <v>309805</v>
      </c>
      <c r="AB87" s="125">
        <f t="shared" si="68"/>
        <v>622176</v>
      </c>
      <c r="AC87" s="125">
        <f t="shared" si="68"/>
        <v>546685</v>
      </c>
      <c r="AD87" s="125">
        <f t="shared" si="68"/>
        <v>480170</v>
      </c>
      <c r="AE87" s="125">
        <f t="shared" si="68"/>
        <v>333722</v>
      </c>
      <c r="AF87" s="125">
        <f t="shared" si="68"/>
        <v>335404</v>
      </c>
      <c r="AG87" s="125">
        <f t="shared" si="68"/>
        <v>477569</v>
      </c>
      <c r="AH87" s="125">
        <f t="shared" si="68"/>
        <v>354215</v>
      </c>
      <c r="AI87" s="125">
        <f t="shared" si="68"/>
        <v>329724</v>
      </c>
      <c r="AJ87" s="125">
        <f t="shared" si="68"/>
        <v>262915</v>
      </c>
      <c r="AK87" s="125">
        <f t="shared" si="68"/>
        <v>253981</v>
      </c>
      <c r="AL87" s="125">
        <f t="shared" si="68"/>
        <v>299036</v>
      </c>
      <c r="AM87" s="125">
        <f t="shared" si="68"/>
        <v>207985</v>
      </c>
      <c r="AN87" s="125">
        <f t="shared" si="68"/>
        <v>210014</v>
      </c>
      <c r="AO87" s="125">
        <f t="shared" si="68"/>
        <v>422864</v>
      </c>
      <c r="AP87" s="125">
        <f t="shared" si="68"/>
        <v>546868</v>
      </c>
      <c r="AQ87" s="125">
        <f t="shared" si="68"/>
        <v>478530</v>
      </c>
      <c r="AR87" s="125">
        <f t="shared" si="68"/>
        <v>308735</v>
      </c>
      <c r="AS87" s="125">
        <f t="shared" si="68"/>
        <v>220952</v>
      </c>
      <c r="AT87" s="125">
        <f t="shared" si="68"/>
        <v>514217</v>
      </c>
      <c r="AU87" s="125">
        <f t="shared" si="68"/>
        <v>414231</v>
      </c>
      <c r="AV87" s="125">
        <f t="shared" si="68"/>
        <v>531932</v>
      </c>
      <c r="AW87" s="125">
        <f t="shared" si="68"/>
        <v>164643</v>
      </c>
      <c r="AX87" s="141">
        <f t="shared" si="68"/>
        <v>9081879</v>
      </c>
      <c r="AZ87" s="125">
        <f t="shared" si="69"/>
        <v>652211</v>
      </c>
      <c r="BA87" s="125">
        <f t="shared" si="69"/>
        <v>345114</v>
      </c>
      <c r="BB87" s="125">
        <f t="shared" si="69"/>
        <v>302767</v>
      </c>
      <c r="BC87" s="125">
        <f t="shared" si="69"/>
        <v>191777</v>
      </c>
      <c r="BD87" s="125">
        <f t="shared" si="69"/>
        <v>342746</v>
      </c>
      <c r="BE87" s="125">
        <f t="shared" si="69"/>
        <v>595963</v>
      </c>
      <c r="BF87" s="125">
        <f t="shared" si="69"/>
        <v>647220</v>
      </c>
      <c r="BG87" s="125">
        <f t="shared" si="69"/>
        <v>446271</v>
      </c>
      <c r="BH87" s="125">
        <f t="shared" si="69"/>
        <v>369588</v>
      </c>
      <c r="BI87" s="125">
        <f t="shared" si="69"/>
        <v>409892</v>
      </c>
      <c r="BJ87" s="125">
        <f t="shared" si="69"/>
        <v>355575</v>
      </c>
      <c r="BK87" s="125">
        <f t="shared" si="69"/>
        <v>247462</v>
      </c>
      <c r="BL87" s="125">
        <f t="shared" si="69"/>
        <v>157877</v>
      </c>
      <c r="BM87" s="125">
        <f t="shared" si="69"/>
        <v>80319</v>
      </c>
      <c r="BN87" s="125">
        <f t="shared" si="69"/>
        <v>34646</v>
      </c>
      <c r="BO87" s="125">
        <f t="shared" si="69"/>
        <v>17967</v>
      </c>
      <c r="BP87" s="125">
        <f t="shared" si="69"/>
        <v>1658</v>
      </c>
      <c r="BQ87" s="125">
        <f t="shared" si="69"/>
        <v>4253</v>
      </c>
      <c r="BR87" s="125">
        <f t="shared" si="69"/>
        <v>0</v>
      </c>
      <c r="BS87" s="125">
        <f t="shared" si="69"/>
        <v>0</v>
      </c>
      <c r="BT87" s="125">
        <f t="shared" si="69"/>
        <v>0</v>
      </c>
      <c r="BU87" s="125">
        <f t="shared" si="69"/>
        <v>0</v>
      </c>
      <c r="BV87" s="125">
        <f t="shared" si="69"/>
        <v>0</v>
      </c>
      <c r="BW87" s="125">
        <f t="shared" si="69"/>
        <v>0</v>
      </c>
      <c r="BX87" s="141">
        <f>SUM(AZ87:BW87)</f>
        <v>5203306</v>
      </c>
    </row>
    <row r="88" spans="1:76">
      <c r="A88" s="88" t="s">
        <v>27</v>
      </c>
      <c r="B88" s="84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19">
        <f t="shared" ref="Z88:AW89" si="70">(Z86-Z104)/Z86</f>
        <v>0.97707619237271259</v>
      </c>
      <c r="AA88" s="19">
        <f t="shared" si="70"/>
        <v>0.89245639406191901</v>
      </c>
      <c r="AB88" s="19">
        <f t="shared" si="70"/>
        <v>0.83468986267551304</v>
      </c>
      <c r="AC88" s="19">
        <f t="shared" si="70"/>
        <v>0.8882592352085753</v>
      </c>
      <c r="AD88" s="19">
        <f t="shared" si="70"/>
        <v>0.83865089447487351</v>
      </c>
      <c r="AE88" s="19">
        <f t="shared" si="70"/>
        <v>0.92234270629963633</v>
      </c>
      <c r="AF88" s="19">
        <f t="shared" si="70"/>
        <v>0.96802449300959714</v>
      </c>
      <c r="AG88" s="19">
        <f t="shared" si="70"/>
        <v>0.94394492162439081</v>
      </c>
      <c r="AH88" s="19">
        <f t="shared" si="70"/>
        <v>0.95529551261239642</v>
      </c>
      <c r="AI88" s="19">
        <f t="shared" si="70"/>
        <v>0.99210248571532555</v>
      </c>
      <c r="AJ88" s="19">
        <f t="shared" si="70"/>
        <v>0.99943327691459216</v>
      </c>
      <c r="AK88" s="19">
        <f t="shared" si="70"/>
        <v>0.99870462751150679</v>
      </c>
      <c r="AL88" s="19">
        <f t="shared" si="70"/>
        <v>0.9937699808718683</v>
      </c>
      <c r="AM88" s="19">
        <f t="shared" si="70"/>
        <v>0.9826237469048249</v>
      </c>
      <c r="AN88" s="19">
        <f t="shared" si="70"/>
        <v>0.9879912767720247</v>
      </c>
      <c r="AO88" s="19">
        <f t="shared" si="70"/>
        <v>0.98190907715010023</v>
      </c>
      <c r="AP88" s="19">
        <f t="shared" si="70"/>
        <v>0.99857229196900665</v>
      </c>
      <c r="AQ88" s="19">
        <f t="shared" si="70"/>
        <v>0.99283451438099213</v>
      </c>
      <c r="AR88" s="19">
        <f t="shared" si="70"/>
        <v>0.99902829287252826</v>
      </c>
      <c r="AS88" s="19">
        <f t="shared" si="70"/>
        <v>0.99014265541837143</v>
      </c>
      <c r="AT88" s="19">
        <f t="shared" si="70"/>
        <v>0.98259239421531874</v>
      </c>
      <c r="AU88" s="19">
        <f t="shared" si="70"/>
        <v>0.99912367736842489</v>
      </c>
      <c r="AV88" s="19">
        <f t="shared" si="70"/>
        <v>0.999336381341976</v>
      </c>
      <c r="AW88" s="107">
        <f t="shared" si="70"/>
        <v>0.99307946504264777</v>
      </c>
      <c r="AX88" s="108">
        <f>(AX86-AX104)/AX86</f>
        <v>0.95578848514155834</v>
      </c>
      <c r="AZ88" s="19">
        <f t="shared" ref="AZ88:BO89" si="71">(AZ86-AZ104)/AZ86</f>
        <v>1</v>
      </c>
      <c r="BA88" s="19">
        <f>(BA86-BA104)/BA86</f>
        <v>1</v>
      </c>
      <c r="BB88" s="19">
        <f t="shared" si="71"/>
        <v>0.99844765116409651</v>
      </c>
      <c r="BC88" s="107">
        <f t="shared" si="71"/>
        <v>0.98145763047706447</v>
      </c>
      <c r="BD88" s="19">
        <f t="shared" si="71"/>
        <v>0.87220970949458132</v>
      </c>
      <c r="BE88" s="107">
        <f t="shared" si="71"/>
        <v>0.96094742846087911</v>
      </c>
      <c r="BF88" s="107">
        <f>(BF86-BF104)/BF86</f>
        <v>0.8653610111361113</v>
      </c>
      <c r="BG88" s="107">
        <f t="shared" ref="BG88:BW89" si="72">(BG86-BG104)/BG86</f>
        <v>0.79106193321994933</v>
      </c>
      <c r="BH88" s="107">
        <f t="shared" si="72"/>
        <v>1</v>
      </c>
      <c r="BI88" s="107">
        <f t="shared" si="72"/>
        <v>1</v>
      </c>
      <c r="BJ88" s="107">
        <f t="shared" si="72"/>
        <v>1</v>
      </c>
      <c r="BK88" s="107">
        <f t="shared" si="72"/>
        <v>1</v>
      </c>
      <c r="BL88" s="107">
        <f t="shared" si="72"/>
        <v>1</v>
      </c>
      <c r="BM88" s="107">
        <f t="shared" si="72"/>
        <v>1</v>
      </c>
      <c r="BN88" s="107">
        <f t="shared" si="72"/>
        <v>1</v>
      </c>
      <c r="BO88" s="107">
        <f t="shared" si="72"/>
        <v>1</v>
      </c>
      <c r="BP88" s="107">
        <f t="shared" si="72"/>
        <v>1</v>
      </c>
      <c r="BQ88" s="107">
        <f t="shared" si="72"/>
        <v>1</v>
      </c>
      <c r="BR88" s="107" t="e">
        <f t="shared" si="72"/>
        <v>#DIV/0!</v>
      </c>
      <c r="BS88" s="107" t="e">
        <f t="shared" si="72"/>
        <v>#DIV/0!</v>
      </c>
      <c r="BT88" s="107" t="e">
        <f t="shared" si="72"/>
        <v>#DIV/0!</v>
      </c>
      <c r="BU88" s="107" t="e">
        <f t="shared" si="72"/>
        <v>#DIV/0!</v>
      </c>
      <c r="BV88" s="107" t="e">
        <f t="shared" si="72"/>
        <v>#DIV/0!</v>
      </c>
      <c r="BW88" s="107" t="e">
        <f t="shared" si="72"/>
        <v>#DIV/0!</v>
      </c>
      <c r="BX88" s="108">
        <f>(BX86-BX104)/BX86</f>
        <v>0.9516632460027965</v>
      </c>
    </row>
    <row r="89" spans="1:76">
      <c r="A89" s="88" t="s">
        <v>28</v>
      </c>
      <c r="B89" s="84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19">
        <f t="shared" si="70"/>
        <v>0.87586332562029923</v>
      </c>
      <c r="AA89" s="19">
        <f t="shared" si="70"/>
        <v>0.7164700376042995</v>
      </c>
      <c r="AB89" s="19">
        <f t="shared" si="70"/>
        <v>0.54753478115517151</v>
      </c>
      <c r="AC89" s="19">
        <f t="shared" si="70"/>
        <v>0.56047998390297882</v>
      </c>
      <c r="AD89" s="19">
        <f t="shared" si="70"/>
        <v>0.59807568152945834</v>
      </c>
      <c r="AE89" s="19">
        <f t="shared" si="70"/>
        <v>0.77925638705269651</v>
      </c>
      <c r="AF89" s="19">
        <f t="shared" si="70"/>
        <v>0.89724928742650656</v>
      </c>
      <c r="AG89" s="19">
        <f t="shared" si="70"/>
        <v>0.88539666519393012</v>
      </c>
      <c r="AH89" s="19">
        <f t="shared" si="70"/>
        <v>0.93672487048826281</v>
      </c>
      <c r="AI89" s="19">
        <f t="shared" si="70"/>
        <v>0.97137302713784868</v>
      </c>
      <c r="AJ89" s="19">
        <f t="shared" si="70"/>
        <v>0.99435559020976361</v>
      </c>
      <c r="AK89" s="19">
        <f t="shared" si="70"/>
        <v>0.96405242911871358</v>
      </c>
      <c r="AL89" s="19">
        <f t="shared" si="70"/>
        <v>0.97780534785109485</v>
      </c>
      <c r="AM89" s="19">
        <f t="shared" si="70"/>
        <v>0.98182561242397293</v>
      </c>
      <c r="AN89" s="19">
        <f t="shared" si="70"/>
        <v>0.98649613835268124</v>
      </c>
      <c r="AO89" s="19">
        <f t="shared" si="70"/>
        <v>0.98036248060842257</v>
      </c>
      <c r="AP89" s="19">
        <f t="shared" si="70"/>
        <v>0.9935395744494101</v>
      </c>
      <c r="AQ89" s="19">
        <f t="shared" si="70"/>
        <v>0.98179842434121167</v>
      </c>
      <c r="AR89" s="19">
        <f t="shared" si="70"/>
        <v>0.99902829287252826</v>
      </c>
      <c r="AS89" s="19">
        <f t="shared" si="70"/>
        <v>0.99014265541837143</v>
      </c>
      <c r="AT89" s="19">
        <f t="shared" si="70"/>
        <v>0.97610152912097425</v>
      </c>
      <c r="AU89" s="19">
        <f t="shared" si="70"/>
        <v>0.99791662140206794</v>
      </c>
      <c r="AV89" s="19">
        <f t="shared" si="70"/>
        <v>0.99866712286532866</v>
      </c>
      <c r="AW89" s="107">
        <f t="shared" si="70"/>
        <v>0.99257788062656782</v>
      </c>
      <c r="AX89" s="108">
        <f>(AX87-AX105)/AX87</f>
        <v>0.87713379577067696</v>
      </c>
      <c r="AZ89" s="19">
        <f t="shared" si="71"/>
        <v>0.99610248830516501</v>
      </c>
      <c r="BA89" s="19">
        <f t="shared" si="71"/>
        <v>0.99986381311682515</v>
      </c>
      <c r="BB89" s="19">
        <f t="shared" si="71"/>
        <v>0.99707365730082864</v>
      </c>
      <c r="BC89" s="107">
        <f t="shared" si="71"/>
        <v>0.97326060997929886</v>
      </c>
      <c r="BD89" s="19">
        <f t="shared" si="71"/>
        <v>0.86132879741849655</v>
      </c>
      <c r="BE89" s="107">
        <f t="shared" si="71"/>
        <v>0.95852594875856389</v>
      </c>
      <c r="BF89" s="107">
        <f t="shared" si="71"/>
        <v>0.83068971910633171</v>
      </c>
      <c r="BG89" s="107">
        <f t="shared" si="71"/>
        <v>0.72854386684324102</v>
      </c>
      <c r="BH89" s="107">
        <f t="shared" si="71"/>
        <v>0.95793153457363334</v>
      </c>
      <c r="BI89" s="107">
        <f t="shared" si="71"/>
        <v>0.99930225522820648</v>
      </c>
      <c r="BJ89" s="107">
        <f t="shared" si="71"/>
        <v>0.99335442592983192</v>
      </c>
      <c r="BK89" s="107">
        <f t="shared" si="71"/>
        <v>1</v>
      </c>
      <c r="BL89" s="107">
        <f t="shared" si="71"/>
        <v>1</v>
      </c>
      <c r="BM89" s="107">
        <f t="shared" si="71"/>
        <v>1</v>
      </c>
      <c r="BN89" s="107">
        <f t="shared" si="71"/>
        <v>1</v>
      </c>
      <c r="BO89" s="107">
        <f t="shared" si="71"/>
        <v>1</v>
      </c>
      <c r="BP89" s="107">
        <f t="shared" si="72"/>
        <v>1</v>
      </c>
      <c r="BQ89" s="107">
        <f t="shared" si="72"/>
        <v>1</v>
      </c>
      <c r="BR89" s="107" t="e">
        <f t="shared" si="72"/>
        <v>#DIV/0!</v>
      </c>
      <c r="BS89" s="107" t="e">
        <f t="shared" si="72"/>
        <v>#DIV/0!</v>
      </c>
      <c r="BT89" s="107" t="e">
        <f t="shared" si="72"/>
        <v>#DIV/0!</v>
      </c>
      <c r="BU89" s="107" t="e">
        <f t="shared" si="72"/>
        <v>#DIV/0!</v>
      </c>
      <c r="BV89" s="107" t="e">
        <f t="shared" si="72"/>
        <v>#DIV/0!</v>
      </c>
      <c r="BW89" s="107" t="e">
        <f t="shared" si="72"/>
        <v>#DIV/0!</v>
      </c>
      <c r="BX89" s="108">
        <f>(BX87-BX105)/BX87</f>
        <v>0.93662298546347267</v>
      </c>
    </row>
    <row r="90" spans="1:76">
      <c r="A90" s="88" t="s">
        <v>29</v>
      </c>
      <c r="B90" s="84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19">
        <f t="shared" ref="Z90:AW90" si="73">(Z86-Z106)/Z86</f>
        <v>0.95365454768855318</v>
      </c>
      <c r="AA90" s="19">
        <f t="shared" si="73"/>
        <v>0.97457722161555937</v>
      </c>
      <c r="AB90" s="19">
        <f t="shared" si="73"/>
        <v>0.8369786041248779</v>
      </c>
      <c r="AC90" s="19">
        <f t="shared" si="73"/>
        <v>0.86831539186185824</v>
      </c>
      <c r="AD90" s="19">
        <f t="shared" si="73"/>
        <v>0.98233542287106645</v>
      </c>
      <c r="AE90" s="19">
        <f t="shared" si="73"/>
        <v>0.99475147693946031</v>
      </c>
      <c r="AF90" s="19">
        <f t="shared" si="73"/>
        <v>0.9702216287532186</v>
      </c>
      <c r="AG90" s="19">
        <f t="shared" si="73"/>
        <v>0.97498874876715214</v>
      </c>
      <c r="AH90" s="19">
        <f t="shared" si="73"/>
        <v>0.9769631438533094</v>
      </c>
      <c r="AI90" s="19">
        <f t="shared" si="73"/>
        <v>0.99227535757178731</v>
      </c>
      <c r="AJ90" s="19">
        <f t="shared" si="73"/>
        <v>1</v>
      </c>
      <c r="AK90" s="19">
        <f t="shared" si="73"/>
        <v>1</v>
      </c>
      <c r="AL90" s="19">
        <f t="shared" si="73"/>
        <v>0.98589801896761597</v>
      </c>
      <c r="AM90" s="19">
        <f t="shared" si="73"/>
        <v>0.99776906988484748</v>
      </c>
      <c r="AN90" s="19">
        <f t="shared" si="73"/>
        <v>0.98941975296884965</v>
      </c>
      <c r="AO90" s="19">
        <f t="shared" si="73"/>
        <v>0.98202731847591662</v>
      </c>
      <c r="AP90" s="19">
        <f t="shared" si="73"/>
        <v>0.99857229196900665</v>
      </c>
      <c r="AQ90" s="19">
        <f t="shared" si="73"/>
        <v>0.99401417257190494</v>
      </c>
      <c r="AR90" s="19">
        <f t="shared" si="73"/>
        <v>0.99902829287252826</v>
      </c>
      <c r="AS90" s="19">
        <f t="shared" si="73"/>
        <v>1</v>
      </c>
      <c r="AT90" s="19">
        <f t="shared" si="73"/>
        <v>0.99743457141274039</v>
      </c>
      <c r="AU90" s="19">
        <f>(AU86-AU106)/AU86</f>
        <v>1</v>
      </c>
      <c r="AV90" s="19">
        <f>(AV86-AV106)/AV86</f>
        <v>0.999336381341976</v>
      </c>
      <c r="AW90" s="107">
        <f t="shared" si="73"/>
        <v>0.99295258856842972</v>
      </c>
      <c r="AX90" s="108">
        <f>(AX86-AX106)/AX86</f>
        <v>0.97082575979210106</v>
      </c>
      <c r="AZ90" s="19">
        <f t="shared" ref="AZ90:BW90" si="74">(AZ86-AZ106)/AZ86</f>
        <v>1</v>
      </c>
      <c r="BA90" s="19">
        <f t="shared" si="74"/>
        <v>1</v>
      </c>
      <c r="BB90" s="19">
        <f t="shared" si="74"/>
        <v>0.99844765116409651</v>
      </c>
      <c r="BC90" s="107">
        <f t="shared" si="74"/>
        <v>0.97614416744447974</v>
      </c>
      <c r="BD90" s="19">
        <f t="shared" si="74"/>
        <v>0.89641180819421284</v>
      </c>
      <c r="BE90" s="107">
        <f t="shared" si="74"/>
        <v>0.96148445135273064</v>
      </c>
      <c r="BF90" s="107">
        <f t="shared" si="74"/>
        <v>0.87235438429517242</v>
      </c>
      <c r="BG90" s="107">
        <f t="shared" si="74"/>
        <v>0.79419904049333256</v>
      </c>
      <c r="BH90" s="107">
        <f t="shared" si="74"/>
        <v>1</v>
      </c>
      <c r="BI90" s="107">
        <f t="shared" si="74"/>
        <v>1</v>
      </c>
      <c r="BJ90" s="107">
        <f t="shared" si="74"/>
        <v>1</v>
      </c>
      <c r="BK90" s="107">
        <f t="shared" si="74"/>
        <v>1</v>
      </c>
      <c r="BL90" s="107">
        <f t="shared" si="74"/>
        <v>1</v>
      </c>
      <c r="BM90" s="107">
        <f t="shared" si="74"/>
        <v>1</v>
      </c>
      <c r="BN90" s="107">
        <f t="shared" si="74"/>
        <v>1</v>
      </c>
      <c r="BO90" s="107">
        <f t="shared" si="74"/>
        <v>1</v>
      </c>
      <c r="BP90" s="107">
        <f t="shared" si="74"/>
        <v>1</v>
      </c>
      <c r="BQ90" s="107">
        <f t="shared" si="74"/>
        <v>1</v>
      </c>
      <c r="BR90" s="107" t="e">
        <f t="shared" si="74"/>
        <v>#DIV/0!</v>
      </c>
      <c r="BS90" s="107" t="e">
        <f t="shared" si="74"/>
        <v>#DIV/0!</v>
      </c>
      <c r="BT90" s="107" t="e">
        <f t="shared" si="74"/>
        <v>#DIV/0!</v>
      </c>
      <c r="BU90" s="107" t="e">
        <f t="shared" si="74"/>
        <v>#DIV/0!</v>
      </c>
      <c r="BV90" s="107" t="e">
        <f t="shared" si="74"/>
        <v>#DIV/0!</v>
      </c>
      <c r="BW90" s="107" t="e">
        <f t="shared" si="74"/>
        <v>#DIV/0!</v>
      </c>
      <c r="BX90" s="108">
        <f>(BX86-BX106)/BX86</f>
        <v>0.95428182317239951</v>
      </c>
    </row>
    <row r="91" spans="1:76">
      <c r="A91" s="88" t="s">
        <v>32</v>
      </c>
      <c r="B91" s="84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19">
        <f>(Z86-Z107)/Z86</f>
        <v>0.93878087119366493</v>
      </c>
      <c r="AA91" s="19">
        <f t="shared" ref="AA91:AI91" si="75">(AA86-AA107)/AA86</f>
        <v>0.92457574594929615</v>
      </c>
      <c r="AB91" s="19">
        <f t="shared" si="75"/>
        <v>0.82617297999279948</v>
      </c>
      <c r="AC91" s="19">
        <f t="shared" si="75"/>
        <v>0.85252933590641777</v>
      </c>
      <c r="AD91" s="19">
        <f t="shared" si="75"/>
        <v>0.84397609180082056</v>
      </c>
      <c r="AE91" s="19">
        <f t="shared" si="75"/>
        <v>0.9436748676600264</v>
      </c>
      <c r="AF91" s="19">
        <f t="shared" si="75"/>
        <v>0.94875832570808416</v>
      </c>
      <c r="AG91" s="19">
        <f t="shared" si="75"/>
        <v>0.96867848285503622</v>
      </c>
      <c r="AH91" s="19">
        <f t="shared" si="75"/>
        <v>0.98192623124373613</v>
      </c>
      <c r="AI91" s="19">
        <f t="shared" si="75"/>
        <v>0.99108345161407718</v>
      </c>
      <c r="AJ91" s="19">
        <f>(AJ86-AJ107)/AJ86</f>
        <v>0.99728048989217044</v>
      </c>
      <c r="AK91" s="19">
        <f>(AK86-AK107)/AK86</f>
        <v>0.9928813572668822</v>
      </c>
      <c r="AL91" s="19">
        <f>(AL86-AL107)/AL86</f>
        <v>0.99756885458606992</v>
      </c>
      <c r="AM91" s="19">
        <f>(AM86-AM107)/AM86</f>
        <v>0.98421039978844627</v>
      </c>
      <c r="AN91" s="19">
        <f>(AN86-AN107)/AN86</f>
        <v>0.99850486158065654</v>
      </c>
      <c r="AO91" s="19">
        <f t="shared" ref="AO91:AW91" si="76">(AO86-AO107)/AO86</f>
        <v>0.98130841121495327</v>
      </c>
      <c r="AP91" s="19">
        <f t="shared" si="76"/>
        <v>0.99488449860124417</v>
      </c>
      <c r="AQ91" s="19">
        <f t="shared" si="76"/>
        <v>0.98793664026677785</v>
      </c>
      <c r="AR91" s="19">
        <f t="shared" si="76"/>
        <v>0.99902829287252826</v>
      </c>
      <c r="AS91" s="19">
        <f t="shared" si="76"/>
        <v>1</v>
      </c>
      <c r="AT91" s="19">
        <f t="shared" si="76"/>
        <v>1</v>
      </c>
      <c r="AU91" s="19">
        <f t="shared" si="76"/>
        <v>0.99879294403364305</v>
      </c>
      <c r="AV91" s="19">
        <f t="shared" si="76"/>
        <v>0.99834377326425183</v>
      </c>
      <c r="AW91" s="107">
        <f t="shared" si="76"/>
        <v>0.99846594808445355</v>
      </c>
      <c r="AX91" s="108">
        <f>(AX86-AX107)/AX86</f>
        <v>0.95597507937531134</v>
      </c>
      <c r="AZ91" s="19">
        <f t="shared" ref="AZ91:BW91" si="77">(AZ86-AZ107)/AZ86</f>
        <v>1</v>
      </c>
      <c r="BA91" s="19">
        <f t="shared" si="77"/>
        <v>1</v>
      </c>
      <c r="BB91" s="19">
        <f t="shared" si="77"/>
        <v>1</v>
      </c>
      <c r="BC91" s="107">
        <f t="shared" si="77"/>
        <v>1</v>
      </c>
      <c r="BD91" s="19">
        <f t="shared" si="77"/>
        <v>1</v>
      </c>
      <c r="BE91" s="107">
        <f t="shared" si="77"/>
        <v>1</v>
      </c>
      <c r="BF91" s="107">
        <f t="shared" si="77"/>
        <v>1</v>
      </c>
      <c r="BG91" s="107">
        <f t="shared" si="77"/>
        <v>1</v>
      </c>
      <c r="BH91" s="107">
        <f t="shared" si="77"/>
        <v>1</v>
      </c>
      <c r="BI91" s="107">
        <f t="shared" si="77"/>
        <v>1</v>
      </c>
      <c r="BJ91" s="107">
        <f t="shared" si="77"/>
        <v>1</v>
      </c>
      <c r="BK91" s="107">
        <f t="shared" si="77"/>
        <v>1</v>
      </c>
      <c r="BL91" s="107">
        <f t="shared" si="77"/>
        <v>1</v>
      </c>
      <c r="BM91" s="107">
        <f t="shared" si="77"/>
        <v>1</v>
      </c>
      <c r="BN91" s="107">
        <f t="shared" si="77"/>
        <v>1</v>
      </c>
      <c r="BO91" s="107">
        <f t="shared" si="77"/>
        <v>1</v>
      </c>
      <c r="BP91" s="107">
        <f t="shared" si="77"/>
        <v>1</v>
      </c>
      <c r="BQ91" s="107">
        <f t="shared" si="77"/>
        <v>1</v>
      </c>
      <c r="BR91" s="107" t="e">
        <f t="shared" si="77"/>
        <v>#DIV/0!</v>
      </c>
      <c r="BS91" s="107" t="e">
        <f t="shared" si="77"/>
        <v>#DIV/0!</v>
      </c>
      <c r="BT91" s="107" t="e">
        <f t="shared" si="77"/>
        <v>#DIV/0!</v>
      </c>
      <c r="BU91" s="107" t="e">
        <f t="shared" si="77"/>
        <v>#DIV/0!</v>
      </c>
      <c r="BV91" s="107" t="e">
        <f t="shared" si="77"/>
        <v>#DIV/0!</v>
      </c>
      <c r="BW91" s="107" t="e">
        <f t="shared" si="77"/>
        <v>#DIV/0!</v>
      </c>
      <c r="BX91" s="108">
        <f>(BX86-BX107)/BX86</f>
        <v>1</v>
      </c>
    </row>
    <row r="92" spans="1:76">
      <c r="A92" s="88" t="s">
        <v>43</v>
      </c>
      <c r="B92" s="84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19">
        <f>(Z86-Z108)/Z86</f>
        <v>1</v>
      </c>
      <c r="AA92" s="19">
        <f t="shared" ref="AA92:AN92" si="78">(AA86-AA108)/AA86</f>
        <v>1</v>
      </c>
      <c r="AB92" s="19">
        <f t="shared" si="78"/>
        <v>1</v>
      </c>
      <c r="AC92" s="19">
        <f t="shared" si="78"/>
        <v>1</v>
      </c>
      <c r="AD92" s="19">
        <f t="shared" si="78"/>
        <v>1</v>
      </c>
      <c r="AE92" s="19">
        <f t="shared" si="78"/>
        <v>1</v>
      </c>
      <c r="AF92" s="19">
        <f t="shared" si="78"/>
        <v>1</v>
      </c>
      <c r="AG92" s="19">
        <f t="shared" si="78"/>
        <v>1</v>
      </c>
      <c r="AH92" s="19">
        <f t="shared" si="78"/>
        <v>1</v>
      </c>
      <c r="AI92" s="19">
        <f t="shared" si="78"/>
        <v>1</v>
      </c>
      <c r="AJ92" s="19">
        <f t="shared" si="78"/>
        <v>1</v>
      </c>
      <c r="AK92" s="19">
        <f t="shared" si="78"/>
        <v>1</v>
      </c>
      <c r="AL92" s="19">
        <f t="shared" si="78"/>
        <v>1</v>
      </c>
      <c r="AM92" s="19">
        <f t="shared" si="78"/>
        <v>1</v>
      </c>
      <c r="AN92" s="19">
        <f t="shared" si="78"/>
        <v>1</v>
      </c>
      <c r="AO92" s="19">
        <f>(AO86-AO108)/AO86</f>
        <v>1</v>
      </c>
      <c r="AP92" s="19">
        <f t="shared" ref="AP92:AW92" si="79">(AP86-AP108)/AP86</f>
        <v>1</v>
      </c>
      <c r="AQ92" s="19">
        <f t="shared" si="79"/>
        <v>1</v>
      </c>
      <c r="AR92" s="19">
        <f t="shared" si="79"/>
        <v>1</v>
      </c>
      <c r="AS92" s="19">
        <f t="shared" si="79"/>
        <v>1</v>
      </c>
      <c r="AT92" s="19">
        <f t="shared" si="79"/>
        <v>1</v>
      </c>
      <c r="AU92" s="19">
        <f t="shared" si="79"/>
        <v>1</v>
      </c>
      <c r="AV92" s="19">
        <f t="shared" si="79"/>
        <v>1</v>
      </c>
      <c r="AW92" s="107">
        <f t="shared" si="79"/>
        <v>1</v>
      </c>
      <c r="AX92" s="108">
        <f>(AX86-AX108)/AX86</f>
        <v>1</v>
      </c>
      <c r="AZ92" s="19">
        <f t="shared" ref="AZ92:BW92" si="80">(AZ86-AZ108)/AZ86</f>
        <v>1</v>
      </c>
      <c r="BA92" s="19">
        <f t="shared" si="80"/>
        <v>1</v>
      </c>
      <c r="BB92" s="19">
        <f t="shared" si="80"/>
        <v>1</v>
      </c>
      <c r="BC92" s="107">
        <f t="shared" si="80"/>
        <v>1</v>
      </c>
      <c r="BD92" s="19">
        <f t="shared" si="80"/>
        <v>1</v>
      </c>
      <c r="BE92" s="107">
        <f t="shared" si="80"/>
        <v>1</v>
      </c>
      <c r="BF92" s="107">
        <f t="shared" si="80"/>
        <v>1</v>
      </c>
      <c r="BG92" s="107">
        <f t="shared" si="80"/>
        <v>1</v>
      </c>
      <c r="BH92" s="107">
        <f t="shared" si="80"/>
        <v>1</v>
      </c>
      <c r="BI92" s="107">
        <f t="shared" si="80"/>
        <v>1</v>
      </c>
      <c r="BJ92" s="107">
        <f t="shared" si="80"/>
        <v>1</v>
      </c>
      <c r="BK92" s="107">
        <f t="shared" si="80"/>
        <v>1</v>
      </c>
      <c r="BL92" s="107">
        <f t="shared" si="80"/>
        <v>1</v>
      </c>
      <c r="BM92" s="107">
        <f t="shared" si="80"/>
        <v>1</v>
      </c>
      <c r="BN92" s="107">
        <f t="shared" si="80"/>
        <v>1</v>
      </c>
      <c r="BO92" s="107">
        <f t="shared" si="80"/>
        <v>1</v>
      </c>
      <c r="BP92" s="107">
        <f t="shared" si="80"/>
        <v>1</v>
      </c>
      <c r="BQ92" s="107">
        <f t="shared" si="80"/>
        <v>1</v>
      </c>
      <c r="BR92" s="107" t="e">
        <f t="shared" si="80"/>
        <v>#DIV/0!</v>
      </c>
      <c r="BS92" s="107" t="e">
        <f t="shared" si="80"/>
        <v>#DIV/0!</v>
      </c>
      <c r="BT92" s="107" t="e">
        <f t="shared" si="80"/>
        <v>#DIV/0!</v>
      </c>
      <c r="BU92" s="107" t="e">
        <f t="shared" si="80"/>
        <v>#DIV/0!</v>
      </c>
      <c r="BV92" s="107" t="e">
        <f t="shared" si="80"/>
        <v>#DIV/0!</v>
      </c>
      <c r="BW92" s="107" t="e">
        <f t="shared" si="80"/>
        <v>#DIV/0!</v>
      </c>
      <c r="BX92" s="108">
        <f>(BX86-BX108)/BX86</f>
        <v>1</v>
      </c>
    </row>
    <row r="93" spans="1:76">
      <c r="A93" s="88" t="s">
        <v>44</v>
      </c>
      <c r="B93" s="84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19">
        <f>(Z86-Z109)/Z86</f>
        <v>0.99895771986391046</v>
      </c>
      <c r="AA93" s="19">
        <f t="shared" ref="AA93:AD93" si="81">(AA86-AA109)/AA86</f>
        <v>1</v>
      </c>
      <c r="AB93" s="19">
        <f t="shared" si="81"/>
        <v>0.99407563133261323</v>
      </c>
      <c r="AC93" s="19">
        <f t="shared" si="81"/>
        <v>0.98246156378901928</v>
      </c>
      <c r="AD93" s="19">
        <f t="shared" si="81"/>
        <v>0.99902742778599241</v>
      </c>
      <c r="AE93" s="19">
        <f>(AE86-AE109)/AE86</f>
        <v>0.99953233771978012</v>
      </c>
      <c r="AF93" s="19">
        <f t="shared" ref="AF93:AW93" si="82">(AF86-AF109)/AF86</f>
        <v>0.9999414806460537</v>
      </c>
      <c r="AG93" s="19">
        <f t="shared" si="82"/>
        <v>0.9997433761358957</v>
      </c>
      <c r="AH93" s="19">
        <f t="shared" si="82"/>
        <v>0.99451463094448289</v>
      </c>
      <c r="AI93" s="19">
        <f t="shared" si="82"/>
        <v>1</v>
      </c>
      <c r="AJ93" s="19">
        <f t="shared" si="82"/>
        <v>1</v>
      </c>
      <c r="AK93" s="19">
        <f t="shared" si="82"/>
        <v>1</v>
      </c>
      <c r="AL93" s="19">
        <f t="shared" si="82"/>
        <v>0.99969903289236084</v>
      </c>
      <c r="AM93" s="19">
        <f t="shared" si="82"/>
        <v>1</v>
      </c>
      <c r="AN93" s="19">
        <f t="shared" si="82"/>
        <v>1</v>
      </c>
      <c r="AO93" s="19">
        <f t="shared" si="82"/>
        <v>1</v>
      </c>
      <c r="AP93" s="19">
        <f t="shared" si="82"/>
        <v>0.99857229196900665</v>
      </c>
      <c r="AQ93" s="19">
        <f t="shared" si="82"/>
        <v>1</v>
      </c>
      <c r="AR93" s="19">
        <f t="shared" si="82"/>
        <v>1</v>
      </c>
      <c r="AS93" s="19">
        <f t="shared" si="82"/>
        <v>1</v>
      </c>
      <c r="AT93" s="19">
        <f t="shared" si="82"/>
        <v>1</v>
      </c>
      <c r="AU93" s="19">
        <f t="shared" si="82"/>
        <v>1</v>
      </c>
      <c r="AV93" s="19">
        <f t="shared" si="82"/>
        <v>1</v>
      </c>
      <c r="AW93" s="107">
        <f t="shared" si="82"/>
        <v>1</v>
      </c>
      <c r="AX93" s="108">
        <f>(AX86-AX109)/AX86</f>
        <v>0.99812683535532776</v>
      </c>
      <c r="AZ93" s="19">
        <f t="shared" ref="AZ93:BW93" si="83">(AZ86-AZ109)/AZ86</f>
        <v>1</v>
      </c>
      <c r="BA93" s="19">
        <f t="shared" si="83"/>
        <v>1</v>
      </c>
      <c r="BB93" s="19">
        <f t="shared" si="83"/>
        <v>1</v>
      </c>
      <c r="BC93" s="107">
        <f t="shared" si="83"/>
        <v>1</v>
      </c>
      <c r="BD93" s="19">
        <f t="shared" si="83"/>
        <v>1</v>
      </c>
      <c r="BE93" s="107">
        <f t="shared" si="83"/>
        <v>1</v>
      </c>
      <c r="BF93" s="107">
        <f t="shared" si="83"/>
        <v>1</v>
      </c>
      <c r="BG93" s="107">
        <f t="shared" si="83"/>
        <v>1</v>
      </c>
      <c r="BH93" s="107">
        <f t="shared" si="83"/>
        <v>1</v>
      </c>
      <c r="BI93" s="107">
        <f t="shared" si="83"/>
        <v>1</v>
      </c>
      <c r="BJ93" s="107">
        <f t="shared" si="83"/>
        <v>1</v>
      </c>
      <c r="BK93" s="107">
        <f t="shared" si="83"/>
        <v>1</v>
      </c>
      <c r="BL93" s="107">
        <f t="shared" si="83"/>
        <v>1</v>
      </c>
      <c r="BM93" s="107">
        <f t="shared" si="83"/>
        <v>1</v>
      </c>
      <c r="BN93" s="107">
        <f t="shared" si="83"/>
        <v>1</v>
      </c>
      <c r="BO93" s="107">
        <f t="shared" si="83"/>
        <v>1</v>
      </c>
      <c r="BP93" s="107">
        <f t="shared" si="83"/>
        <v>1</v>
      </c>
      <c r="BQ93" s="107">
        <f t="shared" si="83"/>
        <v>1</v>
      </c>
      <c r="BR93" s="107" t="e">
        <f t="shared" si="83"/>
        <v>#DIV/0!</v>
      </c>
      <c r="BS93" s="107" t="e">
        <f t="shared" si="83"/>
        <v>#DIV/0!</v>
      </c>
      <c r="BT93" s="107" t="e">
        <f t="shared" si="83"/>
        <v>#DIV/0!</v>
      </c>
      <c r="BU93" s="107" t="e">
        <f t="shared" si="83"/>
        <v>#DIV/0!</v>
      </c>
      <c r="BV93" s="107" t="e">
        <f t="shared" si="83"/>
        <v>#DIV/0!</v>
      </c>
      <c r="BW93" s="107" t="e">
        <f t="shared" si="83"/>
        <v>#DIV/0!</v>
      </c>
      <c r="BX93" s="108">
        <f>(BX86-BX109)/BX86</f>
        <v>1</v>
      </c>
    </row>
    <row r="94" spans="1:76">
      <c r="A94" s="88" t="s">
        <v>67</v>
      </c>
      <c r="B94" s="84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19">
        <f t="shared" ref="Z94:Z99" si="84">Z88</f>
        <v>0.97707619237271259</v>
      </c>
      <c r="AA94" s="19">
        <f>(SUM(Z86:AA86)-SUM(Z104:AA104))/SUM(Z86:AA86)</f>
        <v>0.94171706508548825</v>
      </c>
      <c r="AB94" s="19">
        <f>(SUM(Z86:AB86)-SUM(Z104:AB104))/SUM(Z86:AB86)</f>
        <v>0.89524984508544025</v>
      </c>
      <c r="AC94" s="19">
        <f>(SUM(Z86:AC86)-SUM(Z104:AC104))/SUM(Z86:AC86)</f>
        <v>0.89331945267366863</v>
      </c>
      <c r="AD94" s="19">
        <f>(SUM(Z86:AD86)-SUM(Z104:AD104))/SUM(Z86:AD86)</f>
        <v>0.88264821824275186</v>
      </c>
      <c r="AE94" s="19">
        <f>(SUM(Z86:AE86)-SUM(Z104:AE104))/SUM(Z86:AE86)</f>
        <v>0.88765373766368483</v>
      </c>
      <c r="AF94" s="19">
        <f>(SUM(Z86:AF86)-SUM(Z104:AF104))/SUM(Z86:AF86)</f>
        <v>0.89712310753026514</v>
      </c>
      <c r="AG94" s="19">
        <f>(SUM(Z86:AG86)-SUM(Z104:AG104))/SUM(Z86:AG86)</f>
        <v>0.9037077874875874</v>
      </c>
      <c r="AH94" s="19">
        <f>(SUM(Z86:AH86)-SUM(Z104:AH104))/SUM(Z86:AH86)</f>
        <v>0.90820061251224438</v>
      </c>
      <c r="AI94" s="19">
        <f>(SUM(Z86:AI86)-SUM(Z104:AI104))/SUM(Z86:AI86)</f>
        <v>0.91449241148552574</v>
      </c>
      <c r="AJ94" s="19">
        <f>(SUM(Z86:AJ86)-SUM(Z104:AJ104))/SUM(Z86:AJ86)</f>
        <v>0.91928491704513238</v>
      </c>
      <c r="AK94" s="19">
        <f>(SUM(Z86:AK86)-SUM(Z104:AK104))/SUM(Z86:AK86)</f>
        <v>0.92338990321958303</v>
      </c>
      <c r="AL94" s="19">
        <f>(SUM(Z86:AL86)-SUM(Z104:AL104))/SUM(Z86:AL86)</f>
        <v>0.92742727572685901</v>
      </c>
      <c r="AM94" s="19">
        <f>(SUM(Z86:AM86)-SUM(Z104:AM104))/SUM(Z86:AM86)</f>
        <v>0.92954504157577489</v>
      </c>
      <c r="AN94" s="19">
        <f>(SUM(Z86:AN86)-SUM(Z104:AN104))/SUM(Z86:AN86)</f>
        <v>0.93172491701503102</v>
      </c>
      <c r="AO94" s="19">
        <f>(SUM(Z86:AO86)-SUM(Z104:AO104))/SUM(Z86:AO86)</f>
        <v>0.93523038708704409</v>
      </c>
      <c r="AP94" s="19">
        <f>(SUM(Z86:AP86)-SUM(Z104:AP104))/SUM(Z86:AP86)</f>
        <v>0.94052907079974879</v>
      </c>
      <c r="AQ94" s="19">
        <f>(SUM(Z86:AQ86)-SUM(Z104:AQ104))/SUM(Z86:AQ86)</f>
        <v>0.94407065513974675</v>
      </c>
      <c r="AR94" s="19">
        <f>(SUM(Z86:AR86)-SUM(Z104:AR104))/SUM(Z86:AR86)</f>
        <v>0.94636512978182719</v>
      </c>
      <c r="AS94" s="19">
        <f>(SUM(Z86:AS86)-SUM(Z104:AS104))/SUM(Z86:AS86)</f>
        <v>0.94763521320870858</v>
      </c>
      <c r="AT94" s="19">
        <f>(SUM(Z86:AT86)-SUM(Z104:AT104))/SUM(Z86:AT86)</f>
        <v>0.94995546295358713</v>
      </c>
      <c r="AU94" s="19">
        <f>(SUM(Z86:AU86)-SUM(Z104:AU104))/SUM(Z86:AU86)</f>
        <v>0.95233159715031879</v>
      </c>
      <c r="AV94" s="19">
        <f>(SUM(Z86:AV86)-SUM(Z104:AV104))/SUM(Z86:AV86)</f>
        <v>0.95507818657543642</v>
      </c>
      <c r="AW94" s="107">
        <f>(SUM(Z86:AW86)-SUM(Z104:AW104))/SUM(Z86:AW86)</f>
        <v>0.95578848514155834</v>
      </c>
      <c r="AX94" s="108"/>
      <c r="AZ94" s="19">
        <f t="shared" ref="AZ94:AZ99" si="85">AZ88</f>
        <v>1</v>
      </c>
      <c r="BA94" s="19">
        <f>(SUM(AZ86:BA86)-SUM(AZ104:BA104))/SUM(AZ86:BA86)</f>
        <v>1</v>
      </c>
      <c r="BB94" s="19">
        <f>(SUM(AZ86:BB86)-SUM(AZ104:BB104))/SUM(AZ86:BB86)</f>
        <v>0.9996394936957419</v>
      </c>
      <c r="BC94" s="107">
        <f>(SUM(AZ86:BC86)-SUM(AZ104:BC104))/SUM(AZ86:BC86)</f>
        <v>0.99730792197119489</v>
      </c>
      <c r="BD94" s="19">
        <f>(SUM(AZ86:BD86)-SUM(AZ104:BD104))/SUM(AZ86:BD86)</f>
        <v>0.97363913998385454</v>
      </c>
      <c r="BE94" s="107">
        <f>(SUM(AZ86:BE86)-SUM(AZ104:BE104))/SUM(AZ86:BE86)</f>
        <v>0.97052550265355575</v>
      </c>
      <c r="BF94" s="107">
        <f>(SUM(AZ86:BF86)-SUM(AZ104:BF104))/SUM(AZ86:BF86)</f>
        <v>0.94845070550021204</v>
      </c>
      <c r="BG94" s="107">
        <f>(SUM(AZ86:BG86)-SUM(AZ104:BG104))/SUM(AZ86:BG86)</f>
        <v>0.92860765058074479</v>
      </c>
      <c r="BH94" s="107">
        <f>(SUM(AZ86:BH86)-SUM(AZ104:BH104))/SUM(AZ86:BH86)</f>
        <v>0.93535719100281456</v>
      </c>
      <c r="BI94" s="107">
        <f>(SUM(AZ86:BI86)-SUM(AZ104:BI104))/SUM(AZ86:BI86)</f>
        <v>0.94149185061258456</v>
      </c>
      <c r="BJ94" s="107">
        <f>(SUM(AZ86:BJ86)-SUM(AZ104:BJ104))/SUM(AZ86:BJ86)</f>
        <v>0.94594216483761429</v>
      </c>
      <c r="BK94" s="107">
        <f>(SUM(AZ86:BK86)-SUM(AZ104:BK104))/SUM(AZ86:BK86)</f>
        <v>0.94875479335105684</v>
      </c>
      <c r="BL94" s="107">
        <f>(SUM(AZ86:BL86)-SUM(AZ104:BL104))/SUM(AZ86:BL86)</f>
        <v>0.95034452457730478</v>
      </c>
      <c r="BM94" s="107">
        <f>(SUM(AZ86:BM86)-SUM(AZ104:BM104))/SUM(AZ86:BM86)</f>
        <v>0.95111602539971907</v>
      </c>
      <c r="BN94" s="107">
        <f>(SUM(AZ86:BN86)-SUM(AZ104:BN104))/SUM(AZ86:BN86)</f>
        <v>0.95144146443070843</v>
      </c>
      <c r="BO94" s="107">
        <f>(SUM(AZ86:BO86)-SUM(AZ104:BO104))/SUM(AZ86:BO86)</f>
        <v>0.95160853285802183</v>
      </c>
      <c r="BP94" s="107">
        <f>(SUM(AZ86:BP86)-SUM(AZ104:BP104))/SUM(AZ86:BP86)</f>
        <v>0.95162389206124232</v>
      </c>
      <c r="BQ94" s="107">
        <f>(SUM(AZ86:BQ86)-SUM(AZ104:BQ104))/SUM(AZ86:BQ86)</f>
        <v>0.9516632460027965</v>
      </c>
      <c r="BR94" s="107">
        <f>(SUM(AZ86:BR86)-SUM(AZ104:BR104))/SUM(AZ86:BR86)</f>
        <v>0.9516632460027965</v>
      </c>
      <c r="BS94" s="107">
        <f>(SUM(AZ86:BS86)-SUM(AZ104:BS104))/SUM(AZ86:BS86)</f>
        <v>0.9516632460027965</v>
      </c>
      <c r="BT94" s="107">
        <f>(SUM(AZ86:BT86)-SUM(AZ104:BT104))/SUM(AZ86:BT86)</f>
        <v>0.9516632460027965</v>
      </c>
      <c r="BU94" s="107">
        <f>(SUM(AZ86:BU86)-SUM(AZ104:BU104))/SUM(AZ86:BU86)</f>
        <v>0.9516632460027965</v>
      </c>
      <c r="BV94" s="107">
        <f>(SUM(AZ86:BV86)-SUM(AZ104:BV104))/SUM(AZ86:BV86)</f>
        <v>0.9516632460027965</v>
      </c>
      <c r="BW94" s="107">
        <f>(SUM(AZ86:BW86)-SUM(AZ104:BW104))/SUM(AZ86:BW86)</f>
        <v>0.9516632460027965</v>
      </c>
      <c r="BX94" s="108"/>
    </row>
    <row r="95" spans="1:76">
      <c r="A95" s="88" t="s">
        <v>68</v>
      </c>
      <c r="B95" s="84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19">
        <f t="shared" si="84"/>
        <v>0.87586332562029923</v>
      </c>
      <c r="AA95" s="19">
        <f>(SUM(Z87:AA87)-SUM(Z105:AA105))/SUM(Z87:AA87)</f>
        <v>0.81133944239662048</v>
      </c>
      <c r="AB95" s="19">
        <f>(SUM(Z87:AB87)-SUM(Z105:AB105))/SUM(Z87:AB87)</f>
        <v>0.69304433122616649</v>
      </c>
      <c r="AC95" s="19">
        <f>(SUM(Z87:AC87)-SUM(Z105:AC105))/SUM(Z87:AC87)</f>
        <v>0.65557561581906887</v>
      </c>
      <c r="AD95" s="19">
        <f>(SUM(Z87:AD87)-SUM(Z105:AD105))/SUM(Z87:AD87)</f>
        <v>0.64413989401667204</v>
      </c>
      <c r="AE95" s="19">
        <f>(SUM(Z87:AE87)-SUM(Z105:AE105))/SUM(Z87:AE87)</f>
        <v>0.66054829872957832</v>
      </c>
      <c r="AF95" s="19">
        <f>(SUM(Z87:AF87)-SUM(Z105:AF105))/SUM(Z87:AF87)</f>
        <v>0.68629543098874379</v>
      </c>
      <c r="AG95" s="19">
        <f>(SUM(Z87:AG87)-SUM(Z105:AG105))/SUM(Z87:AG87)</f>
        <v>0.71299680402085119</v>
      </c>
      <c r="AH95" s="19">
        <f>(SUM(Z87:AH87)-SUM(Z105:AH105))/SUM(Z87:AH87)</f>
        <v>0.73323760514010339</v>
      </c>
      <c r="AI95" s="19">
        <f>(SUM(Z87:AI87)-SUM(Z105:AI105))/SUM(Z87:AI87)</f>
        <v>0.75173452099611404</v>
      </c>
      <c r="AJ95" s="19">
        <f>(SUM(Z87:AJ87)-SUM(Z105:AJ105))/SUM(Z87:AJ87)</f>
        <v>0.76588497814166312</v>
      </c>
      <c r="AK95" s="19">
        <f>(SUM(Z87:AK87)-SUM(Z105:AK105))/SUM(Z87:AK87)</f>
        <v>0.77645451200704263</v>
      </c>
      <c r="AL95" s="19">
        <f>(SUM(Z87:AL87)-SUM(Z105:AL105))/SUM(Z87:AL87)</f>
        <v>0.7883518135480827</v>
      </c>
      <c r="AM95" s="19">
        <f>(SUM(Z87:AM87)-SUM(Z105:AM105))/SUM(Z87:AM87)</f>
        <v>0.79598902463952104</v>
      </c>
      <c r="AN95" s="19">
        <f>(SUM(Z87:AN87)-SUM(Z105:AN105))/SUM(Z87:AN87)</f>
        <v>0.80329142290606503</v>
      </c>
      <c r="AO95" s="19">
        <f>(SUM(Z87:AO87)-SUM(Z105:AO105))/SUM(Z87:AO87)</f>
        <v>0.81597862743234195</v>
      </c>
      <c r="AP95" s="19">
        <f>(SUM(Z87:AP87)-SUM(Z105:AP105))/SUM(Z87:AP87)</f>
        <v>0.83103644040238567</v>
      </c>
      <c r="AQ95" s="19">
        <f>(SUM(Z87:AQ87)-SUM(Z105:AQ105))/SUM(Z87:AQ87)</f>
        <v>0.84145110361823139</v>
      </c>
      <c r="AR95" s="19">
        <f>(SUM(Z87:AR87)-SUM(Z105:AR105))/SUM(Z87:AR87)</f>
        <v>0.84817446444839506</v>
      </c>
      <c r="AS95" s="19">
        <f>(SUM(Z87:AS87)-SUM(Z105:AS105))/SUM(Z87:AS87)</f>
        <v>0.85238108393135126</v>
      </c>
      <c r="AT95" s="19">
        <f>(SUM(Z87:AT87)-SUM(Z105:AT105))/SUM(Z87:AT87)</f>
        <v>0.86036233766771419</v>
      </c>
      <c r="AU95" s="19">
        <f>(SUM(Z87:AU87)-SUM(Z105:AU105))/SUM(Z87:AU87)</f>
        <v>0.86715746978284869</v>
      </c>
      <c r="AV95" s="19">
        <f>(SUM(Z87:AV87)-SUM(Z105:AV105))/SUM(Z87:AV87)</f>
        <v>0.87500229891863357</v>
      </c>
      <c r="AW95" s="107">
        <f>(SUM(Z87:AW87)-SUM(Z105:AW105))/SUM(Z87:AW87)</f>
        <v>0.87713379577067696</v>
      </c>
      <c r="AX95" s="108"/>
      <c r="AZ95" s="19">
        <f t="shared" si="85"/>
        <v>0.99610248830516501</v>
      </c>
      <c r="BA95" s="19">
        <f>(SUM(AZ87:BA87)-SUM(AZ105:BA105))/SUM(AZ87:BA87)</f>
        <v>0.99740405584939718</v>
      </c>
      <c r="BB95" s="19">
        <f>(SUM(AZ87:BB87)-SUM(AZ105:BB105))/SUM(AZ87:BB87)</f>
        <v>0.99732711223513415</v>
      </c>
      <c r="BC95" s="107">
        <f>(SUM(AZ87:BC87)-SUM(AZ105:BC105))/SUM(AZ87:BC87)</f>
        <v>0.99423340789305226</v>
      </c>
      <c r="BD95" s="19">
        <f>(SUM(AZ87:BD87)-SUM(AZ105:BD105))/SUM(AZ87:BD87)</f>
        <v>0.9694039348855209</v>
      </c>
      <c r="BE95" s="107">
        <f>(SUM(AZ87:BE87)-SUM(AZ105:BE105))/SUM(AZ87:BE87)</f>
        <v>0.96673671859121579</v>
      </c>
      <c r="BF95" s="107">
        <f>(SUM(AZ87:BF87)-SUM(AZ105:BF105))/SUM(AZ87:BF87)</f>
        <v>0.93812784334774402</v>
      </c>
      <c r="BG95" s="107">
        <f>(SUM(AZ87:BG87)-SUM(AZ105:BG105))/SUM(AZ87:BG87)</f>
        <v>0.91158714542762931</v>
      </c>
      <c r="BH95" s="107">
        <f>(SUM(AZ87:BH87)-SUM(AZ105:BH105))/SUM(AZ87:BH87)</f>
        <v>0.91598617957359885</v>
      </c>
      <c r="BI95" s="107">
        <f>(SUM(AZ87:BI87)-SUM(AZ105:BI105))/SUM(AZ87:BI87)</f>
        <v>0.92392162840483516</v>
      </c>
      <c r="BJ95" s="107">
        <f>(SUM(AZ87:BJ87)-SUM(AZ105:BJ105))/SUM(AZ87:BJ87)</f>
        <v>0.92922060026734643</v>
      </c>
      <c r="BK95" s="107">
        <f>(SUM(AZ87:BK87)-SUM(AZ105:BK105))/SUM(AZ87:BK87)</f>
        <v>0.93279033527589239</v>
      </c>
      <c r="BL95" s="107">
        <f>(SUM(AZ87:BL87)-SUM(AZ105:BL105))/SUM(AZ87:BL87)</f>
        <v>0.93488549526376241</v>
      </c>
      <c r="BM95" s="107">
        <f>(SUM(AZ87:BM87)-SUM(AZ105:BM105))/SUM(AZ87:BM87)</f>
        <v>0.93590204599534055</v>
      </c>
      <c r="BN95" s="107">
        <f>(SUM(AZ87:BN87)-SUM(AZ105:BN105))/SUM(AZ87:BN87)</f>
        <v>0.93633080718565831</v>
      </c>
      <c r="BO95" s="107">
        <f>(SUM(AZ87:BO87)-SUM(AZ105:BO105))/SUM(AZ87:BO87)</f>
        <v>0.936550906752325</v>
      </c>
      <c r="BP95" s="107">
        <f>(SUM(AZ87:BP87)-SUM(AZ105:BP105))/SUM(AZ87:BP87)</f>
        <v>0.9365711409366283</v>
      </c>
      <c r="BQ95" s="107">
        <f>(SUM(AZ87:BQ87)-SUM(AZ105:BQ105))/SUM(AZ87:BQ87)</f>
        <v>0.93662298546347267</v>
      </c>
      <c r="BR95" s="107">
        <f>(SUM(AZ87:BR87)-SUM(AZ105:BR105))/SUM(AZ87:BR87)</f>
        <v>0.93662298546347267</v>
      </c>
      <c r="BS95" s="107">
        <f>(SUM(AZ87:BS87)-SUM(AZ105:BS105))/SUM(AZ87:BS87)</f>
        <v>0.93662298546347267</v>
      </c>
      <c r="BT95" s="107">
        <f>(SUM(AZ87:BT87)-SUM(AZ105:BT105))/SUM(AZ87:BT87)</f>
        <v>0.93662298546347267</v>
      </c>
      <c r="BU95" s="107">
        <f>(SUM(AZ87:BU87)-SUM(AZ105:BU105))/SUM(AZ87:BU87)</f>
        <v>0.93662298546347267</v>
      </c>
      <c r="BV95" s="107">
        <f t="shared" ref="BV95" si="86">(SUM(AZ87:BV87)-SUM(AZ105:BV105))/SUM(AZ87:BV87)</f>
        <v>0.93662298546347267</v>
      </c>
      <c r="BW95" s="107">
        <f t="shared" ref="BW95" si="87">(SUM(AZ87:BW87)-SUM(AZ105:BW105))/SUM(AZ87:BW87)</f>
        <v>0.93662298546347267</v>
      </c>
      <c r="BX95" s="108"/>
    </row>
    <row r="96" spans="1:76">
      <c r="A96" s="88" t="s">
        <v>69</v>
      </c>
      <c r="B96" s="84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19">
        <f t="shared" si="84"/>
        <v>0.95365454768855318</v>
      </c>
      <c r="AA96" s="19">
        <f>(SUM(Z86:AA86)-SUM(Z106:AA106))/SUM(Z86:AA86)</f>
        <v>0.96239727108594209</v>
      </c>
      <c r="AB96" s="19">
        <f>(SUM(Z86:AB86)-SUM(Z106:AB106))/SUM(Z86:AB86)</f>
        <v>0.90794516303710693</v>
      </c>
      <c r="AC96" s="19">
        <f>(SUM(Z86:AC86)-SUM(Z106:AC106))/SUM(Z86:AC86)</f>
        <v>0.89700176741004978</v>
      </c>
      <c r="AD96" s="19">
        <f>(SUM(Z86:AD86)-SUM(Z106:AD106))/SUM(Z86:AD86)</f>
        <v>0.91365879061084931</v>
      </c>
      <c r="AE96" s="19">
        <f>(SUM(Z86:AE86)-SUM(Z106:AE106))/SUM(Z86:AE86)</f>
        <v>0.92388466921978363</v>
      </c>
      <c r="AF96" s="19">
        <f>(SUM(Z86:AF86)-SUM(Z106:AF106))/SUM(Z86:AF86)</f>
        <v>0.92934414022296574</v>
      </c>
      <c r="AG96" s="19">
        <f>(SUM(Z86:AG86)-SUM(Z106:AG106))/SUM(Z86:AG86)</f>
        <v>0.93576326653952668</v>
      </c>
      <c r="AH96" s="19">
        <f>(SUM(Z86:AH86)-SUM(Z106:AH106))/SUM(Z86:AH86)</f>
        <v>0.93935140382141546</v>
      </c>
      <c r="AI96" s="19">
        <f>(SUM(Z86:AI86)-SUM(Z106:AI106))/SUM(Z86:AI86)</f>
        <v>0.94332016953732034</v>
      </c>
      <c r="AJ96" s="19">
        <f>(SUM(Z86:AJ86)-SUM(Z106:AJ106))/SUM(Z86:AJ86)</f>
        <v>0.946518140281294</v>
      </c>
      <c r="AK96" s="19">
        <f>(SUM(Z86:AK86)-SUM(Z106:AK106))/SUM(Z86:AK86)</f>
        <v>0.94928247036308322</v>
      </c>
      <c r="AL96" s="19">
        <f>(SUM(Z86:AL86)-SUM(Z106:AL106))/SUM(Z86:AL86)</f>
        <v>0.95138293137713803</v>
      </c>
      <c r="AM96" s="19">
        <f>(SUM(Z86:AM86)-SUM(Z106:AM106))/SUM(Z86:AM86)</f>
        <v>0.95316266435459551</v>
      </c>
      <c r="AN96" s="19">
        <f>(SUM(Z86:AN86)-SUM(Z106:AN106))/SUM(Z86:AN86)</f>
        <v>0.95451494883799737</v>
      </c>
      <c r="AO96" s="19">
        <f>(SUM(Z86:AO86)-SUM(Z106:AO106))/SUM(Z86:AO86)</f>
        <v>0.95643674623614672</v>
      </c>
      <c r="AP96" s="19">
        <f>(SUM(Z86:AP86)-SUM(Z106:AP106))/SUM(Z86:AP86)</f>
        <v>0.95996147335505289</v>
      </c>
      <c r="AQ96" s="19">
        <f>(SUM(Z86:AQ86)-SUM(Z106:AQ106))/SUM(Z86:AQ86)</f>
        <v>0.96226717039199217</v>
      </c>
      <c r="AR96" s="19">
        <f>(SUM(AA86:AR86)-SUM(Z106:AR106))/SUM(Z86:AR86)</f>
        <v>0.89996824826717758</v>
      </c>
      <c r="AS96" s="19">
        <f>(SUM(Z86:AS86)-SUM(Z106:AS106))/SUM(Z86:AS86)</f>
        <v>0.96485212893575267</v>
      </c>
      <c r="AT96" s="19">
        <f>(SUM(Z86:AT86)-SUM(Z106:AT106))/SUM(Z86:AT86)</f>
        <v>0.96701475766232114</v>
      </c>
      <c r="AU96" s="19">
        <f>(SUM(Z86:AU86)-SUM(Z106:AU106))/SUM(Z86:AU86)</f>
        <v>0.96860882332524645</v>
      </c>
      <c r="AV96" s="19">
        <f>(SUM(Z86:AV86)-SUM(Z106:AV106))/SUM(Z86:AV86)</f>
        <v>0.97040429983598464</v>
      </c>
      <c r="AW96" s="107">
        <f>(SUM(Z86:AW86)-SUM(Z106:AW106))/SUM(Z86:AW86)</f>
        <v>0.97082575979210106</v>
      </c>
      <c r="AX96" s="108"/>
      <c r="AZ96" s="19">
        <f t="shared" si="85"/>
        <v>1</v>
      </c>
      <c r="BA96" s="19">
        <f>(SUM(AZ86:BA86)-SUM(AZ106:BA106))/SUM(AZ86:BA86)</f>
        <v>1</v>
      </c>
      <c r="BB96" s="19">
        <f>(SUM(AZ86:BB86)-SUM(AZ106:BB106))/SUM(AZ86:BB86)</f>
        <v>0.9996394936957419</v>
      </c>
      <c r="BC96" s="107">
        <f>(SUM(AZ86:BC86)-SUM(AZ106:BC106))/SUM(AZ86:BC86)</f>
        <v>0.99662654404984552</v>
      </c>
      <c r="BD96" s="19">
        <f>(SUM(AZ86:BD86)-SUM(AZ106:BD106))/SUM(AZ86:BD86)</f>
        <v>0.9776657556586501</v>
      </c>
      <c r="BE96" s="107">
        <f>(SUM(AZ86:BE86)-SUM(AZ106:BE106))/SUM(AZ86:BE86)</f>
        <v>0.97369602210075856</v>
      </c>
      <c r="BF96" s="107">
        <f>(SUM(AZ86:BF86)-SUM(AZ106:BF106))/SUM(AZ86:BF86)</f>
        <v>0.95242366994589789</v>
      </c>
      <c r="BG96" s="107">
        <f>(SUM(AZ86:BG86)-SUM(AZ106:BG106))/SUM(AZ86:BG86)</f>
        <v>0.93247523292366341</v>
      </c>
      <c r="BH96" s="107">
        <f>(SUM(AZ86:BH86)-SUM(AZ106:BH106))/SUM(AZ86:BH86)</f>
        <v>0.93885912627610235</v>
      </c>
      <c r="BI96" s="107">
        <f>(SUM(AZ86:BI86)-SUM(AZ106:BI106))/SUM(AZ86:BI86)</f>
        <v>0.94466144913859385</v>
      </c>
      <c r="BJ96" s="107">
        <f>(SUM(AZ86:BJ86)-SUM(AZ106:BJ106))/SUM(AZ86:BJ86)</f>
        <v>0.94887067371106038</v>
      </c>
      <c r="BK96" s="107">
        <f>(SUM(AZ86:BK86)-SUM(AZ106:BK106))/SUM(AZ86:BK86)</f>
        <v>0.9515309319430334</v>
      </c>
      <c r="BL96" s="107">
        <f>(SUM(AZ86:BL86)-SUM(AZ106:BL106))/SUM(AZ86:BL86)</f>
        <v>0.95303454166647839</v>
      </c>
      <c r="BM96" s="107">
        <f>(SUM(AZ86:BM86)-SUM(AZ106:BM106))/SUM(AZ86:BM86)</f>
        <v>0.9537642474928939</v>
      </c>
      <c r="BN96" s="107">
        <f>(SUM(AZ86:BN86)-SUM(AZ106:BN106))/SUM(AZ86:BN86)</f>
        <v>0.95407205631196013</v>
      </c>
      <c r="BO96" s="107">
        <f>(SUM(AZ86:BO86)-SUM(AZ106:BO106))/SUM(AZ86:BO86)</f>
        <v>0.95423007403699533</v>
      </c>
      <c r="BP96" s="107">
        <f>(SUM(AZ86:BP86)-SUM(AZ106:BP106))/SUM(AZ86:BP86)</f>
        <v>0.954244601176505</v>
      </c>
      <c r="BQ96" s="107">
        <f>(SUM(AZ86:BQ86)-SUM(AZ106:BQ106))/SUM(AZ86:BQ86)</f>
        <v>0.95428182317239951</v>
      </c>
      <c r="BR96" s="107">
        <f>(SUM(AZ86:BR86)-SUM(AZ106:BR106))/SUM(AZ86:BR86)</f>
        <v>0.95428182317239951</v>
      </c>
      <c r="BS96" s="107">
        <f>(SUM(AZ86:BS86)-SUM(AZ106:BS106))/SUM(AZ86:BS86)</f>
        <v>0.95428182317239951</v>
      </c>
      <c r="BT96" s="107">
        <f>(SUM(AZ86:BT86)-SUM(AZ106:BT106))/SUM(AZ86:BT86)</f>
        <v>0.95428182317239951</v>
      </c>
      <c r="BU96" s="107">
        <f>(SUM(AZ86:BU86)-SUM(AZ106:BU106))/SUM(AZ86:BU86)</f>
        <v>0.95428182317239951</v>
      </c>
      <c r="BV96" s="107">
        <f>(SUM(AZ86:BV86)-SUM(AZ106:BV106))/SUM(AZ86:BV86)</f>
        <v>0.95428182317239951</v>
      </c>
      <c r="BW96" s="107">
        <f>(SUM(AZ86:BW86)-SUM(AZ106:BW106))/SUM(AZ86:BW86)</f>
        <v>0.95428182317239951</v>
      </c>
      <c r="BX96" s="108"/>
    </row>
    <row r="97" spans="1:77">
      <c r="A97" s="88" t="s">
        <v>37</v>
      </c>
      <c r="B97" s="84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19">
        <f t="shared" si="84"/>
        <v>0.93878087119366493</v>
      </c>
      <c r="AA97" s="19">
        <f>(SUM(Z86:AA86)-SUM(Z107:AA107))/SUM(Z86:AA86)</f>
        <v>0.93284513462050733</v>
      </c>
      <c r="AB97" s="19">
        <f>(SUM(Z86:AB86)-SUM(Z107:AB107))/SUM(Z86:AB86)</f>
        <v>0.88653206312698529</v>
      </c>
      <c r="AC97" s="19">
        <f>(SUM(Z86:AC86)-SUM(Z107:AC107))/SUM(Z86:AC86)</f>
        <v>0.87714252376456825</v>
      </c>
      <c r="AD97" s="19">
        <f>(SUM(Z86:AD86)-SUM(Z107:AD107))/SUM(Z86:AD86)</f>
        <v>0.87066847757818089</v>
      </c>
      <c r="AE97" s="19">
        <f>(SUM(Z86:AE86)-SUM(Z107:AE107))/SUM(Z86:AE86)</f>
        <v>0.87987466516984858</v>
      </c>
      <c r="AF97" s="19">
        <f>(SUM(Z86:AF86)-SUM(Z107:AF107))/SUM(Z86:AF86)</f>
        <v>0.88799061302417825</v>
      </c>
      <c r="AG97" s="19">
        <f>(SUM(Z86:AG86)-SUM(Z107:AG107))/SUM(Z86:AG86)</f>
        <v>0.89933796915621977</v>
      </c>
      <c r="AH97" s="19">
        <f>(SUM(Z86:AH86)-SUM(Z107:AH107))/SUM(Z86:AH86)</f>
        <v>0.9065306610175492</v>
      </c>
      <c r="AI97" s="19">
        <f>(SUM(Z86:AI86)-SUM(Z107:AI107))/SUM(Z86:AI86)</f>
        <v>0.91287127226678388</v>
      </c>
      <c r="AJ97" s="19">
        <f>(SUM(Z86:AJ86)-SUM(Z107:AJ107))/SUM(Z86:AJ86)</f>
        <v>0.91763378136894902</v>
      </c>
      <c r="AK97" s="19">
        <f>(SUM(Z86:AK86)-SUM(Z107:AK107))/SUM(Z86:AK86)</f>
        <v>0.92152312139434134</v>
      </c>
      <c r="AL97" s="19">
        <f>(SUM(Z86:AL86)-SUM(Z107:AL107))/SUM(Z86:AL86)</f>
        <v>0.92588550578955042</v>
      </c>
      <c r="AM97" s="19">
        <f>(SUM(Z86:AM86)-SUM(Z107:AM107))/SUM(Z86:AM86)</f>
        <v>0.9281233022648766</v>
      </c>
      <c r="AN97" s="19">
        <f>(SUM(Z86:AN86)-SUM(Z107:AN107))/SUM(Z86:AN86)</f>
        <v>0.93074833075497276</v>
      </c>
      <c r="AO97" s="19">
        <f>(SUM(Z86:AO86)-SUM(Z107:AO107))/SUM(Z86:AO86)</f>
        <v>0.93428005965935235</v>
      </c>
      <c r="AP97" s="19">
        <f>(SUM(Z86:AP86)-SUM(Z107:AP107))/SUM(Z86:AP86)</f>
        <v>0.93934974858230813</v>
      </c>
      <c r="AQ97" s="19">
        <f>(SUM(Z86:AQ86)-SUM(Z107:AQ107))/SUM(Z86:AQ86)</f>
        <v>0.9426395509993668</v>
      </c>
      <c r="AR97" s="19">
        <f>(SUM(AA86:AR86)-SUM(Z107:AR107))/SUM(Z86:AR86)</f>
        <v>0.88116007957947073</v>
      </c>
      <c r="AS97" s="19">
        <f>(SUM(Z86:AS86)-SUM(Z107:AS107))/SUM(Z86:AS86)</f>
        <v>0.94658962707121386</v>
      </c>
      <c r="AT97" s="19">
        <f>(SUM(Z86:AT86)-SUM(Z107:AT107))/SUM(Z86:AT86)</f>
        <v>0.9501346899336468</v>
      </c>
      <c r="AU97" s="19">
        <f>(SUM(Z86:AU86)-SUM(Z107:AU107))/SUM(Z86:AU86)</f>
        <v>0.95248617946598513</v>
      </c>
      <c r="AV97" s="19">
        <f>(SUM(Z86:AV86)-SUM(Z107:AV107))/SUM(Z86:AV86)</f>
        <v>0.95516573611864641</v>
      </c>
      <c r="AW97" s="107">
        <f>(SUM(Z86:AW86)-SUM(Z107:AW107))/SUM(Z86:AW86)</f>
        <v>0.95597507937531134</v>
      </c>
      <c r="AX97" s="108"/>
      <c r="AZ97" s="19">
        <f t="shared" si="85"/>
        <v>1</v>
      </c>
      <c r="BA97" s="19">
        <f>(SUM(AZ86:BA86)-SUM(AZ107:BA107))/SUM(AZ86:BA86)</f>
        <v>1</v>
      </c>
      <c r="BB97" s="19">
        <f>(SUM(AZ86:BB86)-SUM(AZ107:BB107))/SUM(AZ86:BB86)</f>
        <v>1</v>
      </c>
      <c r="BC97" s="107">
        <f>(SUM(AZ86:BC86)-SUM(AZ107:BC107))/SUM(AZ86:BC86)</f>
        <v>1</v>
      </c>
      <c r="BD97" s="19">
        <f>(SUM(AZ86:BD86)-SUM(AZ107:BD107))/SUM(AZ86:BD86)</f>
        <v>1</v>
      </c>
      <c r="BE97" s="107">
        <f>(SUM(AZ86:BE86)-SUM(AZ107:BE107))/SUM(AZ86:BE86)</f>
        <v>1</v>
      </c>
      <c r="BF97" s="107">
        <f>(SUM(AZ86:BF86)-SUM(AZ107:BF107))/SUM(AZ86:BF86)</f>
        <v>1</v>
      </c>
      <c r="BG97" s="107">
        <f>(SUM(AZ86:BG86)-SUM(AZ107:BG107))/SUM(AZ86:BG86)</f>
        <v>1</v>
      </c>
      <c r="BH97" s="107">
        <f>(SUM(AZ86:BH86)-SUM(AZ107:BH107))/SUM(AZ86:BH86)</f>
        <v>1</v>
      </c>
      <c r="BI97" s="107">
        <f>(SUM(AZ86:BI86)-SUM(AZ107:BI107))/SUM(AZ86:BI86)</f>
        <v>1</v>
      </c>
      <c r="BJ97" s="107">
        <f>(SUM(AZ86:BJ86)-SUM(AZ107:BJ107))/SUM(AZ86:BJ86)</f>
        <v>1</v>
      </c>
      <c r="BK97" s="107">
        <f>(SUM(AZ86:BK86)-SUM(AZ107:BK107))/SUM(AZ86:BK86)</f>
        <v>1</v>
      </c>
      <c r="BL97" s="107">
        <f>(SUM(AZ86:BL86)-SUM(AZ107:BL107))/SUM(AZ86:BL86)</f>
        <v>1</v>
      </c>
      <c r="BM97" s="107">
        <f>(SUM(AZ86:BM86)-SUM(AZ107:BM107))/SUM(AZ86:BM86)</f>
        <v>1</v>
      </c>
      <c r="BN97" s="107">
        <f>(SUM(AZ86:BN86)-SUM(AZ107:BN107))/SUM(AZ86:BN86)</f>
        <v>1</v>
      </c>
      <c r="BO97" s="107">
        <f>(SUM(AZ86:BO86)-SUM(AZ107:BO107))/SUM(AZ86:BO86)</f>
        <v>1</v>
      </c>
      <c r="BP97" s="107">
        <f>(SUM(AZ86:BP86)-SUM(AZ107:BP107))/SUM(AZ86:BP86)</f>
        <v>1</v>
      </c>
      <c r="BQ97" s="107">
        <f>(SUM(AZ86:BQ86)-SUM(AZ107:BQ107))/SUM(AZ86:BQ86)</f>
        <v>1</v>
      </c>
      <c r="BR97" s="107">
        <f>(SUM(AZ86:BR86)-SUM(AZ107:BR107))/SUM(AZ86:BR86)</f>
        <v>1</v>
      </c>
      <c r="BS97" s="107">
        <f>(SUM(AZ86:BS86)-SUM(AZ107:BS107))/SUM(AZ86:BS86)</f>
        <v>1</v>
      </c>
      <c r="BT97" s="107">
        <f>(SUM(AZ86:BT86)-SUM(AZ107:BT107))/SUM(AZ86:BT86)</f>
        <v>1</v>
      </c>
      <c r="BU97" s="107">
        <f>(SUM(AZ86:BU86)-SUM(AZ107:BU107))/SUM(AZ86:BU86)</f>
        <v>1</v>
      </c>
      <c r="BV97" s="107">
        <f>(SUM(AZ86:BV86)-SUM(AZ107:BV107))/SUM(AZ86:BV86)</f>
        <v>1</v>
      </c>
      <c r="BW97" s="107">
        <f>(SUM(AZ86:BW86)-SUM(AZ107:BW107))/SUM(AZ86:BW86)</f>
        <v>1</v>
      </c>
      <c r="BX97" s="108"/>
    </row>
    <row r="98" spans="1:77">
      <c r="A98" s="88" t="s">
        <v>45</v>
      </c>
      <c r="B98" s="84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19">
        <f t="shared" si="84"/>
        <v>1</v>
      </c>
      <c r="AA98" s="19">
        <f>(SUM(Z86:AA86)-SUM(Z108:AA108))/SUM(Z86:AA86)</f>
        <v>1</v>
      </c>
      <c r="AB98" s="19">
        <f>(SUM(Z86:AB86)-SUM(Z108:AB108))/SUM(Z86:AB86)</f>
        <v>1</v>
      </c>
      <c r="AC98" s="19">
        <f>(SUM(Z86:AC86)-SUM(Z108:AC108))/SUM(Z86:AC86)</f>
        <v>1</v>
      </c>
      <c r="AD98" s="19">
        <f>(SUM(Z86:AD86)-SUM(Z108:AD108))/SUM(Z86:AD86)</f>
        <v>1</v>
      </c>
      <c r="AE98" s="19">
        <f>(SUM(Z86:AE86)-SUM(Z108:AE108))/SUM(Z86:AE86)</f>
        <v>1</v>
      </c>
      <c r="AF98" s="19">
        <f>(SUM(Z86:AF86)-SUM(Z108:AF108))/SUM(Z86:AF86)</f>
        <v>1</v>
      </c>
      <c r="AG98" s="19">
        <f>(SUM(Z86:AG86)-SUM(Z108:AG108))/SUM(Z86:AG86)</f>
        <v>1</v>
      </c>
      <c r="AH98" s="19">
        <f>(SUM(Z86:AH86)-SUM(Z108:AH108))/SUM(Z86:AH86)</f>
        <v>1</v>
      </c>
      <c r="AI98" s="19">
        <f>(SUM(Z86:AI86)-SUM(Z108:AI108))/SUM(Z86:AI86)</f>
        <v>1</v>
      </c>
      <c r="AJ98" s="19">
        <f>(SUM(Z86:AJ86)-SUM(Z108:AJ108))/SUM(Z86:AJ86)</f>
        <v>1</v>
      </c>
      <c r="AK98" s="19">
        <f>(SUM(Z86:AK86)-SUM(Z108:AK108))/SUM(Z86:AK86)</f>
        <v>1</v>
      </c>
      <c r="AL98" s="19">
        <f>(SUM(Z86:AL86)-SUM(Z108:AL108))/SUM(Z86:AL86)</f>
        <v>1</v>
      </c>
      <c r="AM98" s="19">
        <f>(SUM(Z86:AM86)-SUM(Z108:AM108))/SUM(Z86:AM86)</f>
        <v>1</v>
      </c>
      <c r="AN98" s="19">
        <f>(SUM(Z86:AN86)-SUM(Z108:AN108))/SUM(Z86:AN86)</f>
        <v>1</v>
      </c>
      <c r="AO98" s="19">
        <f>(SUM(Z86:AO86)-SUM(Z108:AO108))/SUM(Z86:AO86)</f>
        <v>1</v>
      </c>
      <c r="AP98" s="19">
        <f>(SUM(Z86:AP86)-SUM(Z108:AP108))/SUM(Z86:AP86)</f>
        <v>1</v>
      </c>
      <c r="AQ98" s="19">
        <f>(SUM(Z86:AQ86)-SUM(Z108:AQ108))/SUM(Z86:AQ86)</f>
        <v>1</v>
      </c>
      <c r="AR98" s="19">
        <f>(SUM(AA86:AR86)-SUM(Z108:AR108))/SUM(Z86:AR86)</f>
        <v>0.93616630551549773</v>
      </c>
      <c r="AS98" s="19">
        <f>(SUM(Z86:AS86)-SUM(Z108:AS108))/SUM(Z86:AS86)</f>
        <v>1</v>
      </c>
      <c r="AT98" s="19">
        <f>(SUM(Z86:AT86)-SUM(Z108:AT108))/SUM(Z86:AT86)</f>
        <v>1</v>
      </c>
      <c r="AU98" s="19">
        <f>(SUM(Z86:AU86)-SUM(Z108:AU108))/SUM(Z86:AU86)</f>
        <v>1</v>
      </c>
      <c r="AV98" s="19">
        <f>(SUM(Z86:AV86)-SUM(Z108:AV108))/SUM(Z86:AV86)</f>
        <v>1</v>
      </c>
      <c r="AW98" s="107">
        <f>(SUM(Z86:AW86)-SUM(Z108:AW108))/SUM(Z86:AW86)</f>
        <v>1</v>
      </c>
      <c r="AX98" s="108"/>
      <c r="AZ98" s="19">
        <f t="shared" si="85"/>
        <v>1</v>
      </c>
      <c r="BA98" s="19">
        <f>(SUM(AZ86:BA86)-SUM(AZ108:BA108))/SUM(AZ86:BA86)</f>
        <v>1</v>
      </c>
      <c r="BB98" s="19">
        <f>(SUM(AZ86:BB86)-SUM(AZ108:BB108))/SUM(AZ86:BB86)</f>
        <v>1</v>
      </c>
      <c r="BC98" s="107">
        <f>(SUM(AZ86:BC86)-SUM(AZ108:BC108))/SUM(AZ86:BC86)</f>
        <v>1</v>
      </c>
      <c r="BD98" s="19">
        <f>(SUM(AZ86:BD86)-SUM(AZ108:BD108))/SUM(AZ86:BD86)</f>
        <v>1</v>
      </c>
      <c r="BE98" s="107">
        <f>(SUM(AZ86:BE86)-SUM(AZ108:BE108))/SUM(AZ86:BE86)</f>
        <v>1</v>
      </c>
      <c r="BF98" s="107">
        <f>(SUM(AZ86:BF86)-SUM(AZ108:BF108))/SUM(AZ86:BF86)</f>
        <v>1</v>
      </c>
      <c r="BG98" s="107">
        <f>(SUM(AK86:BG86)-SUM(AK108:BG108))/SUM(AK86:BG86)</f>
        <v>1</v>
      </c>
      <c r="BH98" s="107">
        <f>(SUM(AZ86:BH86)-SUM(AZ108:BH108))/SUM(AZ86:BH86)</f>
        <v>1</v>
      </c>
      <c r="BI98" s="107">
        <f>(SUM(AZ86:BI86)-SUM(AZ108:BI108))/SUM(AZ86:BI86)</f>
        <v>1</v>
      </c>
      <c r="BJ98" s="107">
        <f>(SUM(AZ86:BJ86)-SUM(AZ108:BJ108))/SUM(AZ86:BJ86)</f>
        <v>1</v>
      </c>
      <c r="BK98" s="107">
        <f>(SUM(AZ86:BK86)-SUM(AZ108:BK108))/SUM(AZ86:BK86)</f>
        <v>1</v>
      </c>
      <c r="BL98" s="107">
        <f>(SUM(AZ86:BL86)-SUM(AZ108:BL108))/SUM(AZ86:BL86)</f>
        <v>1</v>
      </c>
      <c r="BM98" s="107">
        <f>(SUM(AZ86:BM86)-SUM(AZ108:BM108))/SUM(AZ86:BM86)</f>
        <v>1</v>
      </c>
      <c r="BN98" s="107">
        <f>(SUM(AZ86:BN86)-SUM(AZ108:BN108))/SUM(AZ86:BN86)</f>
        <v>1</v>
      </c>
      <c r="BO98" s="107">
        <f>(SUM(AZ86:BO86)-SUM(AZ108:BO108))/SUM(AZ86:BO86)</f>
        <v>1</v>
      </c>
      <c r="BP98" s="107">
        <f>(SUM(AZ86:BP86)-SUM(AZ108:BP108))/SUM(AZ86:BP86)</f>
        <v>1</v>
      </c>
      <c r="BQ98" s="107">
        <f>(SUM(AZ86:BQ86)-SUM(AZ108:BQ108))/SUM(AZ86:BQ86)</f>
        <v>1</v>
      </c>
      <c r="BR98" s="107">
        <f>(SUM(AZ86:BR86)-SUM(AZ108:BR108))/SUM(AZ86:BR86)</f>
        <v>1</v>
      </c>
      <c r="BS98" s="107">
        <f>(SUM(AZ86:BS86)-SUM(AZ108:BS108))/SUM(AZ86:BS86)</f>
        <v>1</v>
      </c>
      <c r="BT98" s="107">
        <f>(SUM(AZ86:BT86)-SUM(AZ108:BT108))/SUM(AZ86:BT86)</f>
        <v>1</v>
      </c>
      <c r="BU98" s="107">
        <f>(SUM(AZ86:BU86)-SUM(AZ108:BU108))/SUM(AZ86:BU86)</f>
        <v>1</v>
      </c>
      <c r="BV98" s="107">
        <f>(SUM(AZ86:BV86)-SUM(AZ108:BV108))/SUM(AZ86:BV86)</f>
        <v>1</v>
      </c>
      <c r="BW98" s="107">
        <f>(SUM(AZ86:BW86)-SUM(AZ108:BW108))/SUM(AZ86:BW86)</f>
        <v>1</v>
      </c>
      <c r="BX98" s="108"/>
    </row>
    <row r="99" spans="1:77" ht="13.8" thickBot="1">
      <c r="A99" s="90" t="s">
        <v>46</v>
      </c>
      <c r="B99" s="91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29">
        <f t="shared" si="84"/>
        <v>0.99895771986391046</v>
      </c>
      <c r="AA99" s="29">
        <f>(SUM(Z86:AA86)-SUM(Z109:AA109))/SUM(Z86:AA86)</f>
        <v>0.99939324578971778</v>
      </c>
      <c r="AB99" s="29">
        <f>(SUM(Z86:AB86)-SUM(Z109:AB109))/SUM(Z86:AB86)</f>
        <v>0.99708453589830903</v>
      </c>
      <c r="AC99" s="29">
        <f>(SUM(Z86:AC86)-SUM(Z109:AC109))/SUM(Z86:AC86)</f>
        <v>0.99304653708353596</v>
      </c>
      <c r="AD99" s="29">
        <f>(SUM(Z86:AD86)-SUM(Z109:AD109))/SUM(Z86:AD86)</f>
        <v>0.99421399949510203</v>
      </c>
      <c r="AE99" s="29">
        <f>(SUM(Z86:AE86)-SUM(Z109:AE109))/SUM(Z86:AE86)</f>
        <v>0.99488464790433628</v>
      </c>
      <c r="AF99" s="29">
        <f>(SUM(Z86:AF86)-SUM(Z109:AF109))/SUM(Z86:AF86)</f>
        <v>0.99548044944158276</v>
      </c>
      <c r="AG99" s="29">
        <f>(SUM(Z86:AG86)-SUM(Z109:AG109))/SUM(Z86:AG86)</f>
        <v>0.99607995649842485</v>
      </c>
      <c r="AH99" s="29">
        <f>(SUM(Z86:AH86)-SUM(Z109:AH109))/SUM(Z86:AH86)</f>
        <v>0.99594363077746173</v>
      </c>
      <c r="AI99" s="29">
        <f>(SUM(Z86:AI86)-SUM(Z109:AI109))/SUM(Z86:AI86)</f>
        <v>0.99624781778467963</v>
      </c>
      <c r="AJ99" s="29">
        <f>(SUM(Z86:AJ86)-SUM(Z109:AJ109))/SUM(Z86:AJ86)</f>
        <v>0.9964595221749839</v>
      </c>
      <c r="AK99" s="29">
        <f>(SUM(Z86:AK86)-SUM(Z109:AK109))/SUM(Z86:AK86)</f>
        <v>0.99664251972606155</v>
      </c>
      <c r="AL99" s="29">
        <f>(SUM(Z86:AL86)-SUM(Z109:AL109))/SUM(Z86:AL86)</f>
        <v>0.99681785744431062</v>
      </c>
      <c r="AM99" s="29">
        <f>(SUM(Z86:AM86)-SUM(Z109:AM109))/SUM(Z86:AM86)</f>
        <v>0.99693994917747764</v>
      </c>
      <c r="AN99" s="29">
        <f>(SUM(Z86:AN86)-SUM(Z109:AN109))/SUM(Z86:AN86)</f>
        <v>0.99705408021788577</v>
      </c>
      <c r="AO99" s="29">
        <f>(SUM(Z86:AO86)-SUM(Z109:AO109))/SUM(Z86:AO86)</f>
        <v>0.99725985896566116</v>
      </c>
      <c r="AP99" s="29">
        <f>(SUM(Z86:AP86)-SUM(Z109:AP109))/SUM(Z86:AP86)</f>
        <v>0.99736964674977979</v>
      </c>
      <c r="AQ99" s="29">
        <f>(SUM(Z86:AQ86)-SUM(Z109:AQ109))/SUM(Z86:AQ86)</f>
        <v>0.99754774710113558</v>
      </c>
      <c r="AR99" s="29">
        <f>(SUM(AA86:AR86)-SUM(Z109:AR109))/SUM(Z86:AR86)</f>
        <v>0.93381643387471747</v>
      </c>
      <c r="AS99" s="29">
        <f>(SUM(Z86:AS86)-SUM(Z109:AS109))/SUM(Z86:AS86)</f>
        <v>0.99771830336415335</v>
      </c>
      <c r="AT99" s="29">
        <f>(SUM(Z86:AT86)-SUM(Z109:AT109))/SUM(Z86:AT86)</f>
        <v>0.99786974881498114</v>
      </c>
      <c r="AU99" s="29">
        <f>(SUM(Z86:AU86)-SUM(Z109:AU109))/SUM(Z86:AU86)</f>
        <v>0.99797269667974686</v>
      </c>
      <c r="AV99" s="29">
        <f>(SUM(Z86:AV86)-SUM(Z109:AV109))/SUM(Z86:AV86)</f>
        <v>0.99809115632075296</v>
      </c>
      <c r="AW99" s="111">
        <f>(SUM(Z86:AW86)-SUM(Z109:AW109))/SUM(Z86:AW86)</f>
        <v>0.99812683535532776</v>
      </c>
      <c r="AX99" s="109"/>
      <c r="AZ99" s="29">
        <f t="shared" si="85"/>
        <v>1</v>
      </c>
      <c r="BA99" s="29">
        <f>(SUM(AZ86:BA86)-SUM(AZ109:BA109))/SUM(AZ86:BA86)</f>
        <v>1</v>
      </c>
      <c r="BB99" s="29">
        <f>(SUM(AZ86:BB86)-SUM(AZ109:BB109))/SUM(AZ86:BB86)</f>
        <v>1</v>
      </c>
      <c r="BC99" s="111">
        <f>(SUM(AZ86:BC86)-SUM(AZ109:BC109))/SUM(AZ86:BC86)</f>
        <v>1</v>
      </c>
      <c r="BD99" s="29">
        <f>(SUM(AZ86:BD86)-SUM(AZ109:BD109))/SUM(AZ86:BD86)</f>
        <v>1</v>
      </c>
      <c r="BE99" s="111">
        <f>(SUM(AZ86:BE86)-SUM(AZ109:BE109))/SUM(AZ86:BE86)</f>
        <v>1</v>
      </c>
      <c r="BF99" s="111">
        <f>(SUM(AZ86:BF86)-SUM(AZ109:BF109))/SUM(AZ86:BF86)</f>
        <v>1</v>
      </c>
      <c r="BG99" s="111">
        <f>(SUM(AK86:BG86)-SUM(AK109:BG109))/SUM(AK86:BG86)</f>
        <v>0.99895281975765715</v>
      </c>
      <c r="BH99" s="111">
        <f>(SUM(AZ86:BH86)-SUM(AZ109:BH109))/SUM(AZ86:BH86)</f>
        <v>1</v>
      </c>
      <c r="BI99" s="111">
        <f>(SUM(AZ86:BI86)-SUM(AZ109:BI109))/SUM(AZ86:BI86)</f>
        <v>1</v>
      </c>
      <c r="BJ99" s="111">
        <f>(SUM(AZ86:BJ86)-SUM(AZ109:BJ109))/SUM(AZ86:BJ86)</f>
        <v>1</v>
      </c>
      <c r="BK99" s="111">
        <f>(SUM(AZ86:BK86)-SUM(AZ109:BK109))/SUM(AZ86:BK86)</f>
        <v>1</v>
      </c>
      <c r="BL99" s="111">
        <f>(SUM(AZ86:BL86)-SUM(AZ109:BL109))/SUM(AZ86:BL86)</f>
        <v>1</v>
      </c>
      <c r="BM99" s="111">
        <f>(SUM(AZ86:BM86)-SUM(AZ109:BM109))/SUM(AZ86:BM86)</f>
        <v>1</v>
      </c>
      <c r="BN99" s="111">
        <f>(SUM(AZ86:BN86)-SUM(AZ109:BN109))/SUM(AZ86:BN86)</f>
        <v>1</v>
      </c>
      <c r="BO99" s="111">
        <f>(SUM(AZ86:BO86)-SUM(AZ109:BO109))/SUM(AZ86:BO86)</f>
        <v>1</v>
      </c>
      <c r="BP99" s="111">
        <f>(SUM(AZ86:BP86)-SUM(AZ109:BP109))/SUM(AZ86:BP86)</f>
        <v>1</v>
      </c>
      <c r="BQ99" s="111">
        <f>(SUM(AZ86:BQ86)-SUM(AZ109:BQ109))/SUM(AZ86:BQ86)</f>
        <v>1</v>
      </c>
      <c r="BR99" s="111">
        <f>(SUM(AZ86:BR86)-SUM(AZ109:BR109))/SUM(AZ86:BR86)</f>
        <v>1</v>
      </c>
      <c r="BS99" s="111">
        <f>(SUM(AZ86:BS86)-SUM(AZ109:BS109))/SUM(AZ86:BS86)</f>
        <v>1</v>
      </c>
      <c r="BT99" s="111">
        <f>(SUM(AZ86:BT86)-SUM(AZ109:BT109))/SUM(AZ86:BT86)</f>
        <v>1</v>
      </c>
      <c r="BU99" s="111">
        <f>(SUM(AZ86:BU86)-SUM(AZ109:BU109))/SUM(AZ86:BU86)</f>
        <v>1</v>
      </c>
      <c r="BV99" s="111">
        <f>(SUM(AZ86:BV86)-SUM(AZ109:BV109))/SUM(AZ86:BV86)</f>
        <v>1</v>
      </c>
      <c r="BW99" s="111">
        <f>(SUM(AZ86:BW86)-SUM(AZ109:BW109))/SUM(AZ86:BW86)</f>
        <v>1</v>
      </c>
      <c r="BX99" s="109"/>
    </row>
    <row r="100" spans="1:77" s="74" customFormat="1">
      <c r="A100" s="92" t="s">
        <v>70</v>
      </c>
      <c r="B100" s="93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138">
        <f t="shared" ref="Z100:AW100" si="88">Z68</f>
        <v>1893</v>
      </c>
      <c r="AA100" s="138">
        <f t="shared" si="88"/>
        <v>7438</v>
      </c>
      <c r="AB100" s="138">
        <f t="shared" si="88"/>
        <v>996</v>
      </c>
      <c r="AC100" s="138">
        <f t="shared" si="88"/>
        <v>724</v>
      </c>
      <c r="AD100" s="138">
        <f t="shared" si="88"/>
        <v>14929</v>
      </c>
      <c r="AE100" s="138">
        <f t="shared" si="88"/>
        <v>1664</v>
      </c>
      <c r="AF100" s="138">
        <f t="shared" si="88"/>
        <v>2938</v>
      </c>
      <c r="AG100" s="138">
        <f t="shared" si="88"/>
        <v>0</v>
      </c>
      <c r="AH100" s="138">
        <f t="shared" si="88"/>
        <v>5000</v>
      </c>
      <c r="AI100" s="138">
        <f t="shared" si="88"/>
        <v>0</v>
      </c>
      <c r="AJ100" s="138">
        <f t="shared" si="88"/>
        <v>9849</v>
      </c>
      <c r="AK100" s="138">
        <f t="shared" si="88"/>
        <v>6252</v>
      </c>
      <c r="AL100" s="138">
        <f t="shared" si="88"/>
        <v>8808</v>
      </c>
      <c r="AM100" s="138">
        <f t="shared" si="88"/>
        <v>11798</v>
      </c>
      <c r="AN100" s="138">
        <f t="shared" si="88"/>
        <v>7418</v>
      </c>
      <c r="AO100" s="138">
        <f t="shared" si="88"/>
        <v>19508</v>
      </c>
      <c r="AP100" s="138">
        <f t="shared" si="88"/>
        <v>6934</v>
      </c>
      <c r="AQ100" s="138">
        <f t="shared" si="88"/>
        <v>18898</v>
      </c>
      <c r="AR100" s="138">
        <f t="shared" si="88"/>
        <v>22873</v>
      </c>
      <c r="AS100" s="138" t="str">
        <f t="shared" si="88"/>
        <v>-</v>
      </c>
      <c r="AT100" s="138">
        <f t="shared" si="88"/>
        <v>1535</v>
      </c>
      <c r="AU100" s="138">
        <f t="shared" si="88"/>
        <v>15749</v>
      </c>
      <c r="AV100" s="138">
        <f t="shared" si="88"/>
        <v>10385</v>
      </c>
      <c r="AW100" s="138">
        <f t="shared" si="88"/>
        <v>5400</v>
      </c>
      <c r="AX100" s="122">
        <f>SUM(Z100:AW100)</f>
        <v>180989</v>
      </c>
      <c r="AZ100" s="138">
        <f t="shared" ref="AZ100:BW100" si="89">AZ68</f>
        <v>12474</v>
      </c>
      <c r="BA100" s="138">
        <f t="shared" si="89"/>
        <v>8489</v>
      </c>
      <c r="BB100" s="138">
        <f t="shared" si="89"/>
        <v>11919</v>
      </c>
      <c r="BC100" s="138">
        <f t="shared" si="89"/>
        <v>3286</v>
      </c>
      <c r="BD100" s="138">
        <f t="shared" si="89"/>
        <v>10129</v>
      </c>
      <c r="BE100" s="138">
        <f t="shared" si="89"/>
        <v>6844</v>
      </c>
      <c r="BF100" s="138">
        <f t="shared" si="89"/>
        <v>4882</v>
      </c>
      <c r="BG100" s="138">
        <f t="shared" si="89"/>
        <v>5040</v>
      </c>
      <c r="BH100" s="138">
        <f t="shared" si="89"/>
        <v>9685</v>
      </c>
      <c r="BI100" s="138">
        <f t="shared" si="89"/>
        <v>500</v>
      </c>
      <c r="BJ100" s="138">
        <f t="shared" si="89"/>
        <v>0</v>
      </c>
      <c r="BK100" s="138">
        <f t="shared" si="89"/>
        <v>0</v>
      </c>
      <c r="BL100" s="138">
        <f t="shared" si="89"/>
        <v>0</v>
      </c>
      <c r="BM100" s="138">
        <f t="shared" si="89"/>
        <v>0</v>
      </c>
      <c r="BN100" s="138">
        <f t="shared" si="89"/>
        <v>0</v>
      </c>
      <c r="BO100" s="138">
        <f t="shared" si="89"/>
        <v>0</v>
      </c>
      <c r="BP100" s="138">
        <f t="shared" si="89"/>
        <v>0</v>
      </c>
      <c r="BQ100" s="138">
        <f t="shared" si="89"/>
        <v>0</v>
      </c>
      <c r="BR100" s="138">
        <f t="shared" si="89"/>
        <v>0</v>
      </c>
      <c r="BS100" s="138">
        <f t="shared" si="89"/>
        <v>0</v>
      </c>
      <c r="BT100" s="138">
        <f t="shared" si="89"/>
        <v>0</v>
      </c>
      <c r="BU100" s="138">
        <f t="shared" si="89"/>
        <v>0</v>
      </c>
      <c r="BV100" s="138">
        <f t="shared" si="89"/>
        <v>0</v>
      </c>
      <c r="BW100" s="138">
        <f t="shared" si="89"/>
        <v>0</v>
      </c>
      <c r="BX100" s="122">
        <f>SUM(AZ100:BW100)</f>
        <v>73248</v>
      </c>
    </row>
    <row r="101" spans="1:77">
      <c r="A101" s="88" t="s">
        <v>30</v>
      </c>
      <c r="B101" s="84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19">
        <f>(Z100-Z103)/Z100</f>
        <v>1</v>
      </c>
      <c r="AA101" s="19">
        <f t="shared" ref="AA101:AF101" si="90">(AA100-AA103)/AA100</f>
        <v>1</v>
      </c>
      <c r="AB101" s="19">
        <f t="shared" si="90"/>
        <v>1</v>
      </c>
      <c r="AC101" s="19">
        <f t="shared" si="90"/>
        <v>1</v>
      </c>
      <c r="AD101" s="19">
        <f t="shared" si="90"/>
        <v>0.49226337999866032</v>
      </c>
      <c r="AE101" s="19">
        <f t="shared" si="90"/>
        <v>1</v>
      </c>
      <c r="AF101" s="19">
        <f t="shared" si="90"/>
        <v>1</v>
      </c>
      <c r="AG101" s="19" t="s">
        <v>92</v>
      </c>
      <c r="AH101" s="19">
        <f>(AH100-AH103)/AH100</f>
        <v>1</v>
      </c>
      <c r="AI101" s="19" t="s">
        <v>92</v>
      </c>
      <c r="AJ101" s="19">
        <f>(AJ100-AJ103)/AJ100</f>
        <v>1</v>
      </c>
      <c r="AK101" s="19">
        <f>(AK100-AK103)/AK100</f>
        <v>1</v>
      </c>
      <c r="AL101" s="19">
        <f t="shared" ref="AL101" si="91">(AL100-AL103)/AL100</f>
        <v>1</v>
      </c>
      <c r="AM101" s="19">
        <f>(AM100-AM103)/AM100</f>
        <v>1</v>
      </c>
      <c r="AN101" s="19">
        <f t="shared" ref="AN101:AW101" si="92">(AN100-AN103)/AN100</f>
        <v>1</v>
      </c>
      <c r="AO101" s="19">
        <f t="shared" si="92"/>
        <v>1</v>
      </c>
      <c r="AP101" s="19">
        <f t="shared" si="92"/>
        <v>1</v>
      </c>
      <c r="AQ101" s="19">
        <f t="shared" si="92"/>
        <v>1</v>
      </c>
      <c r="AR101" s="19">
        <f>(AR100-AR103)/AR100</f>
        <v>1</v>
      </c>
      <c r="AS101" s="19" t="s">
        <v>93</v>
      </c>
      <c r="AT101" s="19">
        <f t="shared" si="92"/>
        <v>1</v>
      </c>
      <c r="AU101" s="19">
        <f t="shared" si="92"/>
        <v>1</v>
      </c>
      <c r="AV101" s="19">
        <f t="shared" si="92"/>
        <v>1</v>
      </c>
      <c r="AW101" s="19">
        <f t="shared" si="92"/>
        <v>1</v>
      </c>
      <c r="AX101" s="108">
        <f>(AX100-AX103)/AX100</f>
        <v>0.95811900170728603</v>
      </c>
      <c r="AZ101" s="19">
        <f>(AZ100-AZ103)/AZ100</f>
        <v>1</v>
      </c>
      <c r="BA101" s="19">
        <f>(BA100-BA103)/BA100</f>
        <v>1</v>
      </c>
      <c r="BB101" s="19">
        <f t="shared" ref="BB101:BE101" si="93">(BB100-BB103)/BB100</f>
        <v>1</v>
      </c>
      <c r="BC101" s="19">
        <f t="shared" si="93"/>
        <v>1</v>
      </c>
      <c r="BD101" s="19">
        <f t="shared" si="93"/>
        <v>1</v>
      </c>
      <c r="BE101" s="19">
        <f t="shared" si="93"/>
        <v>0.87770309760374055</v>
      </c>
      <c r="BF101" s="19">
        <f>(BF100-BF103)/BF100</f>
        <v>1</v>
      </c>
      <c r="BG101" s="19">
        <f t="shared" ref="BG101:BW101" si="94">(BG100-BG103)/BG100</f>
        <v>1</v>
      </c>
      <c r="BH101" s="19">
        <f t="shared" si="94"/>
        <v>1</v>
      </c>
      <c r="BI101" s="19">
        <f t="shared" si="94"/>
        <v>1</v>
      </c>
      <c r="BJ101" s="19" t="e">
        <f t="shared" si="94"/>
        <v>#DIV/0!</v>
      </c>
      <c r="BK101" s="19" t="e">
        <f t="shared" si="94"/>
        <v>#DIV/0!</v>
      </c>
      <c r="BL101" s="19" t="e">
        <f t="shared" si="94"/>
        <v>#DIV/0!</v>
      </c>
      <c r="BM101" s="19" t="e">
        <f t="shared" si="94"/>
        <v>#DIV/0!</v>
      </c>
      <c r="BN101" s="19" t="e">
        <f t="shared" si="94"/>
        <v>#DIV/0!</v>
      </c>
      <c r="BO101" s="19" t="e">
        <f t="shared" si="94"/>
        <v>#DIV/0!</v>
      </c>
      <c r="BP101" s="19" t="e">
        <f t="shared" si="94"/>
        <v>#DIV/0!</v>
      </c>
      <c r="BQ101" s="19" t="e">
        <f t="shared" si="94"/>
        <v>#DIV/0!</v>
      </c>
      <c r="BR101" s="19" t="e">
        <f t="shared" si="94"/>
        <v>#DIV/0!</v>
      </c>
      <c r="BS101" s="19" t="e">
        <f t="shared" si="94"/>
        <v>#DIV/0!</v>
      </c>
      <c r="BT101" s="19" t="e">
        <f t="shared" si="94"/>
        <v>#DIV/0!</v>
      </c>
      <c r="BU101" s="19" t="e">
        <f t="shared" si="94"/>
        <v>#DIV/0!</v>
      </c>
      <c r="BV101" s="19" t="e">
        <f t="shared" si="94"/>
        <v>#DIV/0!</v>
      </c>
      <c r="BW101" s="19" t="e">
        <f t="shared" si="94"/>
        <v>#DIV/0!</v>
      </c>
      <c r="BX101" s="108">
        <f>(BX100-BX103)/BX100</f>
        <v>0.98857306684141544</v>
      </c>
    </row>
    <row r="102" spans="1:77" ht="13.8" thickBot="1">
      <c r="A102" s="89" t="s">
        <v>36</v>
      </c>
      <c r="B102" s="85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40">
        <f>Z101</f>
        <v>1</v>
      </c>
      <c r="AA102" s="40">
        <f>(SUM(Z100:AA100)-(Z103:AA103))/SUM(Z100:AA100)</f>
        <v>1</v>
      </c>
      <c r="AB102" s="40">
        <f>(SUM(Z100:AB100)-(Z103:AB103))/SUM(Z100:AB100)</f>
        <v>1</v>
      </c>
      <c r="AC102" s="40">
        <f>(SUM(Z100:AC100)-(Z103:AC103))/SUM(Z100:AC100)</f>
        <v>1</v>
      </c>
      <c r="AD102" s="40">
        <f>(SUM(Z100:AD100)-(Z103:AD103))/SUM(Z100:AD100)</f>
        <v>0.70823710546574292</v>
      </c>
      <c r="AE102" s="40">
        <f>(SUM(Z100:AE100)-SUM(Z103:AE103))/SUM(Z100:AE100)</f>
        <v>0.7257994501519317</v>
      </c>
      <c r="AF102" s="40">
        <f>(SUM(Z100:AF100)-SUM(Z103:AF103))/SUM(Z100:AF100)</f>
        <v>0.75214178274802168</v>
      </c>
      <c r="AG102" s="40">
        <f>(SUM(Z100:AG100)-SUM(Z103:AG103))/SUM(Z100:AG100)</f>
        <v>0.75214178274802168</v>
      </c>
      <c r="AH102" s="40">
        <f>(SUM(AA100:AH100)-SUM(AA103:AH103))/SUM(AA100:AH100)</f>
        <v>0.77500074208198522</v>
      </c>
      <c r="AI102" s="40">
        <f>(SUM(AB100:AI100)-SUM(AB103:AI103))/SUM(AB100:AI100)</f>
        <v>0.71124909527256108</v>
      </c>
      <c r="AJ102" s="40">
        <f>(SUM(AC100:AJ100)-SUM(AC103:AJ103))/SUM(AC100:AJ100)</f>
        <v>0.78407019143117596</v>
      </c>
      <c r="AK102" s="40">
        <f>(SUM(AD100:AK100)-SUM(AD103:AK103))/SUM(AD100:AK100)</f>
        <v>0.81344752904114981</v>
      </c>
      <c r="AL102" s="40">
        <f>(SUM(Z100:AL100)-SUM(Z103:AL103))/SUM(Z100:AL100)</f>
        <v>0.8746921029574648</v>
      </c>
      <c r="AM102" s="40">
        <f>(SUM(Z100:AM100)-SUM(Z103:AM103))/SUM(Z100:AM100)</f>
        <v>0.89514310614339665</v>
      </c>
      <c r="AN102" s="40">
        <f>(SUM($Z$100:AN100)-SUM($Z$103:AN103))/SUM($Z$100:AN100)</f>
        <v>0.90490170248535262</v>
      </c>
      <c r="AO102" s="40">
        <f>(SUM($Z$100:AO100)-SUM($Z$103:AO103))/SUM($Z$100:AO100)</f>
        <v>0.92360026205714862</v>
      </c>
      <c r="AP102" s="40">
        <f>(SUM($Z$100:AP100)-SUM($Z$103:AP103))/SUM($Z$100:AP100)</f>
        <v>0.92859094291985789</v>
      </c>
      <c r="AQ102" s="40">
        <f>(SUM($Z$100:AQ100)-SUM($Z$103:AQ103))/SUM($Z$100:AQ100)</f>
        <v>0.9393827920701816</v>
      </c>
      <c r="AR102" s="40">
        <f>(SUM($Z$100:AR100)-SUM($Z$103:AR103))/SUM($Z$100:AR100)</f>
        <v>0.94875608436992964</v>
      </c>
      <c r="AS102" s="40">
        <f>(SUM($Z$100:AS100)-SUM($Z$103:AS103))/SUM($Z$100:AS100)</f>
        <v>0.94875608436992964</v>
      </c>
      <c r="AT102" s="40">
        <f>(SUM($Z$100:AT100)-SUM($Z$103:AT103))/SUM($Z$100:AT100)</f>
        <v>0.94928239269345283</v>
      </c>
      <c r="AU102" s="40">
        <f>(SUM($Z$100:AU100)-SUM($Z$103:AU103))/SUM($Z$100:AU100)</f>
        <v>0.95411733372073315</v>
      </c>
      <c r="AV102" s="40">
        <f>(SUM($Z$100:AV100)-SUM($Z$103:AV103))/SUM($Z$100:AV100)</f>
        <v>0.95683100877617622</v>
      </c>
      <c r="AW102" s="40">
        <f>(SUM($Z$100:AW100)-SUM($Z$103:AW103))/SUM($Z$100:AW100)</f>
        <v>0.95811900170728603</v>
      </c>
      <c r="AX102" s="109">
        <f>(SUM(Z100:AW100)-SUM(Z103:AW103))/SUM(Z100:AW100)</f>
        <v>0.95811900170728603</v>
      </c>
      <c r="AZ102" s="40">
        <f>AZ101</f>
        <v>1</v>
      </c>
      <c r="BA102" s="40">
        <f>(SUM(AZ100:BA100)-SUM(AZ103:BA103))/SUM(AZ100:BA100)</f>
        <v>1</v>
      </c>
      <c r="BB102" s="40">
        <f>(SUM(AZ100:BB100)-SUM(AZ103:BB103))/SUM(AZ100:BB100)</f>
        <v>1</v>
      </c>
      <c r="BC102" s="40">
        <f>(SUM(AZ100:BC100)-SUM(AZ103:BC103))/SUM(AZ100:BC100)</f>
        <v>1</v>
      </c>
      <c r="BD102" s="40">
        <f>(SUM(AZ100:BD100)-SUM(AZ103:BD103))/SUM(AZ100:BD100)</f>
        <v>1</v>
      </c>
      <c r="BE102" s="40">
        <f>(SUM(AZ100:BE100)-SUM(AZ103:BE103))/SUM(AZ100:BE100)</f>
        <v>0.98424944957753902</v>
      </c>
      <c r="BF102" s="40">
        <f>(SUM(AZ100:BF100)-SUM(AZ103:BF103))/SUM(AZ100:BF100)</f>
        <v>0.98557468590041875</v>
      </c>
      <c r="BG102" s="40">
        <f>(SUM(AZ100:BG100)-SUM(AZ103:BG103))/SUM(AZ100:BG100)</f>
        <v>0.98672755815612956</v>
      </c>
      <c r="BH102" s="40">
        <f>(SUM(AZ100:BH100)-SUM(AZ103:BH103))/SUM(AZ100:BH100)</f>
        <v>0.98849452905921809</v>
      </c>
      <c r="BI102" s="40">
        <f>(SUM(AZ100:BI100)-SUM(AZ103:BI103))/SUM(AZ100:BI100)</f>
        <v>0.98857306684141544</v>
      </c>
      <c r="BJ102" s="40">
        <f>(SUM(AZ100:BJ100)-SUM(AZ103:BJ103))/SUM(AZ100:BJ100)</f>
        <v>0.98857306684141544</v>
      </c>
      <c r="BK102" s="40">
        <f>(SUM(AZ100:BK100)-SUM(AZ103:BK103))/SUM(AZ100:BK100)</f>
        <v>0.98857306684141544</v>
      </c>
      <c r="BL102" s="40">
        <f>(SUM(AZ100:BL100)-SUM(AZ103:BL103))/SUM(AZ100:BL100)</f>
        <v>0.98857306684141544</v>
      </c>
      <c r="BM102" s="40">
        <f>(SUM(AZ100:BM100)-SUM(AZ103:BM103))/SUM(AZ100:BM100)</f>
        <v>0.98857306684141544</v>
      </c>
      <c r="BN102" s="40">
        <f>(SUM(AZ100:BN100)-SUM(AZ103:BN103))/SUM(AZ100:BN100)</f>
        <v>0.98857306684141544</v>
      </c>
      <c r="BO102" s="40">
        <f>(SUM(AZ100:BO100)-SUM(AZ103:BO103))/SUM(AZ100:BO100)</f>
        <v>0.98857306684141544</v>
      </c>
      <c r="BP102" s="40">
        <f>(SUM(AZ100:BP100)-SUM(AZ103:BP103))/SUM(AZ100:BP100)</f>
        <v>0.98857306684141544</v>
      </c>
      <c r="BQ102" s="40">
        <f>(SUM(AZ100:BQ100)-SUM(AZ103:BQ103))/SUM(AZ100:BQ100)</f>
        <v>0.98857306684141544</v>
      </c>
      <c r="BR102" s="40">
        <f>(SUM(AZ100:BR100)-SUM(AZ103:BR103))/SUM(AZ100:BR100)</f>
        <v>0.98857306684141544</v>
      </c>
      <c r="BS102" s="40">
        <f>(SUM(AZ100:BS100)-SUM(AZ103:BS103))/SUM(AZ100:BS100)</f>
        <v>0.98857306684141544</v>
      </c>
      <c r="BT102" s="40">
        <f>(SUM(AZ100:BT100)-SUM(AZ103:BT103))/SUM(AZ100:BT100)</f>
        <v>0.98857306684141544</v>
      </c>
      <c r="BU102" s="40">
        <f>(SUM(AZ100:BU100)-SUM(AZ103:BU103))/SUM(AZ100:BU100)</f>
        <v>0.98857306684141544</v>
      </c>
      <c r="BV102" s="40">
        <f>(SUM(AZ100:BV100)-SUM(AZ103:BV103))/SUM(AZ100:BV100)</f>
        <v>0.98857306684141544</v>
      </c>
      <c r="BW102" s="40">
        <f>(SUM(AZ100:BW100)-SUM(AZ103:BW103))/SUM(AZ100:BW100)</f>
        <v>0.98857306684141544</v>
      </c>
      <c r="BX102" s="109">
        <f>(BX100-BX103)/BX100</f>
        <v>0.98857306684141544</v>
      </c>
    </row>
    <row r="103" spans="1:77">
      <c r="A103" s="76" t="s">
        <v>77</v>
      </c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8">
        <f t="shared" ref="Z103:AW109" si="95">Z71</f>
        <v>0</v>
      </c>
      <c r="AA103" s="78">
        <f t="shared" si="95"/>
        <v>0</v>
      </c>
      <c r="AB103" s="78">
        <f t="shared" si="95"/>
        <v>0</v>
      </c>
      <c r="AC103" s="78">
        <f t="shared" si="95"/>
        <v>0</v>
      </c>
      <c r="AD103" s="78">
        <f t="shared" si="95"/>
        <v>7580</v>
      </c>
      <c r="AE103" s="78">
        <f t="shared" si="95"/>
        <v>0</v>
      </c>
      <c r="AF103" s="78">
        <f t="shared" si="95"/>
        <v>0</v>
      </c>
      <c r="AG103" s="78">
        <f t="shared" si="95"/>
        <v>0</v>
      </c>
      <c r="AH103" s="78">
        <f t="shared" si="95"/>
        <v>0</v>
      </c>
      <c r="AI103" s="78">
        <f t="shared" si="95"/>
        <v>0</v>
      </c>
      <c r="AJ103" s="78">
        <f t="shared" si="95"/>
        <v>0</v>
      </c>
      <c r="AK103" s="78">
        <f t="shared" si="95"/>
        <v>0</v>
      </c>
      <c r="AL103" s="78">
        <f t="shared" si="95"/>
        <v>0</v>
      </c>
      <c r="AM103" s="78">
        <f t="shared" si="95"/>
        <v>0</v>
      </c>
      <c r="AN103" s="78">
        <f t="shared" si="95"/>
        <v>0</v>
      </c>
      <c r="AO103" s="78">
        <f t="shared" si="95"/>
        <v>0</v>
      </c>
      <c r="AP103" s="78">
        <f t="shared" si="95"/>
        <v>0</v>
      </c>
      <c r="AQ103" s="78">
        <f t="shared" si="95"/>
        <v>0</v>
      </c>
      <c r="AR103" s="78">
        <f t="shared" si="95"/>
        <v>0</v>
      </c>
      <c r="AS103" s="78">
        <f t="shared" si="95"/>
        <v>0</v>
      </c>
      <c r="AT103" s="78">
        <f t="shared" si="95"/>
        <v>0</v>
      </c>
      <c r="AU103" s="78">
        <f t="shared" si="95"/>
        <v>0</v>
      </c>
      <c r="AV103" s="78">
        <f t="shared" si="95"/>
        <v>0</v>
      </c>
      <c r="AW103" s="78">
        <f t="shared" si="95"/>
        <v>0</v>
      </c>
      <c r="AX103" s="123">
        <f>SUM(Z103:AW103)</f>
        <v>7580</v>
      </c>
      <c r="AZ103" s="78">
        <f t="shared" ref="AZ103:BQ109" si="96">AZ71</f>
        <v>0</v>
      </c>
      <c r="BA103" s="78">
        <f t="shared" si="96"/>
        <v>0</v>
      </c>
      <c r="BB103" s="78">
        <f t="shared" si="96"/>
        <v>0</v>
      </c>
      <c r="BC103" s="78">
        <f t="shared" si="96"/>
        <v>0</v>
      </c>
      <c r="BD103" s="78">
        <f t="shared" si="96"/>
        <v>0</v>
      </c>
      <c r="BE103" s="78">
        <f t="shared" si="96"/>
        <v>837</v>
      </c>
      <c r="BF103" s="78">
        <f t="shared" si="96"/>
        <v>0</v>
      </c>
      <c r="BG103" s="78">
        <f t="shared" si="96"/>
        <v>0</v>
      </c>
      <c r="BH103" s="78">
        <f t="shared" si="96"/>
        <v>0</v>
      </c>
      <c r="BI103" s="78">
        <f t="shared" si="96"/>
        <v>0</v>
      </c>
      <c r="BJ103" s="78">
        <f t="shared" si="96"/>
        <v>0</v>
      </c>
      <c r="BK103" s="78">
        <f t="shared" si="96"/>
        <v>0</v>
      </c>
      <c r="BL103" s="78">
        <f t="shared" si="96"/>
        <v>0</v>
      </c>
      <c r="BM103" s="78">
        <f t="shared" si="96"/>
        <v>0</v>
      </c>
      <c r="BN103" s="78">
        <f t="shared" si="96"/>
        <v>0</v>
      </c>
      <c r="BO103" s="78">
        <f t="shared" si="96"/>
        <v>0</v>
      </c>
      <c r="BP103" s="78">
        <f t="shared" si="96"/>
        <v>0</v>
      </c>
      <c r="BQ103" s="78">
        <f t="shared" si="96"/>
        <v>0</v>
      </c>
      <c r="BR103" s="78"/>
      <c r="BS103" s="78"/>
      <c r="BT103" s="78"/>
      <c r="BU103" s="78"/>
      <c r="BV103" s="78"/>
      <c r="BW103" s="78"/>
      <c r="BX103" s="123">
        <f t="shared" ref="BX103:BX109" si="97">SUM(AZ103:BW103)</f>
        <v>837</v>
      </c>
      <c r="BY103" s="11"/>
    </row>
    <row r="104" spans="1:77">
      <c r="A104" s="76" t="s">
        <v>71</v>
      </c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139">
        <f t="shared" si="95"/>
        <v>10821</v>
      </c>
      <c r="AA104" s="139">
        <f t="shared" si="95"/>
        <v>36439</v>
      </c>
      <c r="AB104" s="139">
        <f t="shared" si="95"/>
        <v>102852</v>
      </c>
      <c r="AC104" s="139">
        <f t="shared" si="95"/>
        <v>61087</v>
      </c>
      <c r="AD104" s="139">
        <f t="shared" si="95"/>
        <v>77475</v>
      </c>
      <c r="AE104" s="139">
        <f t="shared" si="95"/>
        <v>27565</v>
      </c>
      <c r="AF104" s="139">
        <f t="shared" si="95"/>
        <v>12021</v>
      </c>
      <c r="AG104" s="139">
        <f t="shared" si="95"/>
        <v>29270</v>
      </c>
      <c r="AH104" s="139">
        <f t="shared" si="95"/>
        <v>15835</v>
      </c>
      <c r="AI104" s="139">
        <f t="shared" si="95"/>
        <v>2604</v>
      </c>
      <c r="AJ104" s="139">
        <f t="shared" si="95"/>
        <v>149</v>
      </c>
      <c r="AK104" s="139">
        <f t="shared" si="95"/>
        <v>329</v>
      </c>
      <c r="AL104" s="139">
        <f t="shared" si="95"/>
        <v>1863</v>
      </c>
      <c r="AM104" s="139">
        <f t="shared" si="95"/>
        <v>3614</v>
      </c>
      <c r="AN104" s="139">
        <f t="shared" si="95"/>
        <v>2522</v>
      </c>
      <c r="AO104" s="139">
        <f t="shared" si="95"/>
        <v>7650</v>
      </c>
      <c r="AP104" s="139">
        <f t="shared" si="95"/>
        <v>789</v>
      </c>
      <c r="AQ104" s="139">
        <f t="shared" si="95"/>
        <v>3438</v>
      </c>
      <c r="AR104" s="139">
        <f t="shared" si="95"/>
        <v>300</v>
      </c>
      <c r="AS104" s="139">
        <f t="shared" si="95"/>
        <v>2178</v>
      </c>
      <c r="AT104" s="139">
        <f t="shared" si="95"/>
        <v>9425</v>
      </c>
      <c r="AU104" s="139">
        <f t="shared" si="95"/>
        <v>363</v>
      </c>
      <c r="AV104" s="139">
        <f t="shared" si="95"/>
        <v>353</v>
      </c>
      <c r="AW104" s="139">
        <f t="shared" si="95"/>
        <v>1200</v>
      </c>
      <c r="AX104" s="123">
        <f t="shared" ref="AX104:AX109" si="98">SUM(Z104:AW104)</f>
        <v>410142</v>
      </c>
      <c r="AZ104" s="78">
        <f t="shared" si="96"/>
        <v>0</v>
      </c>
      <c r="BA104" s="78">
        <f t="shared" si="96"/>
        <v>0</v>
      </c>
      <c r="BB104" s="78">
        <f t="shared" si="96"/>
        <v>470</v>
      </c>
      <c r="BC104" s="78">
        <f t="shared" si="96"/>
        <v>3556</v>
      </c>
      <c r="BD104" s="78">
        <f t="shared" si="96"/>
        <v>44596</v>
      </c>
      <c r="BE104" s="78">
        <f t="shared" si="96"/>
        <v>23416</v>
      </c>
      <c r="BF104" s="78">
        <f t="shared" si="96"/>
        <v>87425</v>
      </c>
      <c r="BG104" s="140">
        <f>BG72+910</f>
        <v>93243</v>
      </c>
      <c r="BH104" s="78">
        <f t="shared" si="96"/>
        <v>0</v>
      </c>
      <c r="BI104" s="78">
        <f t="shared" si="96"/>
        <v>0</v>
      </c>
      <c r="BJ104" s="78">
        <f t="shared" si="96"/>
        <v>0</v>
      </c>
      <c r="BK104" s="78">
        <f t="shared" si="96"/>
        <v>0</v>
      </c>
      <c r="BL104" s="78">
        <f t="shared" si="96"/>
        <v>0</v>
      </c>
      <c r="BM104" s="78">
        <f t="shared" si="96"/>
        <v>0</v>
      </c>
      <c r="BN104" s="78">
        <f t="shared" si="96"/>
        <v>0</v>
      </c>
      <c r="BO104" s="78">
        <f t="shared" si="96"/>
        <v>0</v>
      </c>
      <c r="BP104" s="78">
        <f t="shared" si="96"/>
        <v>0</v>
      </c>
      <c r="BQ104" s="78">
        <f t="shared" si="96"/>
        <v>0</v>
      </c>
      <c r="BR104" s="78">
        <f t="shared" ref="BR104:BW109" si="99">BR72</f>
        <v>0</v>
      </c>
      <c r="BS104" s="78">
        <f t="shared" si="99"/>
        <v>0</v>
      </c>
      <c r="BT104" s="78">
        <f t="shared" si="99"/>
        <v>0</v>
      </c>
      <c r="BU104" s="78">
        <f t="shared" si="99"/>
        <v>0</v>
      </c>
      <c r="BV104" s="78">
        <f t="shared" si="99"/>
        <v>0</v>
      </c>
      <c r="BW104" s="78">
        <f t="shared" si="99"/>
        <v>0</v>
      </c>
      <c r="BX104" s="123">
        <f t="shared" si="97"/>
        <v>252706</v>
      </c>
      <c r="BY104" s="11"/>
    </row>
    <row r="105" spans="1:77">
      <c r="A105" s="76" t="s">
        <v>72</v>
      </c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139">
        <f t="shared" si="95"/>
        <v>56545</v>
      </c>
      <c r="AA105" s="139">
        <f t="shared" si="95"/>
        <v>87839</v>
      </c>
      <c r="AB105" s="139">
        <f t="shared" si="95"/>
        <v>281513</v>
      </c>
      <c r="AC105" s="139">
        <f t="shared" si="95"/>
        <v>240279</v>
      </c>
      <c r="AD105" s="139">
        <f t="shared" si="95"/>
        <v>192992</v>
      </c>
      <c r="AE105" s="139">
        <f t="shared" si="95"/>
        <v>73667</v>
      </c>
      <c r="AF105" s="139">
        <f t="shared" si="95"/>
        <v>34463</v>
      </c>
      <c r="AG105" s="139">
        <f t="shared" si="95"/>
        <v>54731</v>
      </c>
      <c r="AH105" s="139">
        <f t="shared" si="95"/>
        <v>22413</v>
      </c>
      <c r="AI105" s="139">
        <f t="shared" si="95"/>
        <v>9439</v>
      </c>
      <c r="AJ105" s="139">
        <f t="shared" si="95"/>
        <v>1484</v>
      </c>
      <c r="AK105" s="139">
        <f t="shared" si="95"/>
        <v>9130</v>
      </c>
      <c r="AL105" s="139">
        <f t="shared" si="95"/>
        <v>6637</v>
      </c>
      <c r="AM105" s="139">
        <f t="shared" si="95"/>
        <v>3780</v>
      </c>
      <c r="AN105" s="139">
        <f t="shared" si="95"/>
        <v>2836</v>
      </c>
      <c r="AO105" s="139">
        <f t="shared" si="95"/>
        <v>8304</v>
      </c>
      <c r="AP105" s="139">
        <f t="shared" si="95"/>
        <v>3533</v>
      </c>
      <c r="AQ105" s="139">
        <f t="shared" si="95"/>
        <v>8710</v>
      </c>
      <c r="AR105" s="139">
        <f t="shared" si="95"/>
        <v>300</v>
      </c>
      <c r="AS105" s="139">
        <f t="shared" si="95"/>
        <v>2178</v>
      </c>
      <c r="AT105" s="139">
        <f t="shared" si="95"/>
        <v>12289</v>
      </c>
      <c r="AU105" s="139">
        <f t="shared" si="95"/>
        <v>863</v>
      </c>
      <c r="AV105" s="139">
        <f t="shared" si="95"/>
        <v>709</v>
      </c>
      <c r="AW105" s="139">
        <f t="shared" si="95"/>
        <v>1222</v>
      </c>
      <c r="AX105" s="123">
        <f>SUM(Z105:AW105)</f>
        <v>1115856</v>
      </c>
      <c r="AZ105" s="78">
        <f t="shared" si="96"/>
        <v>2542</v>
      </c>
      <c r="BA105" s="78">
        <f t="shared" si="96"/>
        <v>47</v>
      </c>
      <c r="BB105" s="78">
        <f t="shared" si="96"/>
        <v>886</v>
      </c>
      <c r="BC105" s="78">
        <f t="shared" si="96"/>
        <v>5128</v>
      </c>
      <c r="BD105" s="78">
        <f t="shared" si="96"/>
        <v>47529</v>
      </c>
      <c r="BE105" s="78">
        <f t="shared" si="96"/>
        <v>24717</v>
      </c>
      <c r="BF105" s="78">
        <f t="shared" si="96"/>
        <v>109581</v>
      </c>
      <c r="BG105" s="140">
        <f>BG73+1796</f>
        <v>121143</v>
      </c>
      <c r="BH105" s="78">
        <f>BH73+15123</f>
        <v>15548</v>
      </c>
      <c r="BI105" s="78">
        <f t="shared" si="96"/>
        <v>286</v>
      </c>
      <c r="BJ105" s="78">
        <f t="shared" si="96"/>
        <v>2363</v>
      </c>
      <c r="BK105" s="78">
        <f t="shared" si="96"/>
        <v>0</v>
      </c>
      <c r="BL105" s="78">
        <f t="shared" si="96"/>
        <v>0</v>
      </c>
      <c r="BM105" s="78">
        <f t="shared" si="96"/>
        <v>0</v>
      </c>
      <c r="BN105" s="78">
        <f t="shared" si="96"/>
        <v>0</v>
      </c>
      <c r="BO105" s="78">
        <f t="shared" si="96"/>
        <v>0</v>
      </c>
      <c r="BP105" s="78">
        <f t="shared" si="96"/>
        <v>0</v>
      </c>
      <c r="BQ105" s="78">
        <f t="shared" si="96"/>
        <v>0</v>
      </c>
      <c r="BR105" s="78">
        <f t="shared" si="99"/>
        <v>0</v>
      </c>
      <c r="BS105" s="78">
        <f t="shared" si="99"/>
        <v>0</v>
      </c>
      <c r="BT105" s="78">
        <f t="shared" si="99"/>
        <v>0</v>
      </c>
      <c r="BU105" s="78">
        <f t="shared" si="99"/>
        <v>0</v>
      </c>
      <c r="BV105" s="78">
        <f t="shared" si="99"/>
        <v>0</v>
      </c>
      <c r="BW105" s="78">
        <f t="shared" si="99"/>
        <v>0</v>
      </c>
      <c r="BX105" s="123">
        <f t="shared" si="97"/>
        <v>329770</v>
      </c>
      <c r="BY105" s="11"/>
    </row>
    <row r="106" spans="1:77">
      <c r="A106" s="76" t="s">
        <v>73</v>
      </c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139">
        <f t="shared" si="95"/>
        <v>21877</v>
      </c>
      <c r="AA106" s="139">
        <f t="shared" si="95"/>
        <v>8614</v>
      </c>
      <c r="AB106" s="139">
        <f t="shared" si="95"/>
        <v>101428</v>
      </c>
      <c r="AC106" s="139">
        <f t="shared" si="95"/>
        <v>71990</v>
      </c>
      <c r="AD106" s="139">
        <f t="shared" si="95"/>
        <v>8482</v>
      </c>
      <c r="AE106" s="139">
        <f t="shared" si="95"/>
        <v>1863</v>
      </c>
      <c r="AF106" s="139">
        <f t="shared" si="95"/>
        <v>11195</v>
      </c>
      <c r="AG106" s="139">
        <f t="shared" si="95"/>
        <v>13060</v>
      </c>
      <c r="AH106" s="139">
        <f t="shared" si="95"/>
        <v>8160</v>
      </c>
      <c r="AI106" s="139">
        <f t="shared" si="95"/>
        <v>2547</v>
      </c>
      <c r="AJ106" s="139">
        <f t="shared" si="95"/>
        <v>0</v>
      </c>
      <c r="AK106" s="139">
        <f t="shared" si="95"/>
        <v>0</v>
      </c>
      <c r="AL106" s="139">
        <f t="shared" si="95"/>
        <v>4217</v>
      </c>
      <c r="AM106" s="139">
        <f t="shared" si="95"/>
        <v>464</v>
      </c>
      <c r="AN106" s="139">
        <f t="shared" si="95"/>
        <v>2222</v>
      </c>
      <c r="AO106" s="139">
        <f t="shared" si="95"/>
        <v>7600</v>
      </c>
      <c r="AP106" s="139">
        <f t="shared" si="95"/>
        <v>789</v>
      </c>
      <c r="AQ106" s="139">
        <f t="shared" si="95"/>
        <v>2872</v>
      </c>
      <c r="AR106" s="139">
        <f t="shared" si="95"/>
        <v>300</v>
      </c>
      <c r="AS106" s="139">
        <f t="shared" si="95"/>
        <v>0</v>
      </c>
      <c r="AT106" s="139">
        <f t="shared" si="95"/>
        <v>1389</v>
      </c>
      <c r="AU106" s="139">
        <f t="shared" si="95"/>
        <v>0</v>
      </c>
      <c r="AV106" s="139">
        <f t="shared" si="95"/>
        <v>353</v>
      </c>
      <c r="AW106" s="139">
        <f t="shared" si="95"/>
        <v>1222</v>
      </c>
      <c r="AX106" s="123">
        <f t="shared" si="98"/>
        <v>270644</v>
      </c>
      <c r="AZ106" s="78">
        <f t="shared" si="96"/>
        <v>0</v>
      </c>
      <c r="BA106" s="78">
        <f t="shared" si="96"/>
        <v>0</v>
      </c>
      <c r="BB106" s="78">
        <f t="shared" si="96"/>
        <v>470</v>
      </c>
      <c r="BC106" s="78">
        <f t="shared" si="96"/>
        <v>4575</v>
      </c>
      <c r="BD106" s="78">
        <f t="shared" si="96"/>
        <v>36150</v>
      </c>
      <c r="BE106" s="78">
        <f t="shared" si="96"/>
        <v>23094</v>
      </c>
      <c r="BF106" s="78">
        <f t="shared" si="96"/>
        <v>82884</v>
      </c>
      <c r="BG106" s="140">
        <f>BG74+910</f>
        <v>91843</v>
      </c>
      <c r="BH106" s="78">
        <f t="shared" si="96"/>
        <v>0</v>
      </c>
      <c r="BI106" s="78">
        <f t="shared" si="96"/>
        <v>0</v>
      </c>
      <c r="BJ106" s="78">
        <f t="shared" si="96"/>
        <v>0</v>
      </c>
      <c r="BK106" s="78">
        <f t="shared" si="96"/>
        <v>0</v>
      </c>
      <c r="BL106" s="78">
        <f t="shared" si="96"/>
        <v>0</v>
      </c>
      <c r="BM106" s="78">
        <f t="shared" si="96"/>
        <v>0</v>
      </c>
      <c r="BN106" s="78">
        <f t="shared" si="96"/>
        <v>0</v>
      </c>
      <c r="BO106" s="78">
        <f t="shared" si="96"/>
        <v>0</v>
      </c>
      <c r="BP106" s="78">
        <f t="shared" si="96"/>
        <v>0</v>
      </c>
      <c r="BQ106" s="78">
        <f t="shared" si="96"/>
        <v>0</v>
      </c>
      <c r="BR106" s="78">
        <f t="shared" si="99"/>
        <v>0</v>
      </c>
      <c r="BS106" s="78">
        <f t="shared" si="99"/>
        <v>0</v>
      </c>
      <c r="BT106" s="78">
        <f t="shared" si="99"/>
        <v>0</v>
      </c>
      <c r="BU106" s="78">
        <f t="shared" si="99"/>
        <v>0</v>
      </c>
      <c r="BV106" s="78">
        <f t="shared" si="99"/>
        <v>0</v>
      </c>
      <c r="BW106" s="78">
        <f t="shared" si="99"/>
        <v>0</v>
      </c>
      <c r="BX106" s="123">
        <f t="shared" si="97"/>
        <v>239016</v>
      </c>
      <c r="BY106" s="11"/>
    </row>
    <row r="107" spans="1:77">
      <c r="A107" s="76" t="s">
        <v>74</v>
      </c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139">
        <f t="shared" si="95"/>
        <v>28898</v>
      </c>
      <c r="AA107" s="139">
        <f t="shared" si="95"/>
        <v>25556</v>
      </c>
      <c r="AB107" s="139">
        <f t="shared" si="95"/>
        <v>108151</v>
      </c>
      <c r="AC107" s="139">
        <f t="shared" si="95"/>
        <v>80620</v>
      </c>
      <c r="AD107" s="139">
        <f t="shared" si="95"/>
        <v>74918</v>
      </c>
      <c r="AE107" s="139">
        <f t="shared" si="95"/>
        <v>19993</v>
      </c>
      <c r="AF107" s="139">
        <f t="shared" si="95"/>
        <v>19264</v>
      </c>
      <c r="AG107" s="139">
        <f t="shared" si="95"/>
        <v>16355</v>
      </c>
      <c r="AH107" s="139">
        <f t="shared" si="95"/>
        <v>6402</v>
      </c>
      <c r="AI107" s="139">
        <f t="shared" si="95"/>
        <v>2940</v>
      </c>
      <c r="AJ107" s="139">
        <f t="shared" si="95"/>
        <v>715</v>
      </c>
      <c r="AK107" s="139">
        <f t="shared" si="95"/>
        <v>1808</v>
      </c>
      <c r="AL107" s="139">
        <f t="shared" si="95"/>
        <v>727</v>
      </c>
      <c r="AM107" s="139">
        <f t="shared" si="95"/>
        <v>3284</v>
      </c>
      <c r="AN107" s="139">
        <f t="shared" si="95"/>
        <v>314</v>
      </c>
      <c r="AO107" s="139">
        <f t="shared" si="95"/>
        <v>7904</v>
      </c>
      <c r="AP107" s="139">
        <f t="shared" si="95"/>
        <v>2827</v>
      </c>
      <c r="AQ107" s="139">
        <f t="shared" si="95"/>
        <v>5788</v>
      </c>
      <c r="AR107" s="139">
        <f t="shared" si="95"/>
        <v>300</v>
      </c>
      <c r="AS107" s="139">
        <f t="shared" si="95"/>
        <v>0</v>
      </c>
      <c r="AT107" s="139">
        <f t="shared" si="95"/>
        <v>0</v>
      </c>
      <c r="AU107" s="139">
        <f t="shared" si="95"/>
        <v>500</v>
      </c>
      <c r="AV107" s="139">
        <f t="shared" si="95"/>
        <v>881</v>
      </c>
      <c r="AW107" s="139">
        <f t="shared" si="95"/>
        <v>266</v>
      </c>
      <c r="AX107" s="123">
        <f t="shared" si="98"/>
        <v>408411</v>
      </c>
      <c r="AZ107" s="78">
        <f t="shared" si="96"/>
        <v>0</v>
      </c>
      <c r="BA107" s="78">
        <f t="shared" si="96"/>
        <v>0</v>
      </c>
      <c r="BB107" s="78">
        <f t="shared" si="96"/>
        <v>0</v>
      </c>
      <c r="BC107" s="78">
        <f t="shared" si="96"/>
        <v>0</v>
      </c>
      <c r="BD107" s="78">
        <f t="shared" si="96"/>
        <v>0</v>
      </c>
      <c r="BE107" s="78">
        <f t="shared" si="96"/>
        <v>0</v>
      </c>
      <c r="BF107" s="78">
        <f t="shared" si="96"/>
        <v>0</v>
      </c>
      <c r="BG107" s="78">
        <f t="shared" si="96"/>
        <v>0</v>
      </c>
      <c r="BH107" s="78">
        <f t="shared" si="96"/>
        <v>0</v>
      </c>
      <c r="BI107" s="78">
        <f t="shared" si="96"/>
        <v>0</v>
      </c>
      <c r="BJ107" s="78">
        <f t="shared" si="96"/>
        <v>0</v>
      </c>
      <c r="BK107" s="78">
        <f t="shared" si="96"/>
        <v>0</v>
      </c>
      <c r="BL107" s="78">
        <f t="shared" si="96"/>
        <v>0</v>
      </c>
      <c r="BM107" s="78">
        <f t="shared" si="96"/>
        <v>0</v>
      </c>
      <c r="BN107" s="78">
        <f t="shared" si="96"/>
        <v>0</v>
      </c>
      <c r="BO107" s="78">
        <f t="shared" si="96"/>
        <v>0</v>
      </c>
      <c r="BP107" s="78">
        <f t="shared" si="96"/>
        <v>0</v>
      </c>
      <c r="BQ107" s="78">
        <f t="shared" si="96"/>
        <v>0</v>
      </c>
      <c r="BR107" s="78">
        <f t="shared" si="99"/>
        <v>0</v>
      </c>
      <c r="BS107" s="78">
        <f t="shared" si="99"/>
        <v>0</v>
      </c>
      <c r="BT107" s="78">
        <f t="shared" si="99"/>
        <v>0</v>
      </c>
      <c r="BU107" s="78">
        <f t="shared" si="99"/>
        <v>0</v>
      </c>
      <c r="BV107" s="78">
        <f t="shared" si="99"/>
        <v>0</v>
      </c>
      <c r="BW107" s="78">
        <f t="shared" si="99"/>
        <v>0</v>
      </c>
      <c r="BX107" s="123">
        <f t="shared" si="97"/>
        <v>0</v>
      </c>
    </row>
    <row r="108" spans="1:77">
      <c r="A108" s="76" t="s">
        <v>75</v>
      </c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139">
        <f t="shared" si="95"/>
        <v>0</v>
      </c>
      <c r="AA108" s="139">
        <f t="shared" si="95"/>
        <v>0</v>
      </c>
      <c r="AB108" s="139">
        <f t="shared" si="95"/>
        <v>0</v>
      </c>
      <c r="AC108" s="139">
        <f t="shared" si="95"/>
        <v>0</v>
      </c>
      <c r="AD108" s="139">
        <f t="shared" si="95"/>
        <v>0</v>
      </c>
      <c r="AE108" s="139">
        <f t="shared" si="95"/>
        <v>0</v>
      </c>
      <c r="AF108" s="139">
        <f t="shared" si="95"/>
        <v>0</v>
      </c>
      <c r="AG108" s="139">
        <f t="shared" si="95"/>
        <v>0</v>
      </c>
      <c r="AH108" s="139">
        <f t="shared" si="95"/>
        <v>0</v>
      </c>
      <c r="AI108" s="139">
        <f t="shared" si="95"/>
        <v>0</v>
      </c>
      <c r="AJ108" s="139">
        <f t="shared" si="95"/>
        <v>0</v>
      </c>
      <c r="AK108" s="139">
        <f t="shared" si="95"/>
        <v>0</v>
      </c>
      <c r="AL108" s="139">
        <f t="shared" si="95"/>
        <v>0</v>
      </c>
      <c r="AM108" s="139">
        <f t="shared" si="95"/>
        <v>0</v>
      </c>
      <c r="AN108" s="139">
        <f t="shared" si="95"/>
        <v>0</v>
      </c>
      <c r="AO108" s="139">
        <f t="shared" si="95"/>
        <v>0</v>
      </c>
      <c r="AP108" s="139">
        <f t="shared" si="95"/>
        <v>0</v>
      </c>
      <c r="AQ108" s="139">
        <f t="shared" si="95"/>
        <v>0</v>
      </c>
      <c r="AR108" s="139">
        <f t="shared" si="95"/>
        <v>0</v>
      </c>
      <c r="AS108" s="139">
        <f t="shared" si="95"/>
        <v>0</v>
      </c>
      <c r="AT108" s="139">
        <f t="shared" si="95"/>
        <v>0</v>
      </c>
      <c r="AU108" s="139">
        <f t="shared" si="95"/>
        <v>0</v>
      </c>
      <c r="AV108" s="139">
        <f t="shared" si="95"/>
        <v>0</v>
      </c>
      <c r="AW108" s="139">
        <f t="shared" si="95"/>
        <v>0</v>
      </c>
      <c r="AX108" s="123">
        <f t="shared" si="98"/>
        <v>0</v>
      </c>
      <c r="AZ108" s="78">
        <f t="shared" si="96"/>
        <v>0</v>
      </c>
      <c r="BA108" s="78">
        <f t="shared" si="96"/>
        <v>0</v>
      </c>
      <c r="BB108" s="78">
        <f t="shared" si="96"/>
        <v>0</v>
      </c>
      <c r="BC108" s="78">
        <f t="shared" si="96"/>
        <v>0</v>
      </c>
      <c r="BD108" s="78">
        <f t="shared" si="96"/>
        <v>0</v>
      </c>
      <c r="BE108" s="78">
        <f t="shared" si="96"/>
        <v>0</v>
      </c>
      <c r="BF108" s="78">
        <f t="shared" si="96"/>
        <v>0</v>
      </c>
      <c r="BG108" s="78">
        <f t="shared" si="96"/>
        <v>0</v>
      </c>
      <c r="BH108" s="78">
        <f t="shared" si="96"/>
        <v>0</v>
      </c>
      <c r="BI108" s="78">
        <f t="shared" si="96"/>
        <v>0</v>
      </c>
      <c r="BJ108" s="78">
        <f t="shared" si="96"/>
        <v>0</v>
      </c>
      <c r="BK108" s="78">
        <f t="shared" si="96"/>
        <v>0</v>
      </c>
      <c r="BL108" s="78">
        <f t="shared" si="96"/>
        <v>0</v>
      </c>
      <c r="BM108" s="78">
        <f t="shared" si="96"/>
        <v>0</v>
      </c>
      <c r="BN108" s="78">
        <f t="shared" si="96"/>
        <v>0</v>
      </c>
      <c r="BO108" s="78">
        <f t="shared" si="96"/>
        <v>0</v>
      </c>
      <c r="BP108" s="78">
        <f t="shared" si="96"/>
        <v>0</v>
      </c>
      <c r="BQ108" s="78">
        <f t="shared" si="96"/>
        <v>0</v>
      </c>
      <c r="BR108" s="78">
        <f t="shared" si="99"/>
        <v>0</v>
      </c>
      <c r="BS108" s="78">
        <f t="shared" si="99"/>
        <v>0</v>
      </c>
      <c r="BT108" s="78">
        <f t="shared" si="99"/>
        <v>0</v>
      </c>
      <c r="BU108" s="78">
        <f t="shared" si="99"/>
        <v>0</v>
      </c>
      <c r="BV108" s="78">
        <f t="shared" si="99"/>
        <v>0</v>
      </c>
      <c r="BW108" s="78">
        <f t="shared" si="99"/>
        <v>0</v>
      </c>
      <c r="BX108" s="123">
        <f t="shared" si="97"/>
        <v>0</v>
      </c>
    </row>
    <row r="109" spans="1:77">
      <c r="A109" s="76" t="s">
        <v>76</v>
      </c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139">
        <f t="shared" si="95"/>
        <v>492</v>
      </c>
      <c r="AA109" s="139">
        <f t="shared" si="95"/>
        <v>0</v>
      </c>
      <c r="AB109" s="139">
        <f t="shared" si="95"/>
        <v>3686</v>
      </c>
      <c r="AC109" s="139">
        <f t="shared" si="95"/>
        <v>9588</v>
      </c>
      <c r="AD109" s="139">
        <f t="shared" si="95"/>
        <v>467</v>
      </c>
      <c r="AE109" s="139">
        <f t="shared" si="95"/>
        <v>166</v>
      </c>
      <c r="AF109" s="139">
        <f t="shared" si="95"/>
        <v>22</v>
      </c>
      <c r="AG109" s="139">
        <f t="shared" si="95"/>
        <v>134</v>
      </c>
      <c r="AH109" s="139">
        <f t="shared" si="95"/>
        <v>1943</v>
      </c>
      <c r="AI109" s="139">
        <f t="shared" si="95"/>
        <v>0</v>
      </c>
      <c r="AJ109" s="139">
        <f t="shared" si="95"/>
        <v>0</v>
      </c>
      <c r="AK109" s="139">
        <f t="shared" si="95"/>
        <v>0</v>
      </c>
      <c r="AL109" s="139">
        <f t="shared" si="95"/>
        <v>90</v>
      </c>
      <c r="AM109" s="139">
        <f t="shared" si="95"/>
        <v>0</v>
      </c>
      <c r="AN109" s="139">
        <f t="shared" si="95"/>
        <v>0</v>
      </c>
      <c r="AO109" s="139">
        <f t="shared" si="95"/>
        <v>0</v>
      </c>
      <c r="AP109" s="139">
        <f t="shared" si="95"/>
        <v>789</v>
      </c>
      <c r="AQ109" s="139">
        <f t="shared" si="95"/>
        <v>0</v>
      </c>
      <c r="AR109" s="139">
        <f t="shared" si="95"/>
        <v>0</v>
      </c>
      <c r="AS109" s="139">
        <f t="shared" si="95"/>
        <v>0</v>
      </c>
      <c r="AT109" s="139">
        <f t="shared" si="95"/>
        <v>0</v>
      </c>
      <c r="AU109" s="139">
        <f t="shared" si="95"/>
        <v>0</v>
      </c>
      <c r="AV109" s="139">
        <f t="shared" si="95"/>
        <v>0</v>
      </c>
      <c r="AW109" s="139">
        <f t="shared" si="95"/>
        <v>0</v>
      </c>
      <c r="AX109" s="123">
        <f t="shared" si="98"/>
        <v>17377</v>
      </c>
      <c r="AZ109" s="78">
        <f t="shared" si="96"/>
        <v>0</v>
      </c>
      <c r="BA109" s="78">
        <f t="shared" si="96"/>
        <v>0</v>
      </c>
      <c r="BB109" s="78">
        <f t="shared" si="96"/>
        <v>0</v>
      </c>
      <c r="BC109" s="78">
        <f t="shared" si="96"/>
        <v>0</v>
      </c>
      <c r="BD109" s="78">
        <f t="shared" si="96"/>
        <v>0</v>
      </c>
      <c r="BE109" s="78">
        <f t="shared" si="96"/>
        <v>0</v>
      </c>
      <c r="BF109" s="78">
        <f t="shared" si="96"/>
        <v>0</v>
      </c>
      <c r="BG109" s="78">
        <f t="shared" si="96"/>
        <v>0</v>
      </c>
      <c r="BH109" s="78">
        <f t="shared" si="96"/>
        <v>0</v>
      </c>
      <c r="BI109" s="78">
        <f t="shared" si="96"/>
        <v>0</v>
      </c>
      <c r="BJ109" s="78">
        <f t="shared" si="96"/>
        <v>0</v>
      </c>
      <c r="BK109" s="78">
        <f t="shared" si="96"/>
        <v>0</v>
      </c>
      <c r="BL109" s="78">
        <f t="shared" si="96"/>
        <v>0</v>
      </c>
      <c r="BM109" s="78">
        <f t="shared" si="96"/>
        <v>0</v>
      </c>
      <c r="BN109" s="78">
        <f t="shared" si="96"/>
        <v>0</v>
      </c>
      <c r="BO109" s="78">
        <f t="shared" si="96"/>
        <v>0</v>
      </c>
      <c r="BP109" s="78">
        <f t="shared" si="96"/>
        <v>0</v>
      </c>
      <c r="BQ109" s="78">
        <f t="shared" si="96"/>
        <v>0</v>
      </c>
      <c r="BR109" s="78">
        <f t="shared" si="99"/>
        <v>0</v>
      </c>
      <c r="BS109" s="78">
        <f t="shared" si="99"/>
        <v>0</v>
      </c>
      <c r="BT109" s="78">
        <f t="shared" si="99"/>
        <v>0</v>
      </c>
      <c r="BU109" s="78">
        <f t="shared" si="99"/>
        <v>0</v>
      </c>
      <c r="BV109" s="78">
        <f t="shared" si="99"/>
        <v>0</v>
      </c>
      <c r="BW109" s="78">
        <f t="shared" si="99"/>
        <v>0</v>
      </c>
      <c r="BX109" s="123">
        <f t="shared" si="97"/>
        <v>0</v>
      </c>
    </row>
    <row r="110" spans="1:77">
      <c r="AA110" s="11"/>
    </row>
    <row r="111" spans="1:77">
      <c r="AA111" s="11"/>
    </row>
    <row r="112" spans="1:77">
      <c r="AA112" s="11"/>
    </row>
  </sheetData>
  <phoneticPr fontId="94" type="noConversion"/>
  <conditionalFormatting sqref="B18:L18 N18:O18 AL17 R17:Y18 R25:Y25 AL25">
    <cfRule type="cellIs" dxfId="2280" priority="452" operator="lessThan">
      <formula>0.97</formula>
    </cfRule>
  </conditionalFormatting>
  <conditionalFormatting sqref="B23 R15:Y15 R23:Y23 P30:Y30 AL30 AL23 AL15 C23:L25">
    <cfRule type="cellIs" dxfId="2279" priority="451" operator="lessThan">
      <formula>0.94</formula>
    </cfRule>
  </conditionalFormatting>
  <conditionalFormatting sqref="B24 R16:X16 R24:Y24 AL24 AL16">
    <cfRule type="cellIs" dxfId="2278" priority="450" operator="lessThan">
      <formula>0.88</formula>
    </cfRule>
  </conditionalFormatting>
  <conditionalFormatting sqref="B25:B26 C26:L26 N26:O26 R26:Y26">
    <cfRule type="cellIs" dxfId="2277" priority="449" operator="lessThan">
      <formula>0.97</formula>
    </cfRule>
  </conditionalFormatting>
  <conditionalFormatting sqref="B27:B30 R19:Y22 R27:Y29 AL19:AL22 AL27:AL29">
    <cfRule type="cellIs" dxfId="2276" priority="448" operator="lessThan">
      <formula>0.92</formula>
    </cfRule>
  </conditionalFormatting>
  <conditionalFormatting sqref="B13:L13 N13:O13 R13:AB14 AL13:AL14">
    <cfRule type="cellIs" dxfId="2275" priority="447" operator="greaterThan">
      <formula>1</formula>
    </cfRule>
  </conditionalFormatting>
  <conditionalFormatting sqref="B14:L14 N14:O14">
    <cfRule type="cellIs" dxfId="2274" priority="446" operator="greaterThan">
      <formula>1</formula>
    </cfRule>
  </conditionalFormatting>
  <conditionalFormatting sqref="B15:L15 N15:O15">
    <cfRule type="cellIs" dxfId="2273" priority="445" operator="lessThan">
      <formula>0.94</formula>
    </cfRule>
  </conditionalFormatting>
  <conditionalFormatting sqref="B16:L16 N16:O16">
    <cfRule type="cellIs" dxfId="2272" priority="444" operator="lessThan">
      <formula>0.88</formula>
    </cfRule>
  </conditionalFormatting>
  <conditionalFormatting sqref="AL18 B17:L17 N17:O17">
    <cfRule type="cellIs" dxfId="2271" priority="443" operator="lessThan">
      <formula>0.97</formula>
    </cfRule>
  </conditionalFormatting>
  <conditionalFormatting sqref="B19:L22 N19:O22">
    <cfRule type="cellIs" dxfId="2270" priority="442" operator="lessThan">
      <formula>0.92</formula>
    </cfRule>
  </conditionalFormatting>
  <conditionalFormatting sqref="N23:O23">
    <cfRule type="cellIs" dxfId="2269" priority="441" operator="lessThan">
      <formula>0.94</formula>
    </cfRule>
  </conditionalFormatting>
  <conditionalFormatting sqref="AL26">
    <cfRule type="cellIs" dxfId="2268" priority="440" operator="lessThan">
      <formula>0.92</formula>
    </cfRule>
  </conditionalFormatting>
  <conditionalFormatting sqref="C27:L30">
    <cfRule type="cellIs" dxfId="2267" priority="439" operator="lessThan">
      <formula>0.94</formula>
    </cfRule>
  </conditionalFormatting>
  <conditionalFormatting sqref="N27:N30">
    <cfRule type="cellIs" dxfId="2266" priority="438" operator="lessThan">
      <formula>0.94</formula>
    </cfRule>
  </conditionalFormatting>
  <conditionalFormatting sqref="N25">
    <cfRule type="cellIs" dxfId="2265" priority="437" operator="lessThan">
      <formula>0.97</formula>
    </cfRule>
  </conditionalFormatting>
  <conditionalFormatting sqref="M18">
    <cfRule type="cellIs" dxfId="2264" priority="436" operator="lessThan">
      <formula>0.97</formula>
    </cfRule>
  </conditionalFormatting>
  <conditionalFormatting sqref="M26">
    <cfRule type="cellIs" dxfId="2263" priority="435" operator="lessThan">
      <formula>0.97</formula>
    </cfRule>
  </conditionalFormatting>
  <conditionalFormatting sqref="M13">
    <cfRule type="cellIs" dxfId="2262" priority="434" operator="greaterThan">
      <formula>1</formula>
    </cfRule>
  </conditionalFormatting>
  <conditionalFormatting sqref="M14">
    <cfRule type="cellIs" dxfId="2261" priority="433" operator="greaterThan">
      <formula>1</formula>
    </cfRule>
  </conditionalFormatting>
  <conditionalFormatting sqref="M15">
    <cfRule type="cellIs" dxfId="2260" priority="432" operator="lessThan">
      <formula>0.94</formula>
    </cfRule>
  </conditionalFormatting>
  <conditionalFormatting sqref="M16">
    <cfRule type="cellIs" dxfId="2259" priority="431" operator="lessThan">
      <formula>0.88</formula>
    </cfRule>
  </conditionalFormatting>
  <conditionalFormatting sqref="M17">
    <cfRule type="cellIs" dxfId="2258" priority="430" operator="lessThan">
      <formula>0.97</formula>
    </cfRule>
  </conditionalFormatting>
  <conditionalFormatting sqref="M19:M22">
    <cfRule type="cellIs" dxfId="2257" priority="429" operator="lessThan">
      <formula>0.92</formula>
    </cfRule>
  </conditionalFormatting>
  <conditionalFormatting sqref="M23">
    <cfRule type="cellIs" dxfId="2256" priority="428" operator="lessThan">
      <formula>0.94</formula>
    </cfRule>
  </conditionalFormatting>
  <conditionalFormatting sqref="M27:M30">
    <cfRule type="cellIs" dxfId="2255" priority="427" operator="lessThan">
      <formula>0.94</formula>
    </cfRule>
  </conditionalFormatting>
  <conditionalFormatting sqref="M25">
    <cfRule type="cellIs" dxfId="2254" priority="426" operator="lessThan">
      <formula>0.97</formula>
    </cfRule>
  </conditionalFormatting>
  <conditionalFormatting sqref="O25">
    <cfRule type="cellIs" dxfId="2253" priority="425" operator="lessThan">
      <formula>0.94</formula>
    </cfRule>
  </conditionalFormatting>
  <conditionalFormatting sqref="O27:O29">
    <cfRule type="cellIs" dxfId="2252" priority="424" operator="lessThan">
      <formula>0.92</formula>
    </cfRule>
  </conditionalFormatting>
  <conditionalFormatting sqref="M24:O24">
    <cfRule type="cellIs" dxfId="2251" priority="423" operator="lessThan">
      <formula>0.88</formula>
    </cfRule>
  </conditionalFormatting>
  <conditionalFormatting sqref="P18">
    <cfRule type="cellIs" dxfId="2250" priority="422" operator="lessThan">
      <formula>0.97</formula>
    </cfRule>
  </conditionalFormatting>
  <conditionalFormatting sqref="P26">
    <cfRule type="cellIs" dxfId="2249" priority="421" operator="lessThan">
      <formula>0.97</formula>
    </cfRule>
  </conditionalFormatting>
  <conditionalFormatting sqref="P13">
    <cfRule type="cellIs" dxfId="2248" priority="420" operator="greaterThan">
      <formula>1</formula>
    </cfRule>
  </conditionalFormatting>
  <conditionalFormatting sqref="P14">
    <cfRule type="cellIs" dxfId="2247" priority="419" operator="greaterThan">
      <formula>1</formula>
    </cfRule>
  </conditionalFormatting>
  <conditionalFormatting sqref="P15">
    <cfRule type="cellIs" dxfId="2246" priority="418" operator="lessThan">
      <formula>0.94</formula>
    </cfRule>
  </conditionalFormatting>
  <conditionalFormatting sqref="P16">
    <cfRule type="cellIs" dxfId="2245" priority="417" operator="lessThan">
      <formula>0.88</formula>
    </cfRule>
  </conditionalFormatting>
  <conditionalFormatting sqref="P17">
    <cfRule type="cellIs" dxfId="2244" priority="416" operator="lessThan">
      <formula>0.97</formula>
    </cfRule>
  </conditionalFormatting>
  <conditionalFormatting sqref="P19:P22">
    <cfRule type="cellIs" dxfId="2243" priority="415" operator="lessThan">
      <formula>0.92</formula>
    </cfRule>
  </conditionalFormatting>
  <conditionalFormatting sqref="P23">
    <cfRule type="cellIs" dxfId="2242" priority="414" operator="lessThan">
      <formula>0.94</formula>
    </cfRule>
  </conditionalFormatting>
  <conditionalFormatting sqref="P24">
    <cfRule type="cellIs" dxfId="2241" priority="413" operator="lessThan">
      <formula>0.88</formula>
    </cfRule>
  </conditionalFormatting>
  <conditionalFormatting sqref="P27:P29">
    <cfRule type="cellIs" dxfId="2240" priority="412" operator="lessThan">
      <formula>0.92</formula>
    </cfRule>
  </conditionalFormatting>
  <conditionalFormatting sqref="P25">
    <cfRule type="cellIs" dxfId="2239" priority="411" operator="lessThan">
      <formula>0.97</formula>
    </cfRule>
  </conditionalFormatting>
  <conditionalFormatting sqref="Q18">
    <cfRule type="cellIs" dxfId="2238" priority="410" operator="lessThan">
      <formula>0.97</formula>
    </cfRule>
  </conditionalFormatting>
  <conditionalFormatting sqref="Q26">
    <cfRule type="cellIs" dxfId="2237" priority="409" operator="lessThan">
      <formula>0.97</formula>
    </cfRule>
  </conditionalFormatting>
  <conditionalFormatting sqref="Q13">
    <cfRule type="cellIs" dxfId="2236" priority="408" operator="greaterThan">
      <formula>1</formula>
    </cfRule>
  </conditionalFormatting>
  <conditionalFormatting sqref="Q14">
    <cfRule type="cellIs" dxfId="2235" priority="407" operator="greaterThan">
      <formula>1</formula>
    </cfRule>
  </conditionalFormatting>
  <conditionalFormatting sqref="Q15">
    <cfRule type="cellIs" dxfId="2234" priority="406" operator="lessThan">
      <formula>0.94</formula>
    </cfRule>
  </conditionalFormatting>
  <conditionalFormatting sqref="Q16">
    <cfRule type="cellIs" dxfId="2233" priority="405" operator="lessThan">
      <formula>0.88</formula>
    </cfRule>
  </conditionalFormatting>
  <conditionalFormatting sqref="Q17">
    <cfRule type="cellIs" dxfId="2232" priority="404" operator="lessThan">
      <formula>0.97</formula>
    </cfRule>
  </conditionalFormatting>
  <conditionalFormatting sqref="Q19:Q22">
    <cfRule type="cellIs" dxfId="2231" priority="403" operator="lessThan">
      <formula>0.92</formula>
    </cfRule>
  </conditionalFormatting>
  <conditionalFormatting sqref="Q23">
    <cfRule type="cellIs" dxfId="2230" priority="402" operator="lessThan">
      <formula>0.94</formula>
    </cfRule>
  </conditionalFormatting>
  <conditionalFormatting sqref="Q24">
    <cfRule type="cellIs" dxfId="2229" priority="401" operator="lessThan">
      <formula>0.88</formula>
    </cfRule>
  </conditionalFormatting>
  <conditionalFormatting sqref="Q25">
    <cfRule type="cellIs" dxfId="2228" priority="400" operator="lessThan">
      <formula>0.97</formula>
    </cfRule>
  </conditionalFormatting>
  <conditionalFormatting sqref="Q27:Q29">
    <cfRule type="cellIs" dxfId="2227" priority="399" operator="lessThan">
      <formula>0.92</formula>
    </cfRule>
  </conditionalFormatting>
  <conditionalFormatting sqref="O30">
    <cfRule type="cellIs" dxfId="2226" priority="398" operator="lessThan">
      <formula>0.94</formula>
    </cfRule>
  </conditionalFormatting>
  <conditionalFormatting sqref="Z17:AB17">
    <cfRule type="cellIs" dxfId="2225" priority="397" operator="lessThan">
      <formula>0.97</formula>
    </cfRule>
  </conditionalFormatting>
  <conditionalFormatting sqref="Z15:AB15">
    <cfRule type="cellIs" dxfId="2224" priority="396" operator="lessThan">
      <formula>0.94</formula>
    </cfRule>
  </conditionalFormatting>
  <conditionalFormatting sqref="Z16:AB16">
    <cfRule type="cellIs" dxfId="2223" priority="395" operator="lessThan">
      <formula>0.88</formula>
    </cfRule>
  </conditionalFormatting>
  <conditionalFormatting sqref="Z19:AB22">
    <cfRule type="cellIs" dxfId="2222" priority="394" operator="lessThan">
      <formula>0.92</formula>
    </cfRule>
  </conditionalFormatting>
  <conditionalFormatting sqref="Z25">
    <cfRule type="cellIs" dxfId="2221" priority="393" operator="lessThan">
      <formula>0.97</formula>
    </cfRule>
  </conditionalFormatting>
  <conditionalFormatting sqref="Z30 Z23">
    <cfRule type="cellIs" dxfId="2220" priority="392" operator="lessThan">
      <formula>0.94</formula>
    </cfRule>
  </conditionalFormatting>
  <conditionalFormatting sqref="Z24">
    <cfRule type="cellIs" dxfId="2219" priority="391" operator="lessThan">
      <formula>0.88</formula>
    </cfRule>
  </conditionalFormatting>
  <conditionalFormatting sqref="Z26">
    <cfRule type="cellIs" dxfId="2218" priority="390" operator="lessThan">
      <formula>0.97</formula>
    </cfRule>
  </conditionalFormatting>
  <conditionalFormatting sqref="Z27:Z29">
    <cfRule type="cellIs" dxfId="2217" priority="389" operator="lessThan">
      <formula>0.92</formula>
    </cfRule>
  </conditionalFormatting>
  <conditionalFormatting sqref="AA25">
    <cfRule type="cellIs" dxfId="2216" priority="388" operator="lessThan">
      <formula>0.97</formula>
    </cfRule>
  </conditionalFormatting>
  <conditionalFormatting sqref="AA30 AA23">
    <cfRule type="cellIs" dxfId="2215" priority="387" operator="lessThan">
      <formula>0.94</formula>
    </cfRule>
  </conditionalFormatting>
  <conditionalFormatting sqref="AA24">
    <cfRule type="cellIs" dxfId="2214" priority="386" operator="lessThan">
      <formula>0.88</formula>
    </cfRule>
  </conditionalFormatting>
  <conditionalFormatting sqref="AA26">
    <cfRule type="cellIs" dxfId="2213" priority="385" operator="lessThan">
      <formula>0.97</formula>
    </cfRule>
  </conditionalFormatting>
  <conditionalFormatting sqref="AA27:AA29">
    <cfRule type="cellIs" dxfId="2212" priority="384" operator="lessThan">
      <formula>0.92</formula>
    </cfRule>
  </conditionalFormatting>
  <conditionalFormatting sqref="AB25">
    <cfRule type="cellIs" dxfId="2211" priority="383" operator="lessThan">
      <formula>0.97</formula>
    </cfRule>
  </conditionalFormatting>
  <conditionalFormatting sqref="AB23 AB30">
    <cfRule type="cellIs" dxfId="2210" priority="382" operator="lessThan">
      <formula>0.94</formula>
    </cfRule>
  </conditionalFormatting>
  <conditionalFormatting sqref="AB24">
    <cfRule type="cellIs" dxfId="2209" priority="381" operator="lessThan">
      <formula>0.88</formula>
    </cfRule>
  </conditionalFormatting>
  <conditionalFormatting sqref="AB26">
    <cfRule type="cellIs" dxfId="2208" priority="380" operator="lessThan">
      <formula>0.97</formula>
    </cfRule>
  </conditionalFormatting>
  <conditionalFormatting sqref="AB27:AB29">
    <cfRule type="cellIs" dxfId="2207" priority="379" operator="lessThan">
      <formula>0.92</formula>
    </cfRule>
  </conditionalFormatting>
  <conditionalFormatting sqref="Y16">
    <cfRule type="cellIs" dxfId="2206" priority="378" operator="lessThan">
      <formula>0.94</formula>
    </cfRule>
  </conditionalFormatting>
  <conditionalFormatting sqref="AC13:AC14">
    <cfRule type="cellIs" dxfId="2205" priority="377" operator="greaterThan">
      <formula>1</formula>
    </cfRule>
  </conditionalFormatting>
  <conditionalFormatting sqref="AC17">
    <cfRule type="cellIs" dxfId="2204" priority="376" operator="lessThan">
      <formula>0.97</formula>
    </cfRule>
  </conditionalFormatting>
  <conditionalFormatting sqref="AC15">
    <cfRule type="cellIs" dxfId="2203" priority="375" operator="lessThan">
      <formula>0.94</formula>
    </cfRule>
  </conditionalFormatting>
  <conditionalFormatting sqref="AC16">
    <cfRule type="cellIs" dxfId="2202" priority="374" operator="lessThan">
      <formula>0.88</formula>
    </cfRule>
  </conditionalFormatting>
  <conditionalFormatting sqref="AC19:AC22">
    <cfRule type="cellIs" dxfId="2201" priority="373" operator="lessThan">
      <formula>0.92</formula>
    </cfRule>
  </conditionalFormatting>
  <conditionalFormatting sqref="AC25">
    <cfRule type="cellIs" dxfId="2200" priority="372" operator="lessThan">
      <formula>0.97</formula>
    </cfRule>
  </conditionalFormatting>
  <conditionalFormatting sqref="AC23 AC30">
    <cfRule type="cellIs" dxfId="2199" priority="371" operator="lessThan">
      <formula>0.94</formula>
    </cfRule>
  </conditionalFormatting>
  <conditionalFormatting sqref="AC24">
    <cfRule type="cellIs" dxfId="2198" priority="370" operator="lessThan">
      <formula>0.88</formula>
    </cfRule>
  </conditionalFormatting>
  <conditionalFormatting sqref="AC26">
    <cfRule type="cellIs" dxfId="2197" priority="369" operator="lessThan">
      <formula>0.97</formula>
    </cfRule>
  </conditionalFormatting>
  <conditionalFormatting sqref="AC27:AC29">
    <cfRule type="cellIs" dxfId="2196" priority="368" operator="lessThan">
      <formula>0.92</formula>
    </cfRule>
  </conditionalFormatting>
  <conditionalFormatting sqref="AD13:AD14">
    <cfRule type="cellIs" dxfId="2195" priority="367" operator="greaterThan">
      <formula>1</formula>
    </cfRule>
  </conditionalFormatting>
  <conditionalFormatting sqref="AD17">
    <cfRule type="cellIs" dxfId="2194" priority="366" operator="lessThan">
      <formula>0.97</formula>
    </cfRule>
  </conditionalFormatting>
  <conditionalFormatting sqref="AD15">
    <cfRule type="cellIs" dxfId="2193" priority="365" operator="lessThan">
      <formula>0.94</formula>
    </cfRule>
  </conditionalFormatting>
  <conditionalFormatting sqref="AD16">
    <cfRule type="cellIs" dxfId="2192" priority="364" operator="lessThan">
      <formula>0.88</formula>
    </cfRule>
  </conditionalFormatting>
  <conditionalFormatting sqref="AD19:AD22">
    <cfRule type="cellIs" dxfId="2191" priority="363" operator="lessThan">
      <formula>0.92</formula>
    </cfRule>
  </conditionalFormatting>
  <conditionalFormatting sqref="AD25">
    <cfRule type="cellIs" dxfId="2190" priority="362" operator="lessThan">
      <formula>0.97</formula>
    </cfRule>
  </conditionalFormatting>
  <conditionalFormatting sqref="AD23 AD30">
    <cfRule type="cellIs" dxfId="2189" priority="361" operator="lessThan">
      <formula>0.94</formula>
    </cfRule>
  </conditionalFormatting>
  <conditionalFormatting sqref="AD24">
    <cfRule type="cellIs" dxfId="2188" priority="360" operator="lessThan">
      <formula>0.88</formula>
    </cfRule>
  </conditionalFormatting>
  <conditionalFormatting sqref="AD26">
    <cfRule type="cellIs" dxfId="2187" priority="359" operator="lessThan">
      <formula>0.97</formula>
    </cfRule>
  </conditionalFormatting>
  <conditionalFormatting sqref="AD27:AD29">
    <cfRule type="cellIs" dxfId="2186" priority="358" operator="lessThan">
      <formula>0.92</formula>
    </cfRule>
  </conditionalFormatting>
  <conditionalFormatting sqref="AE13:AG14">
    <cfRule type="cellIs" dxfId="2185" priority="357" operator="greaterThan">
      <formula>1</formula>
    </cfRule>
  </conditionalFormatting>
  <conditionalFormatting sqref="AE17">
    <cfRule type="cellIs" dxfId="2184" priority="356" operator="lessThan">
      <formula>0.97</formula>
    </cfRule>
  </conditionalFormatting>
  <conditionalFormatting sqref="AE15">
    <cfRule type="cellIs" dxfId="2183" priority="355" operator="lessThan">
      <formula>0.94</formula>
    </cfRule>
  </conditionalFormatting>
  <conditionalFormatting sqref="AE16">
    <cfRule type="cellIs" dxfId="2182" priority="354" operator="lessThan">
      <formula>0.88</formula>
    </cfRule>
  </conditionalFormatting>
  <conditionalFormatting sqref="AE19:AG22">
    <cfRule type="cellIs" dxfId="2181" priority="353" operator="lessThan">
      <formula>0.92</formula>
    </cfRule>
  </conditionalFormatting>
  <conditionalFormatting sqref="AE25">
    <cfRule type="cellIs" dxfId="2180" priority="352" operator="lessThan">
      <formula>0.97</formula>
    </cfRule>
  </conditionalFormatting>
  <conditionalFormatting sqref="AE23 AE30">
    <cfRule type="cellIs" dxfId="2179" priority="351" operator="lessThan">
      <formula>0.94</formula>
    </cfRule>
  </conditionalFormatting>
  <conditionalFormatting sqref="AE24">
    <cfRule type="cellIs" dxfId="2178" priority="350" operator="lessThan">
      <formula>0.88</formula>
    </cfRule>
  </conditionalFormatting>
  <conditionalFormatting sqref="AE26">
    <cfRule type="cellIs" dxfId="2177" priority="349" operator="lessThan">
      <formula>0.97</formula>
    </cfRule>
  </conditionalFormatting>
  <conditionalFormatting sqref="AE27:AE29">
    <cfRule type="cellIs" dxfId="2176" priority="348" operator="lessThan">
      <formula>0.92</formula>
    </cfRule>
  </conditionalFormatting>
  <conditionalFormatting sqref="AB18">
    <cfRule type="cellIs" dxfId="2175" priority="347" operator="lessThan">
      <formula>0.97</formula>
    </cfRule>
  </conditionalFormatting>
  <conditionalFormatting sqref="AF17:AG17">
    <cfRule type="cellIs" dxfId="2174" priority="346" operator="lessThan">
      <formula>0.97</formula>
    </cfRule>
  </conditionalFormatting>
  <conditionalFormatting sqref="AF15:AG15">
    <cfRule type="cellIs" dxfId="2173" priority="345" operator="lessThan">
      <formula>0.94</formula>
    </cfRule>
  </conditionalFormatting>
  <conditionalFormatting sqref="AF16:AG16">
    <cfRule type="cellIs" dxfId="2172" priority="344" operator="lessThan">
      <formula>0.88</formula>
    </cfRule>
  </conditionalFormatting>
  <conditionalFormatting sqref="AF25:AG25">
    <cfRule type="cellIs" dxfId="2171" priority="343" operator="lessThan">
      <formula>0.97</formula>
    </cfRule>
  </conditionalFormatting>
  <conditionalFormatting sqref="AF23:AG23 AF30:AG30">
    <cfRule type="cellIs" dxfId="2170" priority="342" operator="lessThan">
      <formula>0.94</formula>
    </cfRule>
  </conditionalFormatting>
  <conditionalFormatting sqref="AF24:AG24">
    <cfRule type="cellIs" dxfId="2169" priority="341" operator="lessThan">
      <formula>0.88</formula>
    </cfRule>
  </conditionalFormatting>
  <conditionalFormatting sqref="AF26:AG26">
    <cfRule type="cellIs" dxfId="2168" priority="340" operator="lessThan">
      <formula>0.97</formula>
    </cfRule>
  </conditionalFormatting>
  <conditionalFormatting sqref="AF27:AG29">
    <cfRule type="cellIs" dxfId="2167" priority="339" operator="lessThan">
      <formula>0.92</formula>
    </cfRule>
  </conditionalFormatting>
  <conditionalFormatting sqref="Z56">
    <cfRule type="cellIs" dxfId="2166" priority="338" operator="lessThan">
      <formula>0.94</formula>
    </cfRule>
  </conditionalFormatting>
  <conditionalFormatting sqref="AA56:AG56 AL56:AS56 AX56">
    <cfRule type="cellIs" dxfId="2165" priority="337" operator="lessThan">
      <formula>0.94</formula>
    </cfRule>
  </conditionalFormatting>
  <conditionalFormatting sqref="Z57">
    <cfRule type="cellIs" dxfId="2164" priority="336" operator="lessThan">
      <formula>0.94</formula>
    </cfRule>
  </conditionalFormatting>
  <conditionalFormatting sqref="AA57:AG57 AL57:AS57 AX57">
    <cfRule type="cellIs" dxfId="2163" priority="335" operator="lessThan">
      <formula>0.94</formula>
    </cfRule>
  </conditionalFormatting>
  <conditionalFormatting sqref="Z58:Z61">
    <cfRule type="cellIs" dxfId="2162" priority="334" operator="lessThan">
      <formula>0.94</formula>
    </cfRule>
  </conditionalFormatting>
  <conditionalFormatting sqref="AA58:AG58 AL58:AS58 AX58">
    <cfRule type="cellIs" dxfId="2161" priority="333" operator="lessThan">
      <formula>0.94</formula>
    </cfRule>
  </conditionalFormatting>
  <conditionalFormatting sqref="AA59:AG61 AL59:AS61 AX59:AX61">
    <cfRule type="cellIs" dxfId="2160" priority="332" operator="lessThan">
      <formula>0.94</formula>
    </cfRule>
  </conditionalFormatting>
  <conditionalFormatting sqref="Z62:Z64">
    <cfRule type="cellIs" dxfId="2159" priority="331" operator="lessThan">
      <formula>0.94</formula>
    </cfRule>
  </conditionalFormatting>
  <conditionalFormatting sqref="AA62:AG64 AL62:AS64 AX62:AX64">
    <cfRule type="cellIs" dxfId="2158" priority="330" operator="lessThan">
      <formula>0.94</formula>
    </cfRule>
  </conditionalFormatting>
  <conditionalFormatting sqref="Z65:Z67">
    <cfRule type="cellIs" dxfId="2157" priority="329" operator="lessThan">
      <formula>0.94</formula>
    </cfRule>
  </conditionalFormatting>
  <conditionalFormatting sqref="AA65:AG67 AL65:AS67 AX65:AX67">
    <cfRule type="cellIs" dxfId="2156" priority="328" operator="lessThan">
      <formula>0.94</formula>
    </cfRule>
  </conditionalFormatting>
  <conditionalFormatting sqref="Z69:Z70">
    <cfRule type="cellIs" dxfId="2155" priority="327" operator="lessThan">
      <formula>0.94</formula>
    </cfRule>
  </conditionalFormatting>
  <conditionalFormatting sqref="AA69:AG70 AL69:AO70 AX69:AX70">
    <cfRule type="cellIs" dxfId="2154" priority="326" operator="lessThan">
      <formula>0.94</formula>
    </cfRule>
  </conditionalFormatting>
  <conditionalFormatting sqref="AV58:AW58">
    <cfRule type="cellIs" dxfId="2153" priority="245" operator="lessThan">
      <formula>0.94</formula>
    </cfRule>
  </conditionalFormatting>
  <conditionalFormatting sqref="AV59:AW61">
    <cfRule type="cellIs" dxfId="2152" priority="244" operator="lessThan">
      <formula>0.94</formula>
    </cfRule>
  </conditionalFormatting>
  <conditionalFormatting sqref="AV62:AW64">
    <cfRule type="cellIs" dxfId="2151" priority="243" operator="lessThan">
      <formula>0.94</formula>
    </cfRule>
  </conditionalFormatting>
  <conditionalFormatting sqref="AV65:AW67">
    <cfRule type="cellIs" dxfId="2150" priority="242" operator="lessThan">
      <formula>0.94</formula>
    </cfRule>
  </conditionalFormatting>
  <conditionalFormatting sqref="AK15">
    <cfRule type="cellIs" dxfId="2149" priority="268" operator="lessThan">
      <formula>0.94</formula>
    </cfRule>
  </conditionalFormatting>
  <conditionalFormatting sqref="AK23 AK30">
    <cfRule type="cellIs" dxfId="2148" priority="264" operator="lessThan">
      <formula>0.94</formula>
    </cfRule>
  </conditionalFormatting>
  <conditionalFormatting sqref="AA88:AG88 AL88:AP88 AX88 AR88:AS88">
    <cfRule type="cellIs" dxfId="2147" priority="240" operator="lessThan">
      <formula>0.94</formula>
    </cfRule>
  </conditionalFormatting>
  <conditionalFormatting sqref="Z89">
    <cfRule type="cellIs" dxfId="2146" priority="239" operator="lessThan">
      <formula>0.94</formula>
    </cfRule>
  </conditionalFormatting>
  <conditionalFormatting sqref="AH13:AH14">
    <cfRule type="cellIs" dxfId="2145" priority="325" operator="greaterThan">
      <formula>1</formula>
    </cfRule>
  </conditionalFormatting>
  <conditionalFormatting sqref="AH19:AH22">
    <cfRule type="cellIs" dxfId="2144" priority="324" operator="lessThan">
      <formula>0.92</formula>
    </cfRule>
  </conditionalFormatting>
  <conditionalFormatting sqref="AH17">
    <cfRule type="cellIs" dxfId="2143" priority="323" operator="lessThan">
      <formula>0.97</formula>
    </cfRule>
  </conditionalFormatting>
  <conditionalFormatting sqref="AH15">
    <cfRule type="cellIs" dxfId="2142" priority="322" operator="lessThan">
      <formula>0.94</formula>
    </cfRule>
  </conditionalFormatting>
  <conditionalFormatting sqref="AH16">
    <cfRule type="cellIs" dxfId="2141" priority="321" operator="lessThan">
      <formula>0.88</formula>
    </cfRule>
  </conditionalFormatting>
  <conditionalFormatting sqref="AH18">
    <cfRule type="cellIs" dxfId="2140" priority="320" operator="lessThan">
      <formula>0.97</formula>
    </cfRule>
  </conditionalFormatting>
  <conditionalFormatting sqref="AH25">
    <cfRule type="cellIs" dxfId="2139" priority="319" operator="lessThan">
      <formula>0.97</formula>
    </cfRule>
  </conditionalFormatting>
  <conditionalFormatting sqref="AH23 AH30">
    <cfRule type="cellIs" dxfId="2138" priority="318" operator="lessThan">
      <formula>0.94</formula>
    </cfRule>
  </conditionalFormatting>
  <conditionalFormatting sqref="AH24">
    <cfRule type="cellIs" dxfId="2137" priority="317" operator="lessThan">
      <formula>0.88</formula>
    </cfRule>
  </conditionalFormatting>
  <conditionalFormatting sqref="AH26">
    <cfRule type="cellIs" dxfId="2136" priority="316" operator="lessThan">
      <formula>0.97</formula>
    </cfRule>
  </conditionalFormatting>
  <conditionalFormatting sqref="AH27:AH29">
    <cfRule type="cellIs" dxfId="2135" priority="315" operator="lessThan">
      <formula>0.92</formula>
    </cfRule>
  </conditionalFormatting>
  <conditionalFormatting sqref="AH56">
    <cfRule type="cellIs" dxfId="2134" priority="314" operator="lessThan">
      <formula>0.94</formula>
    </cfRule>
  </conditionalFormatting>
  <conditionalFormatting sqref="AH57">
    <cfRule type="cellIs" dxfId="2133" priority="313" operator="lessThan">
      <formula>0.94</formula>
    </cfRule>
  </conditionalFormatting>
  <conditionalFormatting sqref="AH58">
    <cfRule type="cellIs" dxfId="2132" priority="312" operator="lessThan">
      <formula>0.94</formula>
    </cfRule>
  </conditionalFormatting>
  <conditionalFormatting sqref="AH59:AH61">
    <cfRule type="cellIs" dxfId="2131" priority="311" operator="lessThan">
      <formula>0.94</formula>
    </cfRule>
  </conditionalFormatting>
  <conditionalFormatting sqref="AH62:AH64">
    <cfRule type="cellIs" dxfId="2130" priority="310" operator="lessThan">
      <formula>0.94</formula>
    </cfRule>
  </conditionalFormatting>
  <conditionalFormatting sqref="AH65:AH67">
    <cfRule type="cellIs" dxfId="2129" priority="309" operator="lessThan">
      <formula>0.94</formula>
    </cfRule>
  </conditionalFormatting>
  <conditionalFormatting sqref="AH69:AH70">
    <cfRule type="cellIs" dxfId="2128" priority="308" operator="lessThan">
      <formula>0.94</formula>
    </cfRule>
  </conditionalFormatting>
  <conditionalFormatting sqref="AT56:AU56">
    <cfRule type="cellIs" dxfId="2127" priority="253" operator="lessThan">
      <formula>0.94</formula>
    </cfRule>
  </conditionalFormatting>
  <conditionalFormatting sqref="AT57:AU57">
    <cfRule type="cellIs" dxfId="2126" priority="252" operator="lessThan">
      <formula>0.94</formula>
    </cfRule>
  </conditionalFormatting>
  <conditionalFormatting sqref="AT58:AU58">
    <cfRule type="cellIs" dxfId="2125" priority="251" operator="lessThan">
      <formula>0.94</formula>
    </cfRule>
  </conditionalFormatting>
  <conditionalFormatting sqref="AT59:AU61">
    <cfRule type="cellIs" dxfId="2124" priority="250" operator="lessThan">
      <formula>0.94</formula>
    </cfRule>
  </conditionalFormatting>
  <conditionalFormatting sqref="AT62:AU64">
    <cfRule type="cellIs" dxfId="2123" priority="249" operator="lessThan">
      <formula>0.94</formula>
    </cfRule>
  </conditionalFormatting>
  <conditionalFormatting sqref="AT65:AU67">
    <cfRule type="cellIs" dxfId="2122" priority="248" operator="lessThan">
      <formula>0.94</formula>
    </cfRule>
  </conditionalFormatting>
  <conditionalFormatting sqref="AJ88">
    <cfRule type="cellIs" dxfId="2121" priority="214" operator="lessThan">
      <formula>0.94</formula>
    </cfRule>
  </conditionalFormatting>
  <conditionalFormatting sqref="AJ89">
    <cfRule type="cellIs" dxfId="2120" priority="213" operator="lessThan">
      <formula>0.94</formula>
    </cfRule>
  </conditionalFormatting>
  <conditionalFormatting sqref="AJ90">
    <cfRule type="cellIs" dxfId="2119" priority="212" operator="lessThan">
      <formula>0.94</formula>
    </cfRule>
  </conditionalFormatting>
  <conditionalFormatting sqref="AJ91:AJ93">
    <cfRule type="cellIs" dxfId="2118" priority="211" operator="lessThan">
      <formula>0.94</formula>
    </cfRule>
  </conditionalFormatting>
  <conditionalFormatting sqref="AI13:AI14">
    <cfRule type="cellIs" dxfId="2117" priority="307" operator="greaterThan">
      <formula>1</formula>
    </cfRule>
  </conditionalFormatting>
  <conditionalFormatting sqref="AI19:AI22">
    <cfRule type="cellIs" dxfId="2116" priority="306" operator="lessThan">
      <formula>0.92</formula>
    </cfRule>
  </conditionalFormatting>
  <conditionalFormatting sqref="AI17">
    <cfRule type="cellIs" dxfId="2115" priority="305" operator="lessThan">
      <formula>0.97</formula>
    </cfRule>
  </conditionalFormatting>
  <conditionalFormatting sqref="AI15">
    <cfRule type="cellIs" dxfId="2114" priority="304" operator="lessThan">
      <formula>0.94</formula>
    </cfRule>
  </conditionalFormatting>
  <conditionalFormatting sqref="AI16">
    <cfRule type="cellIs" dxfId="2113" priority="303" operator="lessThan">
      <formula>0.88</formula>
    </cfRule>
  </conditionalFormatting>
  <conditionalFormatting sqref="AI18">
    <cfRule type="cellIs" dxfId="2112" priority="302" operator="lessThan">
      <formula>0.97</formula>
    </cfRule>
  </conditionalFormatting>
  <conditionalFormatting sqref="AI25">
    <cfRule type="cellIs" dxfId="2111" priority="301" operator="lessThan">
      <formula>0.97</formula>
    </cfRule>
  </conditionalFormatting>
  <conditionalFormatting sqref="AI23 AI30">
    <cfRule type="cellIs" dxfId="2110" priority="300" operator="lessThan">
      <formula>0.94</formula>
    </cfRule>
  </conditionalFormatting>
  <conditionalFormatting sqref="AI24">
    <cfRule type="cellIs" dxfId="2109" priority="299" operator="lessThan">
      <formula>0.88</formula>
    </cfRule>
  </conditionalFormatting>
  <conditionalFormatting sqref="AI26">
    <cfRule type="cellIs" dxfId="2108" priority="298" operator="lessThan">
      <formula>0.97</formula>
    </cfRule>
  </conditionalFormatting>
  <conditionalFormatting sqref="AI27:AI29">
    <cfRule type="cellIs" dxfId="2107" priority="297" operator="lessThan">
      <formula>0.92</formula>
    </cfRule>
  </conditionalFormatting>
  <conditionalFormatting sqref="AI56">
    <cfRule type="cellIs" dxfId="2106" priority="296" operator="lessThan">
      <formula>0.94</formula>
    </cfRule>
  </conditionalFormatting>
  <conditionalFormatting sqref="AI57">
    <cfRule type="cellIs" dxfId="2105" priority="295" operator="lessThan">
      <formula>0.94</formula>
    </cfRule>
  </conditionalFormatting>
  <conditionalFormatting sqref="AI58">
    <cfRule type="cellIs" dxfId="2104" priority="294" operator="lessThan">
      <formula>0.94</formula>
    </cfRule>
  </conditionalFormatting>
  <conditionalFormatting sqref="AI59:AI61">
    <cfRule type="cellIs" dxfId="2103" priority="293" operator="lessThan">
      <formula>0.94</formula>
    </cfRule>
  </conditionalFormatting>
  <conditionalFormatting sqref="AI62:AI64">
    <cfRule type="cellIs" dxfId="2102" priority="292" operator="lessThan">
      <formula>0.94</formula>
    </cfRule>
  </conditionalFormatting>
  <conditionalFormatting sqref="AI65:AI67">
    <cfRule type="cellIs" dxfId="2101" priority="291" operator="lessThan">
      <formula>0.94</formula>
    </cfRule>
  </conditionalFormatting>
  <conditionalFormatting sqref="AI69:AI70">
    <cfRule type="cellIs" dxfId="2100" priority="290" operator="lessThan">
      <formula>0.94</formula>
    </cfRule>
  </conditionalFormatting>
  <conditionalFormatting sqref="AV90:AW90">
    <cfRule type="cellIs" dxfId="2099" priority="192" operator="lessThan">
      <formula>0.94</formula>
    </cfRule>
  </conditionalFormatting>
  <conditionalFormatting sqref="AV91:AW93">
    <cfRule type="cellIs" dxfId="2098" priority="191" operator="lessThan">
      <formula>0.94</formula>
    </cfRule>
  </conditionalFormatting>
  <conditionalFormatting sqref="AV94:AW96">
    <cfRule type="cellIs" dxfId="2097" priority="190" operator="lessThan">
      <formula>0.94</formula>
    </cfRule>
  </conditionalFormatting>
  <conditionalFormatting sqref="AV97:AW99">
    <cfRule type="cellIs" dxfId="2096" priority="189" operator="lessThan">
      <formula>0.94</formula>
    </cfRule>
  </conditionalFormatting>
  <conditionalFormatting sqref="Z88">
    <cfRule type="cellIs" dxfId="2095" priority="241" operator="lessThan">
      <formula>0.94</formula>
    </cfRule>
  </conditionalFormatting>
  <conditionalFormatting sqref="AA89:AG89 AL89:AP89 AX89 AR89:AS89">
    <cfRule type="cellIs" dxfId="2094" priority="238" operator="lessThan">
      <formula>0.94</formula>
    </cfRule>
  </conditionalFormatting>
  <conditionalFormatting sqref="Z90:Z93">
    <cfRule type="cellIs" dxfId="2093" priority="237" operator="lessThan">
      <formula>0.94</formula>
    </cfRule>
  </conditionalFormatting>
  <conditionalFormatting sqref="AA90:AG90 AL90:AP90 AX90 AR90:AS90">
    <cfRule type="cellIs" dxfId="2092" priority="236" operator="lessThan">
      <formula>0.94</formula>
    </cfRule>
  </conditionalFormatting>
  <conditionalFormatting sqref="AJ13:AJ14">
    <cfRule type="cellIs" dxfId="2091" priority="289" operator="greaterThan">
      <formula>1</formula>
    </cfRule>
  </conditionalFormatting>
  <conditionalFormatting sqref="AJ19:AJ22">
    <cfRule type="cellIs" dxfId="2090" priority="288" operator="lessThan">
      <formula>0.92</formula>
    </cfRule>
  </conditionalFormatting>
  <conditionalFormatting sqref="AJ17">
    <cfRule type="cellIs" dxfId="2089" priority="287" operator="lessThan">
      <formula>0.97</formula>
    </cfRule>
  </conditionalFormatting>
  <conditionalFormatting sqref="AJ15">
    <cfRule type="cellIs" dxfId="2088" priority="286" operator="lessThan">
      <formula>0.94</formula>
    </cfRule>
  </conditionalFormatting>
  <conditionalFormatting sqref="AJ16">
    <cfRule type="cellIs" dxfId="2087" priority="285" operator="lessThan">
      <formula>0.88</formula>
    </cfRule>
  </conditionalFormatting>
  <conditionalFormatting sqref="AJ18">
    <cfRule type="cellIs" dxfId="2086" priority="284" operator="lessThan">
      <formula>0.97</formula>
    </cfRule>
  </conditionalFormatting>
  <conditionalFormatting sqref="AJ25">
    <cfRule type="cellIs" dxfId="2085" priority="283" operator="lessThan">
      <formula>0.97</formula>
    </cfRule>
  </conditionalFormatting>
  <conditionalFormatting sqref="AJ23 AJ30">
    <cfRule type="cellIs" dxfId="2084" priority="282" operator="lessThan">
      <formula>0.94</formula>
    </cfRule>
  </conditionalFormatting>
  <conditionalFormatting sqref="AJ24">
    <cfRule type="cellIs" dxfId="2083" priority="281" operator="lessThan">
      <formula>0.88</formula>
    </cfRule>
  </conditionalFormatting>
  <conditionalFormatting sqref="AJ26">
    <cfRule type="cellIs" dxfId="2082" priority="280" operator="lessThan">
      <formula>0.97</formula>
    </cfRule>
  </conditionalFormatting>
  <conditionalFormatting sqref="AJ27:AJ29">
    <cfRule type="cellIs" dxfId="2081" priority="279" operator="lessThan">
      <formula>0.92</formula>
    </cfRule>
  </conditionalFormatting>
  <conditionalFormatting sqref="AJ56">
    <cfRule type="cellIs" dxfId="2080" priority="278" operator="lessThan">
      <formula>0.94</formula>
    </cfRule>
  </conditionalFormatting>
  <conditionalFormatting sqref="AJ57">
    <cfRule type="cellIs" dxfId="2079" priority="277" operator="lessThan">
      <formula>0.94</formula>
    </cfRule>
  </conditionalFormatting>
  <conditionalFormatting sqref="AJ58">
    <cfRule type="cellIs" dxfId="2078" priority="276" operator="lessThan">
      <formula>0.94</formula>
    </cfRule>
  </conditionalFormatting>
  <conditionalFormatting sqref="AJ59:AJ61">
    <cfRule type="cellIs" dxfId="2077" priority="275" operator="lessThan">
      <formula>0.94</formula>
    </cfRule>
  </conditionalFormatting>
  <conditionalFormatting sqref="AJ62:AJ64">
    <cfRule type="cellIs" dxfId="2076" priority="274" operator="lessThan">
      <formula>0.94</formula>
    </cfRule>
  </conditionalFormatting>
  <conditionalFormatting sqref="AJ65:AJ67">
    <cfRule type="cellIs" dxfId="2075" priority="273" operator="lessThan">
      <formula>0.94</formula>
    </cfRule>
  </conditionalFormatting>
  <conditionalFormatting sqref="AJ69:AJ70">
    <cfRule type="cellIs" dxfId="2074" priority="272" operator="lessThan">
      <formula>0.94</formula>
    </cfRule>
  </conditionalFormatting>
  <conditionalFormatting sqref="AI94:AI96">
    <cfRule type="cellIs" dxfId="2073" priority="217" operator="lessThan">
      <formula>0.94</formula>
    </cfRule>
  </conditionalFormatting>
  <conditionalFormatting sqref="AI97:AI99">
    <cfRule type="cellIs" dxfId="2072" priority="216" operator="lessThan">
      <formula>0.94</formula>
    </cfRule>
  </conditionalFormatting>
  <conditionalFormatting sqref="AI101:AI102">
    <cfRule type="cellIs" dxfId="2071" priority="215" operator="lessThan">
      <formula>0.94</formula>
    </cfRule>
  </conditionalFormatting>
  <conditionalFormatting sqref="AJ94:AJ96">
    <cfRule type="cellIs" dxfId="2070" priority="210" operator="lessThan">
      <formula>0.94</formula>
    </cfRule>
  </conditionalFormatting>
  <conditionalFormatting sqref="AJ97:AJ99">
    <cfRule type="cellIs" dxfId="2069" priority="209" operator="lessThan">
      <formula>0.94</formula>
    </cfRule>
  </conditionalFormatting>
  <conditionalFormatting sqref="AJ101:AJ102">
    <cfRule type="cellIs" dxfId="2068" priority="208" operator="lessThan">
      <formula>0.94</formula>
    </cfRule>
  </conditionalFormatting>
  <conditionalFormatting sqref="AK13:AK14">
    <cfRule type="cellIs" dxfId="2067" priority="271" operator="greaterThan">
      <formula>1</formula>
    </cfRule>
  </conditionalFormatting>
  <conditionalFormatting sqref="AK19:AK22">
    <cfRule type="cellIs" dxfId="2066" priority="270" operator="lessThan">
      <formula>0.92</formula>
    </cfRule>
  </conditionalFormatting>
  <conditionalFormatting sqref="AK17">
    <cfRule type="cellIs" dxfId="2065" priority="269" operator="lessThan">
      <formula>0.97</formula>
    </cfRule>
  </conditionalFormatting>
  <conditionalFormatting sqref="AK16">
    <cfRule type="cellIs" dxfId="2064" priority="267" operator="lessThan">
      <formula>0.88</formula>
    </cfRule>
  </conditionalFormatting>
  <conditionalFormatting sqref="AK18">
    <cfRule type="cellIs" dxfId="2063" priority="266" operator="lessThan">
      <formula>0.97</formula>
    </cfRule>
  </conditionalFormatting>
  <conditionalFormatting sqref="AK25">
    <cfRule type="cellIs" dxfId="2062" priority="265" operator="lessThan">
      <formula>0.97</formula>
    </cfRule>
  </conditionalFormatting>
  <conditionalFormatting sqref="AK24">
    <cfRule type="cellIs" dxfId="2061" priority="263" operator="lessThan">
      <formula>0.88</formula>
    </cfRule>
  </conditionalFormatting>
  <conditionalFormatting sqref="AK26">
    <cfRule type="cellIs" dxfId="2060" priority="262" operator="lessThan">
      <formula>0.97</formula>
    </cfRule>
  </conditionalFormatting>
  <conditionalFormatting sqref="AK27:AK29">
    <cfRule type="cellIs" dxfId="2059" priority="261" operator="lessThan">
      <formula>0.92</formula>
    </cfRule>
  </conditionalFormatting>
  <conditionalFormatting sqref="AK56">
    <cfRule type="cellIs" dxfId="2058" priority="260" operator="lessThan">
      <formula>0.94</formula>
    </cfRule>
  </conditionalFormatting>
  <conditionalFormatting sqref="AK57">
    <cfRule type="cellIs" dxfId="2057" priority="259" operator="lessThan">
      <formula>0.94</formula>
    </cfRule>
  </conditionalFormatting>
  <conditionalFormatting sqref="AK58">
    <cfRule type="cellIs" dxfId="2056" priority="258" operator="lessThan">
      <formula>0.94</formula>
    </cfRule>
  </conditionalFormatting>
  <conditionalFormatting sqref="AK59:AK61">
    <cfRule type="cellIs" dxfId="2055" priority="257" operator="lessThan">
      <formula>0.94</formula>
    </cfRule>
  </conditionalFormatting>
  <conditionalFormatting sqref="AK62:AK64">
    <cfRule type="cellIs" dxfId="2054" priority="256" operator="lessThan">
      <formula>0.94</formula>
    </cfRule>
  </conditionalFormatting>
  <conditionalFormatting sqref="AK65:AK67">
    <cfRule type="cellIs" dxfId="2053" priority="255" operator="lessThan">
      <formula>0.94</formula>
    </cfRule>
  </conditionalFormatting>
  <conditionalFormatting sqref="AK69:AK70">
    <cfRule type="cellIs" dxfId="2052" priority="254" operator="lessThan">
      <formula>0.94</formula>
    </cfRule>
  </conditionalFormatting>
  <conditionalFormatting sqref="AP69:AQ69">
    <cfRule type="cellIs" dxfId="2051" priority="188" operator="lessThan">
      <formula>0.94</formula>
    </cfRule>
  </conditionalFormatting>
  <conditionalFormatting sqref="AS69:AW69">
    <cfRule type="cellIs" dxfId="2050" priority="187" operator="lessThan">
      <formula>0.94</formula>
    </cfRule>
  </conditionalFormatting>
  <conditionalFormatting sqref="AP101:AW101">
    <cfRule type="cellIs" dxfId="2049" priority="186" operator="lessThan">
      <formula>0.94</formula>
    </cfRule>
  </conditionalFormatting>
  <conditionalFormatting sqref="AP70">
    <cfRule type="cellIs" dxfId="2048" priority="185" operator="lessThan">
      <formula>0.94</formula>
    </cfRule>
  </conditionalFormatting>
  <conditionalFormatting sqref="AQ70">
    <cfRule type="cellIs" dxfId="2047" priority="184" operator="lessThan">
      <formula>0.94</formula>
    </cfRule>
  </conditionalFormatting>
  <conditionalFormatting sqref="AR70">
    <cfRule type="cellIs" dxfId="2046" priority="183" operator="lessThan">
      <formula>0.94</formula>
    </cfRule>
  </conditionalFormatting>
  <conditionalFormatting sqref="AS70">
    <cfRule type="cellIs" dxfId="2045" priority="182" operator="lessThan">
      <formula>0.94</formula>
    </cfRule>
  </conditionalFormatting>
  <conditionalFormatting sqref="AT70">
    <cfRule type="cellIs" dxfId="2044" priority="181" operator="lessThan">
      <formula>0.94</formula>
    </cfRule>
  </conditionalFormatting>
  <conditionalFormatting sqref="AU70">
    <cfRule type="cellIs" dxfId="2043" priority="180" operator="lessThan">
      <formula>0.94</formula>
    </cfRule>
  </conditionalFormatting>
  <conditionalFormatting sqref="AI89">
    <cfRule type="cellIs" dxfId="2042" priority="220" operator="lessThan">
      <formula>0.94</formula>
    </cfRule>
  </conditionalFormatting>
  <conditionalFormatting sqref="AI90">
    <cfRule type="cellIs" dxfId="2041" priority="219" operator="lessThan">
      <formula>0.94</formula>
    </cfRule>
  </conditionalFormatting>
  <conditionalFormatting sqref="AI91:AI93">
    <cfRule type="cellIs" dxfId="2040" priority="218" operator="lessThan">
      <formula>0.94</formula>
    </cfRule>
  </conditionalFormatting>
  <conditionalFormatting sqref="BD101:BD102">
    <cfRule type="cellIs" dxfId="2039" priority="151" operator="lessThan">
      <formula>0.94</formula>
    </cfRule>
  </conditionalFormatting>
  <conditionalFormatting sqref="AQ88">
    <cfRule type="cellIs" dxfId="2038" priority="172" operator="lessThan">
      <formula>0.94</formula>
    </cfRule>
  </conditionalFormatting>
  <conditionalFormatting sqref="AQ89">
    <cfRule type="cellIs" dxfId="2037" priority="171" operator="lessThan">
      <formula>0.94</formula>
    </cfRule>
  </conditionalFormatting>
  <conditionalFormatting sqref="AQ90">
    <cfRule type="cellIs" dxfId="2036" priority="170" operator="lessThan">
      <formula>0.94</formula>
    </cfRule>
  </conditionalFormatting>
  <conditionalFormatting sqref="AZ91:BA93">
    <cfRule type="cellIs" dxfId="2035" priority="147" operator="lessThan">
      <formula>0.94</formula>
    </cfRule>
  </conditionalFormatting>
  <conditionalFormatting sqref="AZ94:BA96">
    <cfRule type="cellIs" dxfId="2034" priority="146" operator="lessThan">
      <formula>0.94</formula>
    </cfRule>
  </conditionalFormatting>
  <conditionalFormatting sqref="AZ97:BA99">
    <cfRule type="cellIs" dxfId="2033" priority="145" operator="lessThan">
      <formula>0.94</formula>
    </cfRule>
  </conditionalFormatting>
  <conditionalFormatting sqref="BB88:BC88">
    <cfRule type="cellIs" dxfId="2032" priority="144" operator="lessThan">
      <formula>0.94</formula>
    </cfRule>
  </conditionalFormatting>
  <conditionalFormatting sqref="BB89:BC89">
    <cfRule type="cellIs" dxfId="2031" priority="143" operator="lessThan">
      <formula>0.94</formula>
    </cfRule>
  </conditionalFormatting>
  <conditionalFormatting sqref="BB90:BC90">
    <cfRule type="cellIs" dxfId="2030" priority="142" operator="lessThan">
      <formula>0.94</formula>
    </cfRule>
  </conditionalFormatting>
  <conditionalFormatting sqref="AV56:AW56">
    <cfRule type="cellIs" dxfId="2029" priority="247" operator="lessThan">
      <formula>0.94</formula>
    </cfRule>
  </conditionalFormatting>
  <conditionalFormatting sqref="AV57:AW57">
    <cfRule type="cellIs" dxfId="2028" priority="246" operator="lessThan">
      <formula>0.94</formula>
    </cfRule>
  </conditionalFormatting>
  <conditionalFormatting sqref="AZ57:BA57">
    <cfRule type="cellIs" dxfId="2027" priority="168" operator="lessThan">
      <formula>0.94</formula>
    </cfRule>
  </conditionalFormatting>
  <conditionalFormatting sqref="AZ58:BA58">
    <cfRule type="cellIs" dxfId="2026" priority="167" operator="lessThan">
      <formula>0.94</formula>
    </cfRule>
  </conditionalFormatting>
  <conditionalFormatting sqref="AZ59:BA61">
    <cfRule type="cellIs" dxfId="2025" priority="166" operator="lessThan">
      <formula>0.94</formula>
    </cfRule>
  </conditionalFormatting>
  <conditionalFormatting sqref="AZ62:BA64">
    <cfRule type="cellIs" dxfId="2024" priority="165" operator="lessThan">
      <formula>0.94</formula>
    </cfRule>
  </conditionalFormatting>
  <conditionalFormatting sqref="AZ65:BA67">
    <cfRule type="cellIs" dxfId="2023" priority="164" operator="lessThan">
      <formula>0.94</formula>
    </cfRule>
  </conditionalFormatting>
  <conditionalFormatting sqref="AZ15:BB15">
    <cfRule type="cellIs" dxfId="2022" priority="129" operator="lessThan">
      <formula>0.94</formula>
    </cfRule>
  </conditionalFormatting>
  <conditionalFormatting sqref="AA91:AG93 AL91:AS93 AX91:AX93">
    <cfRule type="cellIs" dxfId="2021" priority="235" operator="lessThan">
      <formula>0.94</formula>
    </cfRule>
  </conditionalFormatting>
  <conditionalFormatting sqref="Z94:Z96">
    <cfRule type="cellIs" dxfId="2020" priority="234" operator="lessThan">
      <formula>0.94</formula>
    </cfRule>
  </conditionalFormatting>
  <conditionalFormatting sqref="AA94:AG96 AL94:AS96 AX94:AX96">
    <cfRule type="cellIs" dxfId="2019" priority="233" operator="lessThan">
      <formula>0.94</formula>
    </cfRule>
  </conditionalFormatting>
  <conditionalFormatting sqref="Z97:Z99">
    <cfRule type="cellIs" dxfId="2018" priority="232" operator="lessThan">
      <formula>0.94</formula>
    </cfRule>
  </conditionalFormatting>
  <conditionalFormatting sqref="AA97:AG99 AL97:AS99 AX97:AX99">
    <cfRule type="cellIs" dxfId="2017" priority="231" operator="lessThan">
      <formula>0.94</formula>
    </cfRule>
  </conditionalFormatting>
  <conditionalFormatting sqref="Z101:Z102">
    <cfRule type="cellIs" dxfId="2016" priority="230" operator="lessThan">
      <formula>0.94</formula>
    </cfRule>
  </conditionalFormatting>
  <conditionalFormatting sqref="AA101:AG102 AL101:AO101 AX101:AX102 AL102:AN102">
    <cfRule type="cellIs" dxfId="2015" priority="229" operator="lessThan">
      <formula>0.94</formula>
    </cfRule>
  </conditionalFormatting>
  <conditionalFormatting sqref="AH88">
    <cfRule type="cellIs" dxfId="2014" priority="228" operator="lessThan">
      <formula>0.94</formula>
    </cfRule>
  </conditionalFormatting>
  <conditionalFormatting sqref="AH89">
    <cfRule type="cellIs" dxfId="2013" priority="227" operator="lessThan">
      <formula>0.94</formula>
    </cfRule>
  </conditionalFormatting>
  <conditionalFormatting sqref="AH90">
    <cfRule type="cellIs" dxfId="2012" priority="226" operator="lessThan">
      <formula>0.94</formula>
    </cfRule>
  </conditionalFormatting>
  <conditionalFormatting sqref="AH91:AH93">
    <cfRule type="cellIs" dxfId="2011" priority="225" operator="lessThan">
      <formula>0.94</formula>
    </cfRule>
  </conditionalFormatting>
  <conditionalFormatting sqref="AH94:AH96">
    <cfRule type="cellIs" dxfId="2010" priority="224" operator="lessThan">
      <formula>0.94</formula>
    </cfRule>
  </conditionalFormatting>
  <conditionalFormatting sqref="AH97:AH99">
    <cfRule type="cellIs" dxfId="2009" priority="223" operator="lessThan">
      <formula>0.94</formula>
    </cfRule>
  </conditionalFormatting>
  <conditionalFormatting sqref="AH101:AH102">
    <cfRule type="cellIs" dxfId="2008" priority="222" operator="lessThan">
      <formula>0.94</formula>
    </cfRule>
  </conditionalFormatting>
  <conditionalFormatting sqref="AI88">
    <cfRule type="cellIs" dxfId="2007" priority="221" operator="lessThan">
      <formula>0.94</formula>
    </cfRule>
  </conditionalFormatting>
  <conditionalFormatting sqref="AZ56:BA56">
    <cfRule type="cellIs" dxfId="2006" priority="169" operator="lessThan">
      <formula>0.94</formula>
    </cfRule>
  </conditionalFormatting>
  <conditionalFormatting sqref="AK88">
    <cfRule type="cellIs" dxfId="2005" priority="207" operator="lessThan">
      <formula>0.94</formula>
    </cfRule>
  </conditionalFormatting>
  <conditionalFormatting sqref="AK89">
    <cfRule type="cellIs" dxfId="2004" priority="206" operator="lessThan">
      <formula>0.94</formula>
    </cfRule>
  </conditionalFormatting>
  <conditionalFormatting sqref="AK90">
    <cfRule type="cellIs" dxfId="2003" priority="205" operator="lessThan">
      <formula>0.94</formula>
    </cfRule>
  </conditionalFormatting>
  <conditionalFormatting sqref="AK91:AK93">
    <cfRule type="cellIs" dxfId="2002" priority="204" operator="lessThan">
      <formula>0.94</formula>
    </cfRule>
  </conditionalFormatting>
  <conditionalFormatting sqref="AK94:AK96">
    <cfRule type="cellIs" dxfId="2001" priority="203" operator="lessThan">
      <formula>0.94</formula>
    </cfRule>
  </conditionalFormatting>
  <conditionalFormatting sqref="AK97:AK99">
    <cfRule type="cellIs" dxfId="2000" priority="202" operator="lessThan">
      <formula>0.94</formula>
    </cfRule>
  </conditionalFormatting>
  <conditionalFormatting sqref="AK101:AK102">
    <cfRule type="cellIs" dxfId="1999" priority="201" operator="lessThan">
      <formula>0.94</formula>
    </cfRule>
  </conditionalFormatting>
  <conditionalFormatting sqref="AT88:AU88">
    <cfRule type="cellIs" dxfId="1998" priority="200" operator="lessThan">
      <formula>0.94</formula>
    </cfRule>
  </conditionalFormatting>
  <conditionalFormatting sqref="AT89:AU89">
    <cfRule type="cellIs" dxfId="1997" priority="199" operator="lessThan">
      <formula>0.94</formula>
    </cfRule>
  </conditionalFormatting>
  <conditionalFormatting sqref="AT90:AU90">
    <cfRule type="cellIs" dxfId="1996" priority="198" operator="lessThan">
      <formula>0.94</formula>
    </cfRule>
  </conditionalFormatting>
  <conditionalFormatting sqref="AT91:AU93">
    <cfRule type="cellIs" dxfId="1995" priority="197" operator="lessThan">
      <formula>0.94</formula>
    </cfRule>
  </conditionalFormatting>
  <conditionalFormatting sqref="AT94:AU96">
    <cfRule type="cellIs" dxfId="1994" priority="196" operator="lessThan">
      <formula>0.94</formula>
    </cfRule>
  </conditionalFormatting>
  <conditionalFormatting sqref="AT97:AU99">
    <cfRule type="cellIs" dxfId="1993" priority="195" operator="lessThan">
      <formula>0.94</formula>
    </cfRule>
  </conditionalFormatting>
  <conditionalFormatting sqref="AV88:AW88">
    <cfRule type="cellIs" dxfId="1992" priority="194" operator="lessThan">
      <formula>0.94</formula>
    </cfRule>
  </conditionalFormatting>
  <conditionalFormatting sqref="AV89:AW89">
    <cfRule type="cellIs" dxfId="1991" priority="193" operator="lessThan">
      <formula>0.94</formula>
    </cfRule>
  </conditionalFormatting>
  <conditionalFormatting sqref="AV70">
    <cfRule type="cellIs" dxfId="1990" priority="179" operator="lessThan">
      <formula>0.94</formula>
    </cfRule>
  </conditionalFormatting>
  <conditionalFormatting sqref="AW70">
    <cfRule type="cellIs" dxfId="1989" priority="178" operator="lessThan">
      <formula>0.94</formula>
    </cfRule>
  </conditionalFormatting>
  <conditionalFormatting sqref="AO102:AW102">
    <cfRule type="cellIs" dxfId="1988" priority="177" operator="lessThan">
      <formula>0.94</formula>
    </cfRule>
  </conditionalFormatting>
  <conditionalFormatting sqref="AR69">
    <cfRule type="cellIs" dxfId="1987" priority="176" operator="lessThan">
      <formula>0.94</formula>
    </cfRule>
  </conditionalFormatting>
  <conditionalFormatting sqref="AC18">
    <cfRule type="cellIs" dxfId="1986" priority="175" operator="lessThan">
      <formula>0.97</formula>
    </cfRule>
  </conditionalFormatting>
  <conditionalFormatting sqref="AD18:AG18">
    <cfRule type="cellIs" dxfId="1985" priority="174" operator="lessThan">
      <formula>0.97</formula>
    </cfRule>
  </conditionalFormatting>
  <conditionalFormatting sqref="Z18:AA18">
    <cfRule type="cellIs" dxfId="1984" priority="173" operator="lessThan">
      <formula>0.97</formula>
    </cfRule>
  </conditionalFormatting>
  <conditionalFormatting sqref="AZ88:BA88">
    <cfRule type="cellIs" dxfId="1983" priority="150" operator="lessThan">
      <formula>0.94</formula>
    </cfRule>
  </conditionalFormatting>
  <conditionalFormatting sqref="AZ89:BA89">
    <cfRule type="cellIs" dxfId="1982" priority="149" operator="lessThan">
      <formula>0.94</formula>
    </cfRule>
  </conditionalFormatting>
  <conditionalFormatting sqref="AZ90:BA90">
    <cfRule type="cellIs" dxfId="1981" priority="148" operator="lessThan">
      <formula>0.94</formula>
    </cfRule>
  </conditionalFormatting>
  <conditionalFormatting sqref="BC23 BC30">
    <cfRule type="cellIs" dxfId="1980" priority="105" operator="lessThan">
      <formula>0.94</formula>
    </cfRule>
  </conditionalFormatting>
  <conditionalFormatting sqref="BD88:BE88">
    <cfRule type="cellIs" dxfId="1979" priority="54" operator="lessThan">
      <formula>0.94</formula>
    </cfRule>
  </conditionalFormatting>
  <conditionalFormatting sqref="BD15">
    <cfRule type="cellIs" dxfId="1978" priority="99" operator="lessThan">
      <formula>0.94</formula>
    </cfRule>
  </conditionalFormatting>
  <conditionalFormatting sqref="BD90:BE90">
    <cfRule type="cellIs" dxfId="1977" priority="52" operator="lessThan">
      <formula>0.94</formula>
    </cfRule>
  </conditionalFormatting>
  <conditionalFormatting sqref="BD91:BE93">
    <cfRule type="cellIs" dxfId="1976" priority="51" operator="lessThan">
      <formula>0.94</formula>
    </cfRule>
  </conditionalFormatting>
  <conditionalFormatting sqref="BD94:BE96">
    <cfRule type="cellIs" dxfId="1975" priority="50" operator="lessThan">
      <formula>0.94</formula>
    </cfRule>
  </conditionalFormatting>
  <conditionalFormatting sqref="AZ102:BC102">
    <cfRule type="cellIs" dxfId="1974" priority="135" operator="lessThan">
      <formula>0.94</formula>
    </cfRule>
  </conditionalFormatting>
  <conditionalFormatting sqref="BA70">
    <cfRule type="cellIs" dxfId="1973" priority="134" operator="lessThan">
      <formula>0.94</formula>
    </cfRule>
  </conditionalFormatting>
  <conditionalFormatting sqref="BB70">
    <cfRule type="cellIs" dxfId="1972" priority="133" operator="lessThan">
      <formula>0.94</formula>
    </cfRule>
  </conditionalFormatting>
  <conditionalFormatting sqref="BC70">
    <cfRule type="cellIs" dxfId="1971" priority="132" operator="lessThan">
      <formula>0.94</formula>
    </cfRule>
  </conditionalFormatting>
  <conditionalFormatting sqref="BE15">
    <cfRule type="cellIs" dxfId="1970" priority="89" operator="lessThan">
      <formula>0.94</formula>
    </cfRule>
  </conditionalFormatting>
  <conditionalFormatting sqref="BE23 BE30">
    <cfRule type="cellIs" dxfId="1969" priority="85" operator="lessThan">
      <formula>0.94</formula>
    </cfRule>
  </conditionalFormatting>
  <conditionalFormatting sqref="BB56:BC56">
    <cfRule type="cellIs" dxfId="1968" priority="163" operator="lessThan">
      <formula>0.94</formula>
    </cfRule>
  </conditionalFormatting>
  <conditionalFormatting sqref="BB57:BC57">
    <cfRule type="cellIs" dxfId="1967" priority="162" operator="lessThan">
      <formula>0.94</formula>
    </cfRule>
  </conditionalFormatting>
  <conditionalFormatting sqref="BB58:BC58">
    <cfRule type="cellIs" dxfId="1966" priority="161" operator="lessThan">
      <formula>0.94</formula>
    </cfRule>
  </conditionalFormatting>
  <conditionalFormatting sqref="BB59:BC61">
    <cfRule type="cellIs" dxfId="1965" priority="160" operator="lessThan">
      <formula>0.94</formula>
    </cfRule>
  </conditionalFormatting>
  <conditionalFormatting sqref="BB62:BC64">
    <cfRule type="cellIs" dxfId="1964" priority="159" operator="lessThan">
      <formula>0.94</formula>
    </cfRule>
  </conditionalFormatting>
  <conditionalFormatting sqref="BB65:BC67">
    <cfRule type="cellIs" dxfId="1963" priority="158" operator="lessThan">
      <formula>0.94</formula>
    </cfRule>
  </conditionalFormatting>
  <conditionalFormatting sqref="BX56">
    <cfRule type="cellIs" dxfId="1962" priority="70" operator="lessThan">
      <formula>0.94</formula>
    </cfRule>
  </conditionalFormatting>
  <conditionalFormatting sqref="BX57">
    <cfRule type="cellIs" dxfId="1961" priority="69" operator="lessThan">
      <formula>0.94</formula>
    </cfRule>
  </conditionalFormatting>
  <conditionalFormatting sqref="BX58">
    <cfRule type="cellIs" dxfId="1960" priority="68" operator="lessThan">
      <formula>0.94</formula>
    </cfRule>
  </conditionalFormatting>
  <conditionalFormatting sqref="BX59:BX61">
    <cfRule type="cellIs" dxfId="1959" priority="67" operator="lessThan">
      <formula>0.94</formula>
    </cfRule>
  </conditionalFormatting>
  <conditionalFormatting sqref="BX62:BX64">
    <cfRule type="cellIs" dxfId="1958" priority="66" operator="lessThan">
      <formula>0.94</formula>
    </cfRule>
  </conditionalFormatting>
  <conditionalFormatting sqref="BX65:BX67">
    <cfRule type="cellIs" dxfId="1957" priority="65" operator="lessThan">
      <formula>0.94</formula>
    </cfRule>
  </conditionalFormatting>
  <conditionalFormatting sqref="BX69:BX70">
    <cfRule type="cellIs" dxfId="1956" priority="64" operator="lessThan">
      <formula>0.94</formula>
    </cfRule>
  </conditionalFormatting>
  <conditionalFormatting sqref="BD88">
    <cfRule type="cellIs" dxfId="1955" priority="157" operator="lessThan">
      <formula>0.94</formula>
    </cfRule>
  </conditionalFormatting>
  <conditionalFormatting sqref="BD89">
    <cfRule type="cellIs" dxfId="1954" priority="156" operator="lessThan">
      <formula>0.94</formula>
    </cfRule>
  </conditionalFormatting>
  <conditionalFormatting sqref="BD90">
    <cfRule type="cellIs" dxfId="1953" priority="155" operator="lessThan">
      <formula>0.94</formula>
    </cfRule>
  </conditionalFormatting>
  <conditionalFormatting sqref="BD91:BD93">
    <cfRule type="cellIs" dxfId="1952" priority="154" operator="lessThan">
      <formula>0.94</formula>
    </cfRule>
  </conditionalFormatting>
  <conditionalFormatting sqref="BD94:BD96">
    <cfRule type="cellIs" dxfId="1951" priority="153" operator="lessThan">
      <formula>0.94</formula>
    </cfRule>
  </conditionalFormatting>
  <conditionalFormatting sqref="BD97:BD99">
    <cfRule type="cellIs" dxfId="1950" priority="152" operator="lessThan">
      <formula>0.94</formula>
    </cfRule>
  </conditionalFormatting>
  <conditionalFormatting sqref="BB91:BC93">
    <cfRule type="cellIs" dxfId="1949" priority="141" operator="lessThan">
      <formula>0.94</formula>
    </cfRule>
  </conditionalFormatting>
  <conditionalFormatting sqref="BB94:BC96">
    <cfRule type="cellIs" dxfId="1948" priority="140" operator="lessThan">
      <formula>0.94</formula>
    </cfRule>
  </conditionalFormatting>
  <conditionalFormatting sqref="BB97:BC99">
    <cfRule type="cellIs" dxfId="1947" priority="139" operator="lessThan">
      <formula>0.94</formula>
    </cfRule>
  </conditionalFormatting>
  <conditionalFormatting sqref="AZ69:BC69">
    <cfRule type="cellIs" dxfId="1946" priority="138" operator="lessThan">
      <formula>0.94</formula>
    </cfRule>
  </conditionalFormatting>
  <conditionalFormatting sqref="AZ101:BC101">
    <cfRule type="cellIs" dxfId="1945" priority="137" operator="lessThan">
      <formula>0.94</formula>
    </cfRule>
  </conditionalFormatting>
  <conditionalFormatting sqref="AZ70">
    <cfRule type="cellIs" dxfId="1944" priority="136" operator="lessThan">
      <formula>0.94</formula>
    </cfRule>
  </conditionalFormatting>
  <conditionalFormatting sqref="AZ13:BB14">
    <cfRule type="cellIs" dxfId="1943" priority="131" operator="greaterThan">
      <formula>1</formula>
    </cfRule>
  </conditionalFormatting>
  <conditionalFormatting sqref="AZ17:BB17">
    <cfRule type="cellIs" dxfId="1942" priority="130" operator="lessThan">
      <formula>0.97</formula>
    </cfRule>
  </conditionalFormatting>
  <conditionalFormatting sqref="AZ16:BB16">
    <cfRule type="cellIs" dxfId="1941" priority="128" operator="lessThan">
      <formula>0.88</formula>
    </cfRule>
  </conditionalFormatting>
  <conditionalFormatting sqref="AZ19:BB22">
    <cfRule type="cellIs" dxfId="1940" priority="127" operator="lessThan">
      <formula>0.92</formula>
    </cfRule>
  </conditionalFormatting>
  <conditionalFormatting sqref="AZ25">
    <cfRule type="cellIs" dxfId="1939" priority="126" operator="lessThan">
      <formula>0.97</formula>
    </cfRule>
  </conditionalFormatting>
  <conditionalFormatting sqref="AZ30 AZ23">
    <cfRule type="cellIs" dxfId="1938" priority="125" operator="lessThan">
      <formula>0.94</formula>
    </cfRule>
  </conditionalFormatting>
  <conditionalFormatting sqref="AZ24">
    <cfRule type="cellIs" dxfId="1937" priority="124" operator="lessThan">
      <formula>0.88</formula>
    </cfRule>
  </conditionalFormatting>
  <conditionalFormatting sqref="AZ26">
    <cfRule type="cellIs" dxfId="1936" priority="123" operator="lessThan">
      <formula>0.97</formula>
    </cfRule>
  </conditionalFormatting>
  <conditionalFormatting sqref="AZ27:AZ29">
    <cfRule type="cellIs" dxfId="1935" priority="122" operator="lessThan">
      <formula>0.92</formula>
    </cfRule>
  </conditionalFormatting>
  <conditionalFormatting sqref="BA25">
    <cfRule type="cellIs" dxfId="1934" priority="121" operator="lessThan">
      <formula>0.97</formula>
    </cfRule>
  </conditionalFormatting>
  <conditionalFormatting sqref="BA30 BA23">
    <cfRule type="cellIs" dxfId="1933" priority="120" operator="lessThan">
      <formula>0.94</formula>
    </cfRule>
  </conditionalFormatting>
  <conditionalFormatting sqref="BA24">
    <cfRule type="cellIs" dxfId="1932" priority="119" operator="lessThan">
      <formula>0.88</formula>
    </cfRule>
  </conditionalFormatting>
  <conditionalFormatting sqref="BA26">
    <cfRule type="cellIs" dxfId="1931" priority="118" operator="lessThan">
      <formula>0.97</formula>
    </cfRule>
  </conditionalFormatting>
  <conditionalFormatting sqref="BA27:BA29">
    <cfRule type="cellIs" dxfId="1930" priority="117" operator="lessThan">
      <formula>0.92</formula>
    </cfRule>
  </conditionalFormatting>
  <conditionalFormatting sqref="BB25">
    <cfRule type="cellIs" dxfId="1929" priority="116" operator="lessThan">
      <formula>0.97</formula>
    </cfRule>
  </conditionalFormatting>
  <conditionalFormatting sqref="BB23 BB30">
    <cfRule type="cellIs" dxfId="1928" priority="115" operator="lessThan">
      <formula>0.94</formula>
    </cfRule>
  </conditionalFormatting>
  <conditionalFormatting sqref="BB24">
    <cfRule type="cellIs" dxfId="1927" priority="114" operator="lessThan">
      <formula>0.88</formula>
    </cfRule>
  </conditionalFormatting>
  <conditionalFormatting sqref="BB26">
    <cfRule type="cellIs" dxfId="1926" priority="113" operator="lessThan">
      <formula>0.97</formula>
    </cfRule>
  </conditionalFormatting>
  <conditionalFormatting sqref="BB27:BB29">
    <cfRule type="cellIs" dxfId="1925" priority="112" operator="lessThan">
      <formula>0.92</formula>
    </cfRule>
  </conditionalFormatting>
  <conditionalFormatting sqref="BC13:BC14">
    <cfRule type="cellIs" dxfId="1924" priority="111" operator="greaterThan">
      <formula>1</formula>
    </cfRule>
  </conditionalFormatting>
  <conditionalFormatting sqref="BC17">
    <cfRule type="cellIs" dxfId="1923" priority="110" operator="lessThan">
      <formula>0.97</formula>
    </cfRule>
  </conditionalFormatting>
  <conditionalFormatting sqref="BC15">
    <cfRule type="cellIs" dxfId="1922" priority="109" operator="lessThan">
      <formula>0.94</formula>
    </cfRule>
  </conditionalFormatting>
  <conditionalFormatting sqref="BC16">
    <cfRule type="cellIs" dxfId="1921" priority="108" operator="lessThan">
      <formula>0.88</formula>
    </cfRule>
  </conditionalFormatting>
  <conditionalFormatting sqref="BC19:BC22">
    <cfRule type="cellIs" dxfId="1920" priority="107" operator="lessThan">
      <formula>0.92</formula>
    </cfRule>
  </conditionalFormatting>
  <conditionalFormatting sqref="BC25">
    <cfRule type="cellIs" dxfId="1919" priority="106" operator="lessThan">
      <formula>0.97</formula>
    </cfRule>
  </conditionalFormatting>
  <conditionalFormatting sqref="BC24">
    <cfRule type="cellIs" dxfId="1918" priority="104" operator="lessThan">
      <formula>0.88</formula>
    </cfRule>
  </conditionalFormatting>
  <conditionalFormatting sqref="BC26">
    <cfRule type="cellIs" dxfId="1917" priority="103" operator="lessThan">
      <formula>0.97</formula>
    </cfRule>
  </conditionalFormatting>
  <conditionalFormatting sqref="BC27:BC29">
    <cfRule type="cellIs" dxfId="1916" priority="102" operator="lessThan">
      <formula>0.92</formula>
    </cfRule>
  </conditionalFormatting>
  <conditionalFormatting sqref="BD13:BD14">
    <cfRule type="cellIs" dxfId="1915" priority="101" operator="greaterThan">
      <formula>1</formula>
    </cfRule>
  </conditionalFormatting>
  <conditionalFormatting sqref="BD17">
    <cfRule type="cellIs" dxfId="1914" priority="100" operator="lessThan">
      <formula>0.97</formula>
    </cfRule>
  </conditionalFormatting>
  <conditionalFormatting sqref="BD89:BE89">
    <cfRule type="cellIs" dxfId="1913" priority="53" operator="lessThan">
      <formula>0.94</formula>
    </cfRule>
  </conditionalFormatting>
  <conditionalFormatting sqref="BD16">
    <cfRule type="cellIs" dxfId="1912" priority="98" operator="lessThan">
      <formula>0.88</formula>
    </cfRule>
  </conditionalFormatting>
  <conditionalFormatting sqref="BD19:BD22">
    <cfRule type="cellIs" dxfId="1911" priority="97" operator="lessThan">
      <formula>0.92</formula>
    </cfRule>
  </conditionalFormatting>
  <conditionalFormatting sqref="BD25">
    <cfRule type="cellIs" dxfId="1910" priority="96" operator="lessThan">
      <formula>0.97</formula>
    </cfRule>
  </conditionalFormatting>
  <conditionalFormatting sqref="BD23 BD30">
    <cfRule type="cellIs" dxfId="1909" priority="95" operator="lessThan">
      <formula>0.94</formula>
    </cfRule>
  </conditionalFormatting>
  <conditionalFormatting sqref="BD24">
    <cfRule type="cellIs" dxfId="1908" priority="94" operator="lessThan">
      <formula>0.88</formula>
    </cfRule>
  </conditionalFormatting>
  <conditionalFormatting sqref="BD26">
    <cfRule type="cellIs" dxfId="1907" priority="93" operator="lessThan">
      <formula>0.97</formula>
    </cfRule>
  </conditionalFormatting>
  <conditionalFormatting sqref="BD27:BD29">
    <cfRule type="cellIs" dxfId="1906" priority="92" operator="lessThan">
      <formula>0.92</formula>
    </cfRule>
  </conditionalFormatting>
  <conditionalFormatting sqref="BE13:BE14">
    <cfRule type="cellIs" dxfId="1905" priority="91" operator="greaterThan">
      <formula>1</formula>
    </cfRule>
  </conditionalFormatting>
  <conditionalFormatting sqref="BE17">
    <cfRule type="cellIs" dxfId="1904" priority="90" operator="lessThan">
      <formula>0.97</formula>
    </cfRule>
  </conditionalFormatting>
  <conditionalFormatting sqref="BE16">
    <cfRule type="cellIs" dxfId="1903" priority="88" operator="lessThan">
      <formula>0.88</formula>
    </cfRule>
  </conditionalFormatting>
  <conditionalFormatting sqref="BE19:BE22">
    <cfRule type="cellIs" dxfId="1902" priority="87" operator="lessThan">
      <formula>0.92</formula>
    </cfRule>
  </conditionalFormatting>
  <conditionalFormatting sqref="BE25">
    <cfRule type="cellIs" dxfId="1901" priority="86" operator="lessThan">
      <formula>0.97</formula>
    </cfRule>
  </conditionalFormatting>
  <conditionalFormatting sqref="BE24">
    <cfRule type="cellIs" dxfId="1900" priority="84" operator="lessThan">
      <formula>0.88</formula>
    </cfRule>
  </conditionalFormatting>
  <conditionalFormatting sqref="BE26">
    <cfRule type="cellIs" dxfId="1899" priority="83" operator="lessThan">
      <formula>0.97</formula>
    </cfRule>
  </conditionalFormatting>
  <conditionalFormatting sqref="BE27:BE29">
    <cfRule type="cellIs" dxfId="1898" priority="82" operator="lessThan">
      <formula>0.92</formula>
    </cfRule>
  </conditionalFormatting>
  <conditionalFormatting sqref="BB18">
    <cfRule type="cellIs" dxfId="1897" priority="81" operator="lessThan">
      <formula>0.97</formula>
    </cfRule>
  </conditionalFormatting>
  <conditionalFormatting sqref="BC18">
    <cfRule type="cellIs" dxfId="1896" priority="80" operator="lessThan">
      <formula>0.97</formula>
    </cfRule>
  </conditionalFormatting>
  <conditionalFormatting sqref="BD18:BE18">
    <cfRule type="cellIs" dxfId="1895" priority="79" operator="lessThan">
      <formula>0.97</formula>
    </cfRule>
  </conditionalFormatting>
  <conditionalFormatting sqref="AZ18:BA18">
    <cfRule type="cellIs" dxfId="1894" priority="78" operator="lessThan">
      <formula>0.97</formula>
    </cfRule>
  </conditionalFormatting>
  <conditionalFormatting sqref="BL17 BL25">
    <cfRule type="cellIs" dxfId="1893" priority="77" operator="lessThan">
      <formula>0.97</formula>
    </cfRule>
  </conditionalFormatting>
  <conditionalFormatting sqref="BL30 BL23 BL15">
    <cfRule type="cellIs" dxfId="1892" priority="76" operator="lessThan">
      <formula>0.94</formula>
    </cfRule>
  </conditionalFormatting>
  <conditionalFormatting sqref="BL24 BL16">
    <cfRule type="cellIs" dxfId="1891" priority="75" operator="lessThan">
      <formula>0.88</formula>
    </cfRule>
  </conditionalFormatting>
  <conditionalFormatting sqref="BL19:BL22 BL27:BL29">
    <cfRule type="cellIs" dxfId="1890" priority="74" operator="lessThan">
      <formula>0.92</formula>
    </cfRule>
  </conditionalFormatting>
  <conditionalFormatting sqref="BL13:BL14">
    <cfRule type="cellIs" dxfId="1889" priority="73" operator="greaterThan">
      <formula>1</formula>
    </cfRule>
  </conditionalFormatting>
  <conditionalFormatting sqref="BL18">
    <cfRule type="cellIs" dxfId="1888" priority="72" operator="lessThan">
      <formula>0.97</formula>
    </cfRule>
  </conditionalFormatting>
  <conditionalFormatting sqref="BL26">
    <cfRule type="cellIs" dxfId="1887" priority="71" operator="lessThan">
      <formula>0.92</formula>
    </cfRule>
  </conditionalFormatting>
  <conditionalFormatting sqref="BD56:BE56">
    <cfRule type="cellIs" dxfId="1886" priority="63" operator="lessThan">
      <formula>0.94</formula>
    </cfRule>
  </conditionalFormatting>
  <conditionalFormatting sqref="BD57:BE57">
    <cfRule type="cellIs" dxfId="1885" priority="62" operator="lessThan">
      <formula>0.94</formula>
    </cfRule>
  </conditionalFormatting>
  <conditionalFormatting sqref="BD58:BE58">
    <cfRule type="cellIs" dxfId="1884" priority="61" operator="lessThan">
      <formula>0.94</formula>
    </cfRule>
  </conditionalFormatting>
  <conditionalFormatting sqref="BD59:BE61">
    <cfRule type="cellIs" dxfId="1883" priority="60" operator="lessThan">
      <formula>0.94</formula>
    </cfRule>
  </conditionalFormatting>
  <conditionalFormatting sqref="BD62:BE64">
    <cfRule type="cellIs" dxfId="1882" priority="59" operator="lessThan">
      <formula>0.94</formula>
    </cfRule>
  </conditionalFormatting>
  <conditionalFormatting sqref="BD65:BE67">
    <cfRule type="cellIs" dxfId="1881" priority="58" operator="lessThan">
      <formula>0.94</formula>
    </cfRule>
  </conditionalFormatting>
  <conditionalFormatting sqref="BD69:BE69">
    <cfRule type="cellIs" dxfId="1880" priority="57" operator="lessThan">
      <formula>0.94</formula>
    </cfRule>
  </conditionalFormatting>
  <conditionalFormatting sqref="BD70">
    <cfRule type="cellIs" dxfId="1879" priority="56" operator="lessThan">
      <formula>0.94</formula>
    </cfRule>
  </conditionalFormatting>
  <conditionalFormatting sqref="BE70">
    <cfRule type="cellIs" dxfId="1878" priority="55" operator="lessThan">
      <formula>0.94</formula>
    </cfRule>
  </conditionalFormatting>
  <conditionalFormatting sqref="BD97:BE99">
    <cfRule type="cellIs" dxfId="1877" priority="49" operator="lessThan">
      <formula>0.94</formula>
    </cfRule>
  </conditionalFormatting>
  <conditionalFormatting sqref="BD101:BE101">
    <cfRule type="cellIs" dxfId="1876" priority="48" operator="lessThan">
      <formula>0.94</formula>
    </cfRule>
  </conditionalFormatting>
  <conditionalFormatting sqref="BD102:BE102">
    <cfRule type="cellIs" dxfId="1875" priority="47" operator="lessThan">
      <formula>0.94</formula>
    </cfRule>
  </conditionalFormatting>
  <conditionalFormatting sqref="BX88">
    <cfRule type="cellIs" dxfId="1874" priority="46" operator="lessThan">
      <formula>0.94</formula>
    </cfRule>
  </conditionalFormatting>
  <conditionalFormatting sqref="BX89">
    <cfRule type="cellIs" dxfId="1873" priority="45" operator="lessThan">
      <formula>0.94</formula>
    </cfRule>
  </conditionalFormatting>
  <conditionalFormatting sqref="BX90">
    <cfRule type="cellIs" dxfId="1872" priority="44" operator="lessThan">
      <formula>0.94</formula>
    </cfRule>
  </conditionalFormatting>
  <conditionalFormatting sqref="BX91:BX93">
    <cfRule type="cellIs" dxfId="1871" priority="43" operator="lessThan">
      <formula>0.94</formula>
    </cfRule>
  </conditionalFormatting>
  <conditionalFormatting sqref="BX94:BX96">
    <cfRule type="cellIs" dxfId="1870" priority="42" operator="lessThan">
      <formula>0.94</formula>
    </cfRule>
  </conditionalFormatting>
  <conditionalFormatting sqref="BX97:BX99">
    <cfRule type="cellIs" dxfId="1869" priority="41" operator="lessThan">
      <formula>0.94</formula>
    </cfRule>
  </conditionalFormatting>
  <conditionalFormatting sqref="BX101:BX102">
    <cfRule type="cellIs" dxfId="1868" priority="40" operator="lessThan">
      <formula>0.94</formula>
    </cfRule>
  </conditionalFormatting>
  <conditionalFormatting sqref="BF56:BG56">
    <cfRule type="cellIs" dxfId="1867" priority="39" operator="lessThan">
      <formula>0.94</formula>
    </cfRule>
  </conditionalFormatting>
  <conditionalFormatting sqref="BF57:BG57">
    <cfRule type="cellIs" dxfId="1866" priority="38" operator="lessThan">
      <formula>0.94</formula>
    </cfRule>
  </conditionalFormatting>
  <conditionalFormatting sqref="BF58:BG58">
    <cfRule type="cellIs" dxfId="1865" priority="37" operator="lessThan">
      <formula>0.94</formula>
    </cfRule>
  </conditionalFormatting>
  <conditionalFormatting sqref="BF59:BG61">
    <cfRule type="cellIs" dxfId="1864" priority="36" operator="lessThan">
      <formula>0.94</formula>
    </cfRule>
  </conditionalFormatting>
  <conditionalFormatting sqref="BF62:BG64">
    <cfRule type="cellIs" dxfId="1863" priority="35" operator="lessThan">
      <formula>0.94</formula>
    </cfRule>
  </conditionalFormatting>
  <conditionalFormatting sqref="BF65:BG67">
    <cfRule type="cellIs" dxfId="1862" priority="34" operator="lessThan">
      <formula>0.94</formula>
    </cfRule>
  </conditionalFormatting>
  <conditionalFormatting sqref="BF69:BG69">
    <cfRule type="cellIs" dxfId="1861" priority="33" operator="lessThan">
      <formula>0.94</formula>
    </cfRule>
  </conditionalFormatting>
  <conditionalFormatting sqref="BF70">
    <cfRule type="cellIs" dxfId="1860" priority="32" operator="lessThan">
      <formula>0.94</formula>
    </cfRule>
  </conditionalFormatting>
  <conditionalFormatting sqref="BG70">
    <cfRule type="cellIs" dxfId="1859" priority="31" operator="lessThan">
      <formula>0.94</formula>
    </cfRule>
  </conditionalFormatting>
  <conditionalFormatting sqref="BF15:BK15">
    <cfRule type="cellIs" dxfId="1858" priority="28" operator="lessThan">
      <formula>0.94</formula>
    </cfRule>
  </conditionalFormatting>
  <conditionalFormatting sqref="BF23:BK23 BF30:BK30">
    <cfRule type="cellIs" dxfId="1857" priority="24" operator="lessThan">
      <formula>0.94</formula>
    </cfRule>
  </conditionalFormatting>
  <conditionalFormatting sqref="BF13:BK14">
    <cfRule type="cellIs" dxfId="1856" priority="30" operator="greaterThan">
      <formula>1</formula>
    </cfRule>
  </conditionalFormatting>
  <conditionalFormatting sqref="BF17:BK17">
    <cfRule type="cellIs" dxfId="1855" priority="29" operator="lessThan">
      <formula>0.97</formula>
    </cfRule>
  </conditionalFormatting>
  <conditionalFormatting sqref="BF16:BK16">
    <cfRule type="cellIs" dxfId="1854" priority="27" operator="lessThan">
      <formula>0.88</formula>
    </cfRule>
  </conditionalFormatting>
  <conditionalFormatting sqref="BF19:BK22">
    <cfRule type="cellIs" dxfId="1853" priority="26" operator="lessThan">
      <formula>0.92</formula>
    </cfRule>
  </conditionalFormatting>
  <conditionalFormatting sqref="BF25:BK25">
    <cfRule type="cellIs" dxfId="1852" priority="25" operator="lessThan">
      <formula>0.97</formula>
    </cfRule>
  </conditionalFormatting>
  <conditionalFormatting sqref="BF24:BK24">
    <cfRule type="cellIs" dxfId="1851" priority="23" operator="lessThan">
      <formula>0.88</formula>
    </cfRule>
  </conditionalFormatting>
  <conditionalFormatting sqref="BF26:BK26">
    <cfRule type="cellIs" dxfId="1850" priority="22" operator="lessThan">
      <formula>0.97</formula>
    </cfRule>
  </conditionalFormatting>
  <conditionalFormatting sqref="BF27:BK29">
    <cfRule type="cellIs" dxfId="1849" priority="21" operator="lessThan">
      <formula>0.92</formula>
    </cfRule>
  </conditionalFormatting>
  <conditionalFormatting sqref="BF18:BK18">
    <cfRule type="cellIs" dxfId="1848" priority="20" operator="lessThan">
      <formula>0.97</formula>
    </cfRule>
  </conditionalFormatting>
  <conditionalFormatting sqref="BH56:BW56">
    <cfRule type="cellIs" dxfId="1847" priority="19" operator="lessThan">
      <formula>0.94</formula>
    </cfRule>
  </conditionalFormatting>
  <conditionalFormatting sqref="BH57:BW57">
    <cfRule type="cellIs" dxfId="1846" priority="18" operator="lessThan">
      <formula>0.94</formula>
    </cfRule>
  </conditionalFormatting>
  <conditionalFormatting sqref="BH58:BW58">
    <cfRule type="cellIs" dxfId="1845" priority="17" operator="lessThan">
      <formula>0.94</formula>
    </cfRule>
  </conditionalFormatting>
  <conditionalFormatting sqref="BH59:BW61">
    <cfRule type="cellIs" dxfId="1844" priority="16" operator="lessThan">
      <formula>0.94</formula>
    </cfRule>
  </conditionalFormatting>
  <conditionalFormatting sqref="BH62:BW64">
    <cfRule type="cellIs" dxfId="1843" priority="15" operator="lessThan">
      <formula>0.94</formula>
    </cfRule>
  </conditionalFormatting>
  <conditionalFormatting sqref="BH65:BW67">
    <cfRule type="cellIs" dxfId="1842" priority="14" operator="lessThan">
      <formula>0.94</formula>
    </cfRule>
  </conditionalFormatting>
  <conditionalFormatting sqref="BI69:BW69">
    <cfRule type="cellIs" dxfId="1841" priority="13" operator="lessThan">
      <formula>0.94</formula>
    </cfRule>
  </conditionalFormatting>
  <conditionalFormatting sqref="BH70:BW70">
    <cfRule type="cellIs" dxfId="1840" priority="12" operator="lessThan">
      <formula>0.94</formula>
    </cfRule>
  </conditionalFormatting>
  <conditionalFormatting sqref="BF88:BW88">
    <cfRule type="cellIs" dxfId="1839" priority="11" operator="lessThan">
      <formula>0.94</formula>
    </cfRule>
  </conditionalFormatting>
  <conditionalFormatting sqref="BF90:BW90">
    <cfRule type="cellIs" dxfId="1838" priority="9" operator="lessThan">
      <formula>0.94</formula>
    </cfRule>
  </conditionalFormatting>
  <conditionalFormatting sqref="BF91:BW93">
    <cfRule type="cellIs" dxfId="1837" priority="8" operator="lessThan">
      <formula>0.94</formula>
    </cfRule>
  </conditionalFormatting>
  <conditionalFormatting sqref="BF94:BW94 BS95:BT98 BF95:BR96 BV95:BW98">
    <cfRule type="cellIs" dxfId="1836" priority="7" operator="lessThan">
      <formula>0.94</formula>
    </cfRule>
  </conditionalFormatting>
  <conditionalFormatting sqref="BF89:BW89">
    <cfRule type="cellIs" dxfId="1835" priority="10" operator="lessThan">
      <formula>0.94</formula>
    </cfRule>
  </conditionalFormatting>
  <conditionalFormatting sqref="BF99:BW99 BF97:BQ98 BS97:BT98 BV97:BW98">
    <cfRule type="cellIs" dxfId="1834" priority="6" operator="lessThan">
      <formula>0.94</formula>
    </cfRule>
  </conditionalFormatting>
  <conditionalFormatting sqref="BF101:BW101">
    <cfRule type="cellIs" dxfId="1833" priority="5" operator="lessThan">
      <formula>0.94</formula>
    </cfRule>
  </conditionalFormatting>
  <conditionalFormatting sqref="BF102:BW102">
    <cfRule type="cellIs" dxfId="1832" priority="4" operator="lessThan">
      <formula>0.94</formula>
    </cfRule>
  </conditionalFormatting>
  <conditionalFormatting sqref="BR97:BR98">
    <cfRule type="cellIs" dxfId="1831" priority="3" operator="lessThan">
      <formula>0.94</formula>
    </cfRule>
  </conditionalFormatting>
  <conditionalFormatting sqref="BU95:BU98">
    <cfRule type="cellIs" dxfId="1830" priority="2" operator="lessThan">
      <formula>0.94</formula>
    </cfRule>
  </conditionalFormatting>
  <conditionalFormatting sqref="BH69">
    <cfRule type="cellIs" dxfId="1829" priority="1" operator="lessThan">
      <formula>0.94</formula>
    </cfRule>
  </conditionalFormatting>
  <pageMargins left="0.7" right="0.7" top="0.75" bottom="0.75" header="0.3" footer="0.3"/>
  <pageSetup paperSize="9" scale="86" orientation="landscape" r:id="rId1"/>
  <colBreaks count="1" manualBreakCount="1">
    <brk id="38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112"/>
  <sheetViews>
    <sheetView topLeftCell="A60" zoomScaleNormal="100" workbookViewId="0">
      <selection activeCell="BG76" sqref="BG76"/>
    </sheetView>
  </sheetViews>
  <sheetFormatPr defaultColWidth="9.125" defaultRowHeight="13.2" outlineLevelRow="1" outlineLevelCol="1"/>
  <cols>
    <col min="1" max="1" width="17.375" style="1" customWidth="1"/>
    <col min="2" max="8" width="12.375" style="1" hidden="1" customWidth="1" outlineLevel="1"/>
    <col min="9" max="9" width="10.625" style="1" hidden="1" customWidth="1" outlineLevel="1"/>
    <col min="10" max="10" width="13.375" style="1" hidden="1" customWidth="1" outlineLevel="1"/>
    <col min="11" max="11" width="11.5" style="1" hidden="1" customWidth="1" outlineLevel="1"/>
    <col min="12" max="12" width="12.375" style="1" hidden="1" customWidth="1" outlineLevel="1"/>
    <col min="13" max="13" width="0.125" style="1" hidden="1" customWidth="1"/>
    <col min="14" max="24" width="0.125" style="1" hidden="1" customWidth="1" outlineLevel="1"/>
    <col min="25" max="25" width="0.5" style="1" hidden="1" customWidth="1" outlineLevel="1"/>
    <col min="26" max="26" width="10" style="1" hidden="1" customWidth="1" outlineLevel="1" collapsed="1"/>
    <col min="27" max="28" width="10" style="1" hidden="1" customWidth="1" outlineLevel="1"/>
    <col min="29" max="29" width="10.5" style="1" hidden="1" customWidth="1" outlineLevel="1"/>
    <col min="30" max="32" width="10" style="1" hidden="1" customWidth="1" outlineLevel="1"/>
    <col min="33" max="33" width="11.125" style="1" hidden="1" customWidth="1" outlineLevel="1"/>
    <col min="34" max="35" width="10" style="1" hidden="1" customWidth="1" outlineLevel="1"/>
    <col min="36" max="36" width="9.5" style="1" hidden="1" customWidth="1" outlineLevel="1"/>
    <col min="37" max="37" width="11.125" style="1" hidden="1" customWidth="1" outlineLevel="1"/>
    <col min="38" max="38" width="11.5" style="1" hidden="1" customWidth="1" outlineLevel="1"/>
    <col min="39" max="40" width="11.875" style="1" hidden="1" customWidth="1" outlineLevel="1"/>
    <col min="41" max="41" width="12" style="1" hidden="1" customWidth="1" outlineLevel="1"/>
    <col min="42" max="43" width="10" style="1" hidden="1" customWidth="1" outlineLevel="1"/>
    <col min="44" max="44" width="10" style="44" hidden="1" customWidth="1" outlineLevel="1"/>
    <col min="45" max="45" width="10" style="1" hidden="1" customWidth="1" outlineLevel="1"/>
    <col min="46" max="46" width="10" style="44" hidden="1" customWidth="1" outlineLevel="1"/>
    <col min="47" max="47" width="10" style="1" hidden="1" customWidth="1" outlineLevel="1"/>
    <col min="48" max="48" width="10" style="44" hidden="1" customWidth="1" outlineLevel="1"/>
    <col min="49" max="49" width="10" style="1" hidden="1" customWidth="1" outlineLevel="1"/>
    <col min="50" max="50" width="11" style="113" hidden="1" customWidth="1" outlineLevel="1"/>
    <col min="51" max="51" width="10" style="1" hidden="1" customWidth="1" collapsed="1"/>
    <col min="52" max="52" width="10" style="44" customWidth="1"/>
    <col min="53" max="53" width="10" style="1" customWidth="1"/>
    <col min="54" max="54" width="10" style="44" customWidth="1"/>
    <col min="55" max="55" width="10" style="1" customWidth="1"/>
    <col min="56" max="56" width="11" style="113" customWidth="1"/>
    <col min="57" max="63" width="10.375" style="1" customWidth="1"/>
    <col min="64" max="64" width="10.5" style="1" customWidth="1"/>
    <col min="65" max="75" width="9.125" style="1" customWidth="1"/>
    <col min="76" max="76" width="11" style="1" customWidth="1"/>
    <col min="77" max="77" width="11.375" style="1" customWidth="1"/>
    <col min="78" max="16384" width="9.125" style="1"/>
  </cols>
  <sheetData>
    <row r="1" spans="1:64" hidden="1" outlineLevel="1">
      <c r="A1" s="3" t="s">
        <v>0</v>
      </c>
      <c r="B1" s="4">
        <v>2018</v>
      </c>
      <c r="C1" s="4">
        <v>2018</v>
      </c>
      <c r="D1" s="4">
        <v>2018</v>
      </c>
      <c r="E1" s="4">
        <v>2018</v>
      </c>
      <c r="F1" s="4">
        <v>2018</v>
      </c>
      <c r="G1" s="4">
        <v>2018</v>
      </c>
      <c r="H1" s="4">
        <v>2018</v>
      </c>
      <c r="I1" s="4">
        <v>2018</v>
      </c>
      <c r="J1" s="4">
        <v>2018</v>
      </c>
      <c r="K1" s="4">
        <v>2018</v>
      </c>
      <c r="L1" s="4">
        <v>2018</v>
      </c>
      <c r="M1" s="4">
        <v>2018</v>
      </c>
      <c r="N1" s="4">
        <v>2019</v>
      </c>
      <c r="O1" s="4">
        <v>2019</v>
      </c>
      <c r="P1" s="4">
        <v>2019</v>
      </c>
      <c r="Q1" s="4">
        <v>2019</v>
      </c>
      <c r="R1" s="4">
        <v>2019</v>
      </c>
      <c r="S1" s="4">
        <v>2019</v>
      </c>
      <c r="T1" s="4">
        <v>2019</v>
      </c>
      <c r="U1" s="4">
        <v>2019</v>
      </c>
      <c r="V1" s="4">
        <v>2019</v>
      </c>
      <c r="W1" s="4">
        <v>2019</v>
      </c>
      <c r="X1" s="4">
        <v>2019</v>
      </c>
      <c r="Y1" s="4">
        <v>2019</v>
      </c>
      <c r="Z1" s="57">
        <v>2020</v>
      </c>
      <c r="AA1" s="57">
        <v>2020</v>
      </c>
      <c r="AB1" s="57">
        <v>2020</v>
      </c>
      <c r="AC1" s="58">
        <v>2020</v>
      </c>
      <c r="AD1" s="58">
        <v>2020</v>
      </c>
      <c r="AE1" s="106">
        <v>2020</v>
      </c>
      <c r="AF1" s="58">
        <v>2020</v>
      </c>
      <c r="AG1" s="58">
        <v>2020</v>
      </c>
      <c r="AH1" s="58">
        <v>2020</v>
      </c>
      <c r="AI1" s="58">
        <v>2020</v>
      </c>
      <c r="AJ1" s="58">
        <v>2020</v>
      </c>
      <c r="AK1" s="58">
        <v>2020</v>
      </c>
      <c r="AL1" s="58" t="s">
        <v>49</v>
      </c>
      <c r="AM1" s="1" t="s">
        <v>1</v>
      </c>
      <c r="AZ1" s="154">
        <v>2021</v>
      </c>
      <c r="BA1" s="154">
        <v>2021</v>
      </c>
      <c r="BB1" s="154">
        <v>2021</v>
      </c>
      <c r="BC1" s="154">
        <v>2021</v>
      </c>
      <c r="BD1" s="154">
        <v>2021</v>
      </c>
      <c r="BE1" s="154">
        <v>2021</v>
      </c>
      <c r="BF1" s="154">
        <v>2021</v>
      </c>
      <c r="BG1" s="154">
        <v>2021</v>
      </c>
      <c r="BH1" s="154">
        <v>2021</v>
      </c>
      <c r="BI1" s="154">
        <v>2021</v>
      </c>
      <c r="BJ1" s="154">
        <v>2021</v>
      </c>
      <c r="BK1" s="154">
        <v>2021</v>
      </c>
      <c r="BL1" s="155" t="s">
        <v>49</v>
      </c>
    </row>
    <row r="2" spans="1:64" hidden="1" outlineLevel="1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3</v>
      </c>
      <c r="O2" s="6" t="s">
        <v>4</v>
      </c>
      <c r="P2" s="6" t="s">
        <v>5</v>
      </c>
      <c r="Q2" s="6" t="s">
        <v>6</v>
      </c>
      <c r="R2" s="6" t="s">
        <v>7</v>
      </c>
      <c r="S2" s="6" t="s">
        <v>8</v>
      </c>
      <c r="T2" s="6" t="s">
        <v>9</v>
      </c>
      <c r="U2" s="6" t="s">
        <v>10</v>
      </c>
      <c r="V2" s="6" t="s">
        <v>11</v>
      </c>
      <c r="W2" s="6" t="s">
        <v>12</v>
      </c>
      <c r="X2" s="6" t="s">
        <v>13</v>
      </c>
      <c r="Y2" s="6" t="s">
        <v>14</v>
      </c>
      <c r="Z2" s="58" t="s">
        <v>3</v>
      </c>
      <c r="AA2" s="58" t="s">
        <v>4</v>
      </c>
      <c r="AB2" s="58" t="s">
        <v>5</v>
      </c>
      <c r="AC2" s="58" t="s">
        <v>6</v>
      </c>
      <c r="AD2" s="58" t="s">
        <v>7</v>
      </c>
      <c r="AE2" s="106" t="s">
        <v>8</v>
      </c>
      <c r="AF2" s="58" t="s">
        <v>9</v>
      </c>
      <c r="AG2" s="58" t="s">
        <v>10</v>
      </c>
      <c r="AH2" s="58" t="s">
        <v>11</v>
      </c>
      <c r="AI2" s="58" t="s">
        <v>12</v>
      </c>
      <c r="AJ2" s="58" t="s">
        <v>13</v>
      </c>
      <c r="AK2" s="58" t="s">
        <v>14</v>
      </c>
      <c r="AL2" s="58" t="s">
        <v>15</v>
      </c>
      <c r="AZ2" s="155" t="s">
        <v>3</v>
      </c>
      <c r="BA2" s="155" t="s">
        <v>4</v>
      </c>
      <c r="BB2" s="155" t="s">
        <v>5</v>
      </c>
      <c r="BC2" s="155" t="s">
        <v>6</v>
      </c>
      <c r="BD2" s="155" t="s">
        <v>7</v>
      </c>
      <c r="BE2" s="156" t="s">
        <v>8</v>
      </c>
      <c r="BF2" s="156" t="s">
        <v>9</v>
      </c>
      <c r="BG2" s="156" t="s">
        <v>10</v>
      </c>
      <c r="BH2" s="156" t="s">
        <v>11</v>
      </c>
      <c r="BI2" s="156" t="s">
        <v>12</v>
      </c>
      <c r="BJ2" s="156" t="s">
        <v>13</v>
      </c>
      <c r="BK2" s="156" t="s">
        <v>14</v>
      </c>
      <c r="BL2" s="155" t="s">
        <v>15</v>
      </c>
    </row>
    <row r="3" spans="1:64" hidden="1" outlineLevel="1">
      <c r="A3" s="7" t="s">
        <v>16</v>
      </c>
      <c r="B3" s="8">
        <v>1280000</v>
      </c>
      <c r="C3" s="8">
        <v>740000</v>
      </c>
      <c r="D3" s="8">
        <v>1290000</v>
      </c>
      <c r="E3" s="8">
        <v>1200000</v>
      </c>
      <c r="F3" s="8">
        <v>1300000</v>
      </c>
      <c r="G3" s="8">
        <v>1250000</v>
      </c>
      <c r="H3" s="8">
        <v>1240000</v>
      </c>
      <c r="I3" s="8">
        <f>1240000+36000</f>
        <v>1276000</v>
      </c>
      <c r="J3" s="8">
        <v>1090000</v>
      </c>
      <c r="K3" s="8">
        <v>1240000</v>
      </c>
      <c r="L3" s="8">
        <v>1240000</v>
      </c>
      <c r="M3" s="8">
        <v>1240000</v>
      </c>
      <c r="N3" s="8">
        <v>1240000</v>
      </c>
      <c r="O3" s="8">
        <v>728000</v>
      </c>
      <c r="P3" s="45">
        <v>1140000</v>
      </c>
      <c r="Q3" s="45">
        <v>1090000</v>
      </c>
      <c r="R3" s="45">
        <v>1140000</v>
      </c>
      <c r="S3" s="45">
        <v>1090000</v>
      </c>
      <c r="T3" s="45">
        <v>1160000</v>
      </c>
      <c r="U3" s="45">
        <v>1160000</v>
      </c>
      <c r="V3" s="45">
        <v>1020000</v>
      </c>
      <c r="W3" s="45">
        <v>1160000</v>
      </c>
      <c r="X3" s="46">
        <v>1050000</v>
      </c>
      <c r="Y3" s="46">
        <v>1130000</v>
      </c>
      <c r="Z3" s="46">
        <v>740000</v>
      </c>
      <c r="AA3" s="46">
        <v>1080000</v>
      </c>
      <c r="AB3" s="46">
        <v>1065000</v>
      </c>
      <c r="AC3" s="45">
        <v>980000</v>
      </c>
      <c r="AD3" s="45">
        <v>1025000</v>
      </c>
      <c r="AE3" s="45">
        <v>1065000</v>
      </c>
      <c r="AF3" s="45">
        <v>1110000</v>
      </c>
      <c r="AG3" s="45">
        <v>1070000</v>
      </c>
      <c r="AH3" s="45">
        <v>895000</v>
      </c>
      <c r="AI3" s="45">
        <v>945000</v>
      </c>
      <c r="AJ3" s="45">
        <v>890000</v>
      </c>
      <c r="AK3" s="45">
        <v>945000</v>
      </c>
      <c r="AL3" s="60">
        <f>SUM(Z3:AK3)</f>
        <v>11810000</v>
      </c>
      <c r="AT3" s="99"/>
      <c r="AU3" s="99"/>
      <c r="AV3" s="99"/>
      <c r="AW3" s="99"/>
      <c r="AX3" s="114"/>
      <c r="AY3" s="99"/>
      <c r="AZ3" s="46">
        <v>865000</v>
      </c>
      <c r="BA3" s="46">
        <v>520000</v>
      </c>
      <c r="BB3" s="46">
        <v>1065000</v>
      </c>
      <c r="BC3" s="45">
        <v>980000</v>
      </c>
      <c r="BD3" s="45">
        <v>1025000</v>
      </c>
      <c r="BE3" s="45">
        <v>1065000</v>
      </c>
      <c r="BF3" s="161"/>
      <c r="BG3" s="161"/>
      <c r="BH3" s="161"/>
      <c r="BI3" s="161"/>
      <c r="BJ3" s="161"/>
      <c r="BK3" s="161"/>
      <c r="BL3" s="60">
        <f>SUM(AZ3:BK3)</f>
        <v>5520000</v>
      </c>
    </row>
    <row r="4" spans="1:64" hidden="1" outlineLevel="1">
      <c r="A4" s="9" t="s">
        <v>17</v>
      </c>
      <c r="B4" s="10">
        <v>936037</v>
      </c>
      <c r="C4" s="10">
        <v>571234</v>
      </c>
      <c r="D4" s="10">
        <v>1052497</v>
      </c>
      <c r="E4" s="10">
        <v>1449335</v>
      </c>
      <c r="F4" s="10">
        <v>1234132</v>
      </c>
      <c r="G4" s="10">
        <v>1510016</v>
      </c>
      <c r="H4" s="10">
        <v>1254514</v>
      </c>
      <c r="I4" s="10">
        <v>1015603</v>
      </c>
      <c r="J4" s="10">
        <v>1430530</v>
      </c>
      <c r="K4" s="10">
        <v>818435</v>
      </c>
      <c r="L4" s="10">
        <v>694813</v>
      </c>
      <c r="M4" s="10">
        <v>874959</v>
      </c>
      <c r="N4" s="53">
        <v>836127</v>
      </c>
      <c r="O4" s="53">
        <v>824184</v>
      </c>
      <c r="P4" s="54">
        <v>1399439</v>
      </c>
      <c r="Q4" s="54">
        <v>1548623</v>
      </c>
      <c r="R4" s="54">
        <v>1336959</v>
      </c>
      <c r="S4" s="54">
        <v>1282208</v>
      </c>
      <c r="T4" s="54">
        <v>919874</v>
      </c>
      <c r="U4" s="54">
        <v>1068750</v>
      </c>
      <c r="V4" s="54">
        <v>1085163</v>
      </c>
      <c r="W4" s="54">
        <v>1393488</v>
      </c>
      <c r="X4" s="55">
        <v>814628</v>
      </c>
      <c r="Y4" s="55">
        <v>1009566</v>
      </c>
      <c r="Z4" s="55">
        <v>810872</v>
      </c>
      <c r="AA4" s="55">
        <v>1168861</v>
      </c>
      <c r="AB4" s="55">
        <v>835127</v>
      </c>
      <c r="AC4" s="54">
        <v>898109</v>
      </c>
      <c r="AD4" s="54">
        <v>683939</v>
      </c>
      <c r="AE4" s="54">
        <v>516896</v>
      </c>
      <c r="AF4" s="54">
        <v>507021</v>
      </c>
      <c r="AG4" s="54">
        <v>632878</v>
      </c>
      <c r="AH4" s="54">
        <v>1032434</v>
      </c>
      <c r="AI4" s="54">
        <v>529687</v>
      </c>
      <c r="AJ4" s="54">
        <v>955661</v>
      </c>
      <c r="AK4" s="54">
        <v>705329</v>
      </c>
      <c r="AL4" s="60">
        <f>SUM(Z4:AK4)</f>
        <v>9276814</v>
      </c>
      <c r="AM4" s="11">
        <f>V3-V4</f>
        <v>-65163</v>
      </c>
      <c r="AN4" s="146"/>
      <c r="AO4" s="11"/>
      <c r="AZ4" s="55">
        <v>1000955</v>
      </c>
      <c r="BA4" s="55">
        <v>494544</v>
      </c>
      <c r="BB4" s="55">
        <v>948580</v>
      </c>
      <c r="BC4" s="54">
        <v>1095600</v>
      </c>
      <c r="BD4" s="54">
        <v>786487</v>
      </c>
      <c r="BE4" s="54">
        <v>890470</v>
      </c>
      <c r="BF4" s="162">
        <v>366086</v>
      </c>
      <c r="BG4" s="162">
        <v>135164</v>
      </c>
      <c r="BH4" s="162">
        <v>9621</v>
      </c>
      <c r="BI4" s="162"/>
      <c r="BJ4" s="162"/>
      <c r="BK4" s="162"/>
      <c r="BL4" s="60">
        <f>SUM(AZ4:BK4)</f>
        <v>5727507</v>
      </c>
    </row>
    <row r="5" spans="1:64" hidden="1" outlineLevel="1">
      <c r="A5" s="96" t="s">
        <v>78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53"/>
      <c r="O5" s="53"/>
      <c r="P5" s="54"/>
      <c r="Q5" s="54"/>
      <c r="R5" s="54"/>
      <c r="S5" s="54"/>
      <c r="T5" s="54"/>
      <c r="U5" s="54"/>
      <c r="V5" s="54"/>
      <c r="W5" s="54"/>
      <c r="X5" s="55"/>
      <c r="Y5" s="55"/>
      <c r="Z5" s="55">
        <v>765311</v>
      </c>
      <c r="AA5" s="55">
        <v>1168861</v>
      </c>
      <c r="AB5" s="55">
        <v>813892</v>
      </c>
      <c r="AC5" s="54">
        <v>812973</v>
      </c>
      <c r="AD5" s="54">
        <v>683939</v>
      </c>
      <c r="AE5" s="54">
        <v>516896</v>
      </c>
      <c r="AF5" s="54">
        <v>507021</v>
      </c>
      <c r="AG5" s="54">
        <v>632878</v>
      </c>
      <c r="AH5" s="54">
        <v>1025398</v>
      </c>
      <c r="AI5" s="54">
        <v>529687</v>
      </c>
      <c r="AJ5" s="54">
        <v>928448</v>
      </c>
      <c r="AK5" s="54">
        <v>696575</v>
      </c>
      <c r="AL5" s="60">
        <f>SUM(Z5:AK5)</f>
        <v>9081879</v>
      </c>
      <c r="AM5" s="11"/>
      <c r="AN5" s="146"/>
      <c r="AT5" s="99"/>
      <c r="AU5" s="99"/>
      <c r="AV5" s="99"/>
      <c r="AW5" s="99"/>
      <c r="AX5" s="114"/>
      <c r="AY5" s="99"/>
      <c r="AZ5" s="55">
        <v>997325</v>
      </c>
      <c r="BA5" s="55">
        <v>494544</v>
      </c>
      <c r="BB5" s="55">
        <v>938709</v>
      </c>
      <c r="BC5" s="54">
        <v>1093491</v>
      </c>
      <c r="BD5" s="54">
        <v>786487</v>
      </c>
      <c r="BE5" s="54">
        <v>881356</v>
      </c>
      <c r="BF5" s="162">
        <v>366086</v>
      </c>
      <c r="BG5" s="162">
        <v>135164</v>
      </c>
      <c r="BH5" s="162">
        <v>9621</v>
      </c>
      <c r="BI5" s="162"/>
      <c r="BJ5" s="162"/>
      <c r="BK5" s="162"/>
      <c r="BL5" s="60">
        <f>SUM(AT5:BK5)</f>
        <v>5702783</v>
      </c>
    </row>
    <row r="6" spans="1:64" s="14" customFormat="1" hidden="1" outlineLevel="1">
      <c r="A6" s="12" t="s">
        <v>18</v>
      </c>
      <c r="B6" s="10">
        <v>786771</v>
      </c>
      <c r="C6" s="10">
        <v>699818</v>
      </c>
      <c r="D6" s="10">
        <v>1151025</v>
      </c>
      <c r="E6" s="10">
        <v>1277177</v>
      </c>
      <c r="F6" s="10">
        <v>1067894</v>
      </c>
      <c r="G6" s="10">
        <v>1468434</v>
      </c>
      <c r="H6" s="10">
        <v>1176459</v>
      </c>
      <c r="I6" s="10">
        <v>1252819</v>
      </c>
      <c r="J6" s="10">
        <v>1119899</v>
      </c>
      <c r="K6" s="10">
        <v>1034461</v>
      </c>
      <c r="L6" s="10">
        <v>927930</v>
      </c>
      <c r="M6" s="10">
        <v>961260</v>
      </c>
      <c r="N6" s="8">
        <v>958154</v>
      </c>
      <c r="O6" s="8">
        <v>520593</v>
      </c>
      <c r="P6" s="45">
        <v>1282583</v>
      </c>
      <c r="Q6" s="45">
        <v>1462499</v>
      </c>
      <c r="R6" s="45">
        <v>1180808</v>
      </c>
      <c r="S6" s="45">
        <v>1467962</v>
      </c>
      <c r="T6" s="45">
        <v>1128906</v>
      </c>
      <c r="U6" s="45">
        <v>1083238</v>
      </c>
      <c r="V6" s="45">
        <v>752688</v>
      </c>
      <c r="W6" s="45">
        <v>1064268</v>
      </c>
      <c r="X6" s="46">
        <v>1036758</v>
      </c>
      <c r="Y6" s="46">
        <v>1075363</v>
      </c>
      <c r="Z6" s="46">
        <v>958136</v>
      </c>
      <c r="AA6" s="46">
        <v>912263</v>
      </c>
      <c r="AB6" s="46">
        <v>1159154</v>
      </c>
      <c r="AC6" s="45">
        <v>927700</v>
      </c>
      <c r="AD6" s="45">
        <v>833541</v>
      </c>
      <c r="AE6" s="45">
        <v>341297</v>
      </c>
      <c r="AF6" s="45">
        <v>66756</v>
      </c>
      <c r="AG6" s="45">
        <v>6838</v>
      </c>
      <c r="AH6" s="45">
        <v>6838</v>
      </c>
      <c r="AI6" s="45">
        <v>6838</v>
      </c>
      <c r="AJ6" s="45">
        <v>6838</v>
      </c>
      <c r="AK6" s="45">
        <v>6838</v>
      </c>
      <c r="AL6" s="60">
        <f>SUM(Z6:AG6)</f>
        <v>5205685</v>
      </c>
      <c r="AM6" s="13"/>
      <c r="AN6" s="146">
        <f>((AH4+AI4+AJ4)-(AH32+AI32+AJ32))/(AH4+AI4+AJ4)</f>
        <v>0.9934493931563575</v>
      </c>
      <c r="AR6" s="61"/>
      <c r="AT6" s="61"/>
      <c r="AV6" s="61"/>
      <c r="AX6" s="115"/>
      <c r="AZ6" s="46">
        <v>777663</v>
      </c>
      <c r="BA6" s="46">
        <v>458788</v>
      </c>
      <c r="BB6" s="46">
        <v>424985</v>
      </c>
      <c r="BC6" s="45">
        <v>59091</v>
      </c>
      <c r="BD6" s="45">
        <v>7692</v>
      </c>
      <c r="BE6" s="45">
        <v>2495</v>
      </c>
      <c r="BF6" s="161"/>
      <c r="BG6" s="161"/>
      <c r="BH6" s="161"/>
      <c r="BI6" s="161"/>
      <c r="BJ6" s="161"/>
      <c r="BK6" s="161"/>
      <c r="BL6" s="60">
        <f>SUM(AZ6:BK6)</f>
        <v>1730714</v>
      </c>
    </row>
    <row r="7" spans="1:64" hidden="1" outlineLevel="1">
      <c r="A7" s="9" t="s">
        <v>19</v>
      </c>
      <c r="B7" s="10">
        <v>849317</v>
      </c>
      <c r="C7" s="10">
        <v>315197</v>
      </c>
      <c r="D7" s="10">
        <v>1142298</v>
      </c>
      <c r="E7" s="10">
        <v>1105009</v>
      </c>
      <c r="F7" s="10">
        <v>1119037</v>
      </c>
      <c r="G7" s="10">
        <v>1113373</v>
      </c>
      <c r="H7" s="10">
        <v>1199272</v>
      </c>
      <c r="I7" s="10">
        <v>1185926</v>
      </c>
      <c r="J7" s="10">
        <v>1153680</v>
      </c>
      <c r="K7" s="10">
        <v>1229706</v>
      </c>
      <c r="L7" s="10">
        <v>1036023</v>
      </c>
      <c r="M7" s="10">
        <v>907782</v>
      </c>
      <c r="N7" s="10">
        <v>1090291</v>
      </c>
      <c r="O7" s="10">
        <v>598905</v>
      </c>
      <c r="P7" s="10">
        <v>1185024</v>
      </c>
      <c r="Q7" s="10">
        <v>1243649</v>
      </c>
      <c r="R7" s="10">
        <v>1221096</v>
      </c>
      <c r="S7" s="10">
        <v>1141488</v>
      </c>
      <c r="T7" s="10">
        <v>1156411</v>
      </c>
      <c r="U7" s="10">
        <v>1066690</v>
      </c>
      <c r="V7" s="10">
        <v>1010483</v>
      </c>
      <c r="W7" s="47">
        <v>1292387</v>
      </c>
      <c r="X7" s="47">
        <v>1207566</v>
      </c>
      <c r="Y7" s="47">
        <v>1036362</v>
      </c>
      <c r="Z7" s="47">
        <v>684611</v>
      </c>
      <c r="AA7" s="47">
        <v>934986</v>
      </c>
      <c r="AB7" s="47">
        <v>1076451</v>
      </c>
      <c r="AC7" s="10">
        <v>993696</v>
      </c>
      <c r="AD7" s="10">
        <v>667236</v>
      </c>
      <c r="AE7" s="10">
        <v>243497</v>
      </c>
      <c r="AF7" s="10">
        <v>26700</v>
      </c>
      <c r="AG7" s="10">
        <v>11323</v>
      </c>
      <c r="AH7" s="10">
        <v>11323</v>
      </c>
      <c r="AI7" s="10">
        <v>11323</v>
      </c>
      <c r="AJ7" s="10">
        <v>11323</v>
      </c>
      <c r="AK7" s="10">
        <v>11323</v>
      </c>
      <c r="AL7" s="60">
        <f>SUM(Z7:AG7)</f>
        <v>4638500</v>
      </c>
      <c r="AZ7" s="47">
        <v>832817</v>
      </c>
      <c r="BA7" s="47">
        <v>279807</v>
      </c>
      <c r="BB7" s="47">
        <v>101854</v>
      </c>
      <c r="BC7" s="10">
        <v>762</v>
      </c>
      <c r="BD7" s="10">
        <v>4851</v>
      </c>
      <c r="BE7" s="10">
        <v>2495</v>
      </c>
      <c r="BF7" s="163"/>
      <c r="BG7" s="163"/>
      <c r="BH7" s="163"/>
      <c r="BI7" s="163"/>
      <c r="BJ7" s="163"/>
      <c r="BK7" s="163"/>
      <c r="BL7" s="60">
        <f>SUM(AT7:BK7)</f>
        <v>1222586</v>
      </c>
    </row>
    <row r="8" spans="1:64" hidden="1" outlineLevel="1">
      <c r="A8" s="9" t="s">
        <v>20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/>
      <c r="J8" s="10"/>
      <c r="K8" s="10"/>
      <c r="L8" s="10"/>
      <c r="M8" s="10"/>
      <c r="N8" s="10"/>
      <c r="O8" s="10"/>
      <c r="P8" s="126"/>
      <c r="Q8" s="126"/>
      <c r="R8" s="126"/>
      <c r="S8" s="10"/>
      <c r="T8" s="49"/>
      <c r="U8" s="49"/>
      <c r="V8" s="49"/>
      <c r="W8" s="49"/>
      <c r="X8" s="49"/>
      <c r="Y8" s="59"/>
      <c r="Z8" s="8">
        <v>0</v>
      </c>
      <c r="AA8" s="8">
        <v>0</v>
      </c>
      <c r="AB8" s="8">
        <v>0</v>
      </c>
      <c r="AC8" s="8">
        <v>68818</v>
      </c>
      <c r="AD8" s="8">
        <v>86498</v>
      </c>
      <c r="AE8" s="8">
        <v>54390</v>
      </c>
      <c r="AF8" s="8">
        <v>133</v>
      </c>
      <c r="AG8" s="8">
        <v>1404</v>
      </c>
      <c r="AH8" s="8">
        <v>1404</v>
      </c>
      <c r="AI8" s="8">
        <v>1404</v>
      </c>
      <c r="AJ8" s="8">
        <v>1404</v>
      </c>
      <c r="AK8" s="8">
        <v>1404</v>
      </c>
      <c r="AL8" s="60">
        <f>SUM(Z8:AG8)</f>
        <v>211243</v>
      </c>
      <c r="AM8" s="11"/>
      <c r="AZ8" s="8">
        <v>3035</v>
      </c>
      <c r="BA8" s="8">
        <v>29481</v>
      </c>
      <c r="BB8" s="8">
        <v>127920</v>
      </c>
      <c r="BC8" s="8">
        <v>20364</v>
      </c>
      <c r="BD8" s="8">
        <v>0</v>
      </c>
      <c r="BE8" s="8">
        <v>0</v>
      </c>
      <c r="BF8" s="164"/>
      <c r="BG8" s="164"/>
      <c r="BH8" s="164"/>
      <c r="BI8" s="164"/>
      <c r="BJ8" s="164"/>
      <c r="BK8" s="164"/>
      <c r="BL8" s="60">
        <f>SUM(AZ8:BK8)</f>
        <v>180800</v>
      </c>
    </row>
    <row r="9" spans="1:64" hidden="1" outlineLevel="1">
      <c r="A9" s="9" t="s">
        <v>21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/>
      <c r="N9" s="10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500</v>
      </c>
      <c r="V9" s="15">
        <v>0</v>
      </c>
      <c r="W9" s="15">
        <v>0</v>
      </c>
      <c r="X9" s="15">
        <v>0</v>
      </c>
      <c r="Y9" s="15">
        <v>0</v>
      </c>
      <c r="Z9" s="48"/>
      <c r="AA9" s="48"/>
      <c r="AB9" s="48"/>
      <c r="AC9" s="15"/>
      <c r="AD9" s="15"/>
      <c r="AE9" s="15"/>
      <c r="AF9" s="15"/>
      <c r="AG9" s="15"/>
      <c r="AH9" s="15"/>
      <c r="AI9" s="15"/>
      <c r="AJ9" s="15"/>
      <c r="AK9" s="15"/>
      <c r="AL9" s="60">
        <f>SUM(Z9:AE9)</f>
        <v>0</v>
      </c>
      <c r="AZ9" s="48"/>
      <c r="BA9" s="48"/>
      <c r="BB9" s="48"/>
      <c r="BC9" s="15"/>
      <c r="BD9" s="15"/>
      <c r="BE9" s="15"/>
      <c r="BF9" s="165"/>
      <c r="BG9" s="165"/>
      <c r="BH9" s="165"/>
      <c r="BI9" s="165"/>
      <c r="BJ9" s="165"/>
      <c r="BK9" s="165"/>
      <c r="BL9" s="60">
        <f>SUM(AZ9:BK9)</f>
        <v>0</v>
      </c>
    </row>
    <row r="10" spans="1:64" hidden="1" outlineLevel="1">
      <c r="A10" s="9" t="s">
        <v>22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/>
      <c r="L10" s="10"/>
      <c r="M10" s="10"/>
      <c r="N10" s="10"/>
      <c r="O10" s="15"/>
      <c r="P10" s="15"/>
      <c r="Q10" s="15"/>
      <c r="R10" s="15"/>
      <c r="S10" s="15"/>
      <c r="T10" s="15"/>
      <c r="U10" s="15"/>
      <c r="V10" s="15"/>
      <c r="W10" s="48"/>
      <c r="X10" s="48"/>
      <c r="Y10" s="48"/>
      <c r="Z10" s="48"/>
      <c r="AA10" s="48"/>
      <c r="AB10" s="48"/>
      <c r="AC10" s="15"/>
      <c r="AD10" s="15">
        <v>289863</v>
      </c>
      <c r="AE10" s="15">
        <v>670297</v>
      </c>
      <c r="AF10" s="15">
        <v>582192</v>
      </c>
      <c r="AG10" s="15">
        <v>472725</v>
      </c>
      <c r="AH10" s="15">
        <v>472725</v>
      </c>
      <c r="AI10" s="15">
        <v>472725</v>
      </c>
      <c r="AJ10" s="15">
        <v>472725</v>
      </c>
      <c r="AK10" s="15">
        <v>472725</v>
      </c>
      <c r="AL10" s="60">
        <f>SUM(Z10:AE10)</f>
        <v>960160</v>
      </c>
      <c r="AM10" s="11"/>
      <c r="AZ10" s="48"/>
      <c r="BA10" s="48"/>
      <c r="BB10" s="48">
        <v>766660</v>
      </c>
      <c r="BC10" s="15">
        <v>1306150</v>
      </c>
      <c r="BD10" s="15">
        <v>822019</v>
      </c>
      <c r="BE10" s="15">
        <v>974176</v>
      </c>
      <c r="BF10" s="165"/>
      <c r="BG10" s="165"/>
      <c r="BH10" s="165"/>
      <c r="BI10" s="165"/>
      <c r="BJ10" s="165"/>
      <c r="BK10" s="165"/>
      <c r="BL10" s="60">
        <f>SUM(AZ10:BK10)</f>
        <v>3869005</v>
      </c>
    </row>
    <row r="11" spans="1:64" hidden="1" outlineLevel="1">
      <c r="A11" s="16" t="s">
        <v>23</v>
      </c>
      <c r="B11" s="17">
        <v>849317</v>
      </c>
      <c r="C11" s="17">
        <v>315197</v>
      </c>
      <c r="D11" s="17">
        <v>1142298</v>
      </c>
      <c r="E11" s="17">
        <v>1105009</v>
      </c>
      <c r="F11" s="17">
        <v>1119037</v>
      </c>
      <c r="G11" s="17">
        <v>1113373</v>
      </c>
      <c r="H11" s="17">
        <v>1199272</v>
      </c>
      <c r="I11" s="17">
        <f t="shared" ref="I11:U11" si="0">SUM(I7:I10)</f>
        <v>1185926</v>
      </c>
      <c r="J11" s="17">
        <f t="shared" si="0"/>
        <v>1153680</v>
      </c>
      <c r="K11" s="17">
        <f t="shared" si="0"/>
        <v>1229706</v>
      </c>
      <c r="L11" s="17">
        <f t="shared" si="0"/>
        <v>1036023</v>
      </c>
      <c r="M11" s="17">
        <f t="shared" si="0"/>
        <v>907782</v>
      </c>
      <c r="N11" s="17">
        <f t="shared" si="0"/>
        <v>1090291</v>
      </c>
      <c r="O11" s="17">
        <f t="shared" si="0"/>
        <v>598905</v>
      </c>
      <c r="P11" s="17">
        <f t="shared" si="0"/>
        <v>1185024</v>
      </c>
      <c r="Q11" s="17">
        <f t="shared" si="0"/>
        <v>1243649</v>
      </c>
      <c r="R11" s="17">
        <f t="shared" si="0"/>
        <v>1221096</v>
      </c>
      <c r="S11" s="17">
        <f t="shared" si="0"/>
        <v>1141488</v>
      </c>
      <c r="T11" s="17">
        <f>SUM(T7:T10)</f>
        <v>1156411</v>
      </c>
      <c r="U11" s="17">
        <f t="shared" si="0"/>
        <v>1067190</v>
      </c>
      <c r="V11" s="17">
        <f>SUM(V7:V10)</f>
        <v>1010483</v>
      </c>
      <c r="W11" s="17">
        <f>SUM(W7:W10)</f>
        <v>1292387</v>
      </c>
      <c r="X11" s="17">
        <f>SUM(X7:X10)</f>
        <v>1207566</v>
      </c>
      <c r="Y11" s="17">
        <f t="shared" ref="Y11" si="1">SUM(Y7:Y10)</f>
        <v>1036362</v>
      </c>
      <c r="Z11" s="17">
        <f>SUM(Z7:Z10)</f>
        <v>684611</v>
      </c>
      <c r="AA11" s="17">
        <f>SUM(AA7:AA10)</f>
        <v>934986</v>
      </c>
      <c r="AB11" s="17">
        <f>SUM(AB7:AB10)</f>
        <v>1076451</v>
      </c>
      <c r="AC11" s="17">
        <f>SUM(AC7:AC10)</f>
        <v>1062514</v>
      </c>
      <c r="AD11" s="17">
        <f t="shared" ref="AD11" si="2">SUM(AD7:AD10)</f>
        <v>1043597</v>
      </c>
      <c r="AE11" s="17">
        <f>SUM(AE7:AE10)</f>
        <v>968184</v>
      </c>
      <c r="AF11" s="17">
        <f>SUM(AF7:AF10)</f>
        <v>609025</v>
      </c>
      <c r="AG11" s="17">
        <f t="shared" ref="AG11:AK11" si="3">SUM(AG7:AG10)</f>
        <v>485452</v>
      </c>
      <c r="AH11" s="17">
        <f t="shared" si="3"/>
        <v>485452</v>
      </c>
      <c r="AI11" s="17">
        <f t="shared" si="3"/>
        <v>485452</v>
      </c>
      <c r="AJ11" s="17">
        <f t="shared" si="3"/>
        <v>485452</v>
      </c>
      <c r="AK11" s="17">
        <f t="shared" si="3"/>
        <v>485452</v>
      </c>
      <c r="AL11" s="18">
        <v>2328134</v>
      </c>
      <c r="AO11" s="11"/>
      <c r="AZ11" s="17">
        <f t="shared" ref="AZ11:BE11" si="4">SUM(AZ7:AZ10)</f>
        <v>835852</v>
      </c>
      <c r="BA11" s="17">
        <f t="shared" si="4"/>
        <v>309288</v>
      </c>
      <c r="BB11" s="17">
        <f t="shared" si="4"/>
        <v>996434</v>
      </c>
      <c r="BC11" s="17">
        <f t="shared" si="4"/>
        <v>1327276</v>
      </c>
      <c r="BD11" s="17">
        <f t="shared" si="4"/>
        <v>826870</v>
      </c>
      <c r="BE11" s="17">
        <f t="shared" si="4"/>
        <v>976671</v>
      </c>
      <c r="BF11" s="166"/>
      <c r="BG11" s="166"/>
      <c r="BH11" s="166"/>
      <c r="BI11" s="166"/>
      <c r="BJ11" s="166"/>
      <c r="BK11" s="166"/>
      <c r="BL11" s="18">
        <f>SUM(BL7:BL10)</f>
        <v>5272391</v>
      </c>
    </row>
    <row r="12" spans="1:64" hidden="1" outlineLevel="1">
      <c r="A12" s="7" t="s">
        <v>24</v>
      </c>
      <c r="B12" s="19">
        <v>1</v>
      </c>
      <c r="C12" s="19">
        <v>1</v>
      </c>
      <c r="D12" s="19">
        <v>1</v>
      </c>
      <c r="E12" s="19">
        <v>1</v>
      </c>
      <c r="F12" s="19">
        <v>1</v>
      </c>
      <c r="G12" s="19">
        <v>1</v>
      </c>
      <c r="H12" s="19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>
        <v>1</v>
      </c>
      <c r="AH12" s="20">
        <v>1</v>
      </c>
      <c r="AI12" s="20">
        <v>1</v>
      </c>
      <c r="AJ12" s="20">
        <v>1</v>
      </c>
      <c r="AK12" s="20">
        <v>1</v>
      </c>
      <c r="AL12" s="21">
        <v>1</v>
      </c>
      <c r="AO12" s="63"/>
      <c r="AP12" s="64"/>
      <c r="AQ12" s="64"/>
      <c r="AR12" s="64"/>
      <c r="AS12" s="64"/>
      <c r="AT12" s="64"/>
      <c r="AU12" s="64"/>
      <c r="AV12" s="64"/>
      <c r="AW12" s="64"/>
      <c r="AX12" s="64"/>
      <c r="AY12" s="63"/>
      <c r="AZ12" s="20">
        <v>1</v>
      </c>
      <c r="BA12" s="20">
        <v>1</v>
      </c>
      <c r="BB12" s="20">
        <v>1</v>
      </c>
      <c r="BC12" s="20">
        <v>1</v>
      </c>
      <c r="BD12" s="20">
        <v>1</v>
      </c>
      <c r="BE12" s="20">
        <v>1</v>
      </c>
      <c r="BF12" s="20">
        <v>1</v>
      </c>
      <c r="BG12" s="20">
        <v>1</v>
      </c>
      <c r="BH12" s="20">
        <v>1</v>
      </c>
      <c r="BI12" s="20">
        <v>1</v>
      </c>
      <c r="BJ12" s="20">
        <v>1</v>
      </c>
      <c r="BK12" s="20">
        <v>1</v>
      </c>
      <c r="BL12" s="21">
        <v>1</v>
      </c>
    </row>
    <row r="13" spans="1:64" hidden="1" outlineLevel="1">
      <c r="A13" s="7" t="s">
        <v>25</v>
      </c>
      <c r="B13" s="19">
        <f t="shared" ref="B13:AL13" si="5">B7/B3</f>
        <v>0.66352890625000005</v>
      </c>
      <c r="C13" s="19">
        <f t="shared" si="5"/>
        <v>0.42594189189189191</v>
      </c>
      <c r="D13" s="19">
        <f t="shared" si="5"/>
        <v>0.8855023255813953</v>
      </c>
      <c r="E13" s="19">
        <f t="shared" si="5"/>
        <v>0.92084083333333333</v>
      </c>
      <c r="F13" s="19">
        <f t="shared" si="5"/>
        <v>0.86079769230769232</v>
      </c>
      <c r="G13" s="19">
        <f t="shared" si="5"/>
        <v>0.8906984</v>
      </c>
      <c r="H13" s="19">
        <f t="shared" si="5"/>
        <v>0.96715483870967744</v>
      </c>
      <c r="I13" s="20">
        <f t="shared" si="5"/>
        <v>0.92940909090909096</v>
      </c>
      <c r="J13" s="20">
        <f t="shared" si="5"/>
        <v>1.0584220183486239</v>
      </c>
      <c r="K13" s="20">
        <f t="shared" si="5"/>
        <v>0.99169838709677416</v>
      </c>
      <c r="L13" s="20">
        <f t="shared" si="5"/>
        <v>0.83550241935483871</v>
      </c>
      <c r="M13" s="20">
        <f t="shared" si="5"/>
        <v>0.7320822580645161</v>
      </c>
      <c r="N13" s="20">
        <f t="shared" si="5"/>
        <v>0.87926693548387092</v>
      </c>
      <c r="O13" s="20">
        <f t="shared" si="5"/>
        <v>0.82267170329670325</v>
      </c>
      <c r="P13" s="20">
        <f t="shared" si="5"/>
        <v>1.0394947368421052</v>
      </c>
      <c r="Q13" s="20">
        <f t="shared" si="5"/>
        <v>1.1409623853211008</v>
      </c>
      <c r="R13" s="20">
        <f t="shared" si="5"/>
        <v>1.0711368421052632</v>
      </c>
      <c r="S13" s="20">
        <f t="shared" si="5"/>
        <v>1.0472366972477065</v>
      </c>
      <c r="T13" s="20">
        <f t="shared" si="5"/>
        <v>0.99690603448275861</v>
      </c>
      <c r="U13" s="20">
        <f t="shared" si="5"/>
        <v>0.9195603448275862</v>
      </c>
      <c r="V13" s="20">
        <f t="shared" si="5"/>
        <v>0.99066960784313729</v>
      </c>
      <c r="W13" s="20">
        <f t="shared" si="5"/>
        <v>1.1141267241379311</v>
      </c>
      <c r="X13" s="20">
        <f t="shared" si="5"/>
        <v>1.1500628571428571</v>
      </c>
      <c r="Y13" s="20">
        <f t="shared" si="5"/>
        <v>0.91713451327433626</v>
      </c>
      <c r="Z13" s="20">
        <f t="shared" si="5"/>
        <v>0.92515000000000003</v>
      </c>
      <c r="AA13" s="20">
        <f t="shared" si="5"/>
        <v>0.86572777777777776</v>
      </c>
      <c r="AB13" s="20">
        <f t="shared" si="5"/>
        <v>1.0107521126760564</v>
      </c>
      <c r="AC13" s="20">
        <f t="shared" si="5"/>
        <v>1.0139755102040817</v>
      </c>
      <c r="AD13" s="20">
        <f t="shared" si="5"/>
        <v>0.65096195121951217</v>
      </c>
      <c r="AE13" s="20">
        <f t="shared" si="5"/>
        <v>0.22863568075117371</v>
      </c>
      <c r="AF13" s="20">
        <f t="shared" si="5"/>
        <v>2.4054054054054055E-2</v>
      </c>
      <c r="AG13" s="20">
        <f>AG7/AG3</f>
        <v>1.0582242990654205E-2</v>
      </c>
      <c r="AH13" s="20">
        <f t="shared" si="5"/>
        <v>1.2651396648044693E-2</v>
      </c>
      <c r="AI13" s="20">
        <f t="shared" si="5"/>
        <v>1.1982010582010582E-2</v>
      </c>
      <c r="AJ13" s="20">
        <f t="shared" si="5"/>
        <v>1.272247191011236E-2</v>
      </c>
      <c r="AK13" s="20">
        <f t="shared" si="5"/>
        <v>1.1982010582010582E-2</v>
      </c>
      <c r="AL13" s="21">
        <f t="shared" si="5"/>
        <v>0.39276037256562235</v>
      </c>
      <c r="AO13" s="63"/>
      <c r="AP13" s="64"/>
      <c r="AQ13" s="64"/>
      <c r="AR13" s="64"/>
      <c r="AS13" s="64"/>
      <c r="AT13" s="64"/>
      <c r="AU13" s="64"/>
      <c r="AV13" s="64"/>
      <c r="AW13" s="64"/>
      <c r="AX13" s="64"/>
      <c r="AY13" s="63"/>
      <c r="AZ13" s="20">
        <f t="shared" ref="AZ13:BL13" si="6">AZ7/AZ3</f>
        <v>0.96279421965317924</v>
      </c>
      <c r="BA13" s="20">
        <f t="shared" si="6"/>
        <v>0.53809038461538461</v>
      </c>
      <c r="BB13" s="20">
        <f t="shared" si="6"/>
        <v>9.5637558685446003E-2</v>
      </c>
      <c r="BC13" s="20">
        <f t="shared" si="6"/>
        <v>7.7755102040816325E-4</v>
      </c>
      <c r="BD13" s="20">
        <f t="shared" si="6"/>
        <v>4.7326829268292681E-3</v>
      </c>
      <c r="BE13" s="20">
        <f t="shared" si="6"/>
        <v>2.3427230046948358E-3</v>
      </c>
      <c r="BF13" s="20" t="e">
        <f>BF7/BF3</f>
        <v>#DIV/0!</v>
      </c>
      <c r="BG13" s="20" t="e">
        <f t="shared" ref="BG13:BK13" si="7">BG7/BG3</f>
        <v>#DIV/0!</v>
      </c>
      <c r="BH13" s="20" t="e">
        <f t="shared" si="7"/>
        <v>#DIV/0!</v>
      </c>
      <c r="BI13" s="20" t="e">
        <f t="shared" si="7"/>
        <v>#DIV/0!</v>
      </c>
      <c r="BJ13" s="20" t="e">
        <f t="shared" si="7"/>
        <v>#DIV/0!</v>
      </c>
      <c r="BK13" s="20" t="e">
        <f t="shared" si="7"/>
        <v>#DIV/0!</v>
      </c>
      <c r="BL13" s="21">
        <f t="shared" si="6"/>
        <v>0.22148297101449274</v>
      </c>
    </row>
    <row r="14" spans="1:64" hidden="1" outlineLevel="1">
      <c r="A14" s="7" t="s">
        <v>26</v>
      </c>
      <c r="B14" s="19">
        <f t="shared" ref="B14:AL14" si="8">B11/B3</f>
        <v>0.66352890625000005</v>
      </c>
      <c r="C14" s="19">
        <f t="shared" si="8"/>
        <v>0.42594189189189191</v>
      </c>
      <c r="D14" s="19">
        <f t="shared" si="8"/>
        <v>0.8855023255813953</v>
      </c>
      <c r="E14" s="19">
        <f t="shared" si="8"/>
        <v>0.92084083333333333</v>
      </c>
      <c r="F14" s="19">
        <f t="shared" si="8"/>
        <v>0.86079769230769232</v>
      </c>
      <c r="G14" s="19">
        <f t="shared" si="8"/>
        <v>0.8906984</v>
      </c>
      <c r="H14" s="19">
        <f t="shared" si="8"/>
        <v>0.96715483870967744</v>
      </c>
      <c r="I14" s="20">
        <f t="shared" si="8"/>
        <v>0.92940909090909096</v>
      </c>
      <c r="J14" s="20">
        <f t="shared" si="8"/>
        <v>1.0584220183486239</v>
      </c>
      <c r="K14" s="20">
        <f t="shared" si="8"/>
        <v>0.99169838709677416</v>
      </c>
      <c r="L14" s="20">
        <f t="shared" si="8"/>
        <v>0.83550241935483871</v>
      </c>
      <c r="M14" s="20">
        <f t="shared" si="8"/>
        <v>0.7320822580645161</v>
      </c>
      <c r="N14" s="20">
        <f t="shared" si="8"/>
        <v>0.87926693548387092</v>
      </c>
      <c r="O14" s="20">
        <f t="shared" si="8"/>
        <v>0.82267170329670325</v>
      </c>
      <c r="P14" s="20">
        <f t="shared" si="8"/>
        <v>1.0394947368421052</v>
      </c>
      <c r="Q14" s="20">
        <f t="shared" si="8"/>
        <v>1.1409623853211008</v>
      </c>
      <c r="R14" s="20">
        <f t="shared" si="8"/>
        <v>1.0711368421052632</v>
      </c>
      <c r="S14" s="20">
        <f t="shared" si="8"/>
        <v>1.0472366972477065</v>
      </c>
      <c r="T14" s="20">
        <f t="shared" si="8"/>
        <v>0.99690603448275861</v>
      </c>
      <c r="U14" s="20">
        <f t="shared" si="8"/>
        <v>0.9199913793103448</v>
      </c>
      <c r="V14" s="20">
        <f t="shared" si="8"/>
        <v>0.99066960784313729</v>
      </c>
      <c r="W14" s="20">
        <f t="shared" si="8"/>
        <v>1.1141267241379311</v>
      </c>
      <c r="X14" s="20">
        <f t="shared" si="8"/>
        <v>1.1500628571428571</v>
      </c>
      <c r="Y14" s="20">
        <f t="shared" si="8"/>
        <v>0.91713451327433626</v>
      </c>
      <c r="Z14" s="20">
        <f t="shared" si="8"/>
        <v>0.92515000000000003</v>
      </c>
      <c r="AA14" s="20">
        <f t="shared" si="8"/>
        <v>0.86572777777777776</v>
      </c>
      <c r="AB14" s="20">
        <f t="shared" si="8"/>
        <v>1.0107521126760564</v>
      </c>
      <c r="AC14" s="20">
        <f t="shared" si="8"/>
        <v>1.0841979591836735</v>
      </c>
      <c r="AD14" s="20">
        <f t="shared" si="8"/>
        <v>1.0181434146341464</v>
      </c>
      <c r="AE14" s="20">
        <f>AE11/AE3</f>
        <v>0.90909295774647891</v>
      </c>
      <c r="AF14" s="20">
        <f>AF11/AF3</f>
        <v>0.54867117117117115</v>
      </c>
      <c r="AG14" s="20">
        <f t="shared" si="8"/>
        <v>0.45369345794392524</v>
      </c>
      <c r="AH14" s="20">
        <f>AH11/AH3</f>
        <v>0.54240446927374297</v>
      </c>
      <c r="AI14" s="20">
        <f t="shared" ref="AI14:AK14" si="9">AI11/AI3</f>
        <v>0.51370582010582011</v>
      </c>
      <c r="AJ14" s="20">
        <f>AJ11/AJ3</f>
        <v>0.54545168539325839</v>
      </c>
      <c r="AK14" s="20">
        <f t="shared" si="9"/>
        <v>0.51370582010582011</v>
      </c>
      <c r="AL14" s="21">
        <f t="shared" si="8"/>
        <v>0.1971324301439458</v>
      </c>
      <c r="AO14" s="63"/>
      <c r="AP14" s="68"/>
      <c r="AQ14" s="68"/>
      <c r="AR14" s="68"/>
      <c r="AS14" s="68"/>
      <c r="AT14" s="68"/>
      <c r="AU14" s="68"/>
      <c r="AV14" s="68"/>
      <c r="AW14" s="68"/>
      <c r="AX14" s="116"/>
      <c r="AY14" s="63"/>
      <c r="AZ14" s="20">
        <f t="shared" ref="AZ14:BD14" si="10">AZ11/AZ3</f>
        <v>0.96630289017341042</v>
      </c>
      <c r="BA14" s="20">
        <f t="shared" si="10"/>
        <v>0.59478461538461536</v>
      </c>
      <c r="BB14" s="20">
        <f t="shared" si="10"/>
        <v>0.93561877934272297</v>
      </c>
      <c r="BC14" s="20">
        <f t="shared" si="10"/>
        <v>1.3543632653061224</v>
      </c>
      <c r="BD14" s="20">
        <f t="shared" si="10"/>
        <v>0.80670243902439021</v>
      </c>
      <c r="BE14" s="20">
        <f>BE11/BE3</f>
        <v>0.91706197183098592</v>
      </c>
      <c r="BF14" s="20" t="e">
        <f t="shared" ref="BF14:BL14" si="11">BF11/BF3</f>
        <v>#DIV/0!</v>
      </c>
      <c r="BG14" s="20" t="e">
        <f t="shared" si="11"/>
        <v>#DIV/0!</v>
      </c>
      <c r="BH14" s="20" t="e">
        <f t="shared" si="11"/>
        <v>#DIV/0!</v>
      </c>
      <c r="BI14" s="20" t="e">
        <f t="shared" si="11"/>
        <v>#DIV/0!</v>
      </c>
      <c r="BJ14" s="20" t="e">
        <f t="shared" si="11"/>
        <v>#DIV/0!</v>
      </c>
      <c r="BK14" s="20" t="e">
        <f t="shared" si="11"/>
        <v>#DIV/0!</v>
      </c>
      <c r="BL14" s="21">
        <f t="shared" si="11"/>
        <v>0.9551432971014493</v>
      </c>
    </row>
    <row r="15" spans="1:64" hidden="1" outlineLevel="1">
      <c r="A15" s="7" t="s">
        <v>27</v>
      </c>
      <c r="B15" s="19">
        <f t="shared" ref="B15:AG16" si="12">(B4-B32)/B4</f>
        <v>0.99120974918726501</v>
      </c>
      <c r="C15" s="19">
        <f t="shared" si="12"/>
        <v>0.99195426042567492</v>
      </c>
      <c r="D15" s="19">
        <f t="shared" si="12"/>
        <v>0.90688239491418976</v>
      </c>
      <c r="E15" s="19">
        <f t="shared" si="12"/>
        <v>0.92387681246916686</v>
      </c>
      <c r="F15" s="19">
        <f t="shared" si="12"/>
        <v>0.94333750360577318</v>
      </c>
      <c r="G15" s="19">
        <f t="shared" si="12"/>
        <v>0.86244119267610408</v>
      </c>
      <c r="H15" s="19">
        <f t="shared" si="12"/>
        <v>0.88173746964960131</v>
      </c>
      <c r="I15" s="19">
        <f t="shared" si="12"/>
        <v>0.77353847911043982</v>
      </c>
      <c r="J15" s="19">
        <f t="shared" si="12"/>
        <v>0.79341852320468642</v>
      </c>
      <c r="K15" s="22">
        <f t="shared" si="12"/>
        <v>0.86346991514292526</v>
      </c>
      <c r="L15" s="19">
        <f t="shared" si="12"/>
        <v>0.97141964816432624</v>
      </c>
      <c r="M15" s="19">
        <f t="shared" si="12"/>
        <v>0.98797657947400963</v>
      </c>
      <c r="N15" s="19">
        <f t="shared" si="12"/>
        <v>0.9617055782195767</v>
      </c>
      <c r="O15" s="19">
        <f t="shared" si="12"/>
        <v>0.97117148597885905</v>
      </c>
      <c r="P15" s="19">
        <f t="shared" si="12"/>
        <v>0.96274578598995741</v>
      </c>
      <c r="Q15" s="19">
        <f t="shared" si="12"/>
        <v>0.93629889262912924</v>
      </c>
      <c r="R15" s="19">
        <f t="shared" si="12"/>
        <v>0.86906255165640833</v>
      </c>
      <c r="S15" s="19">
        <f t="shared" si="12"/>
        <v>0.81241655020090342</v>
      </c>
      <c r="T15" s="19">
        <f t="shared" si="12"/>
        <v>0.7107419059566854</v>
      </c>
      <c r="U15" s="19">
        <f t="shared" si="12"/>
        <v>0.70913216374269006</v>
      </c>
      <c r="V15" s="19">
        <f t="shared" si="12"/>
        <v>0.71900995518645583</v>
      </c>
      <c r="W15" s="19">
        <f t="shared" si="12"/>
        <v>0.77906734754802343</v>
      </c>
      <c r="X15" s="19">
        <f t="shared" si="12"/>
        <v>0.89506007650117603</v>
      </c>
      <c r="Y15" s="19">
        <f t="shared" si="12"/>
        <v>0.98520948605638459</v>
      </c>
      <c r="Z15" s="19">
        <f t="shared" si="12"/>
        <v>0.94171706508548825</v>
      </c>
      <c r="AA15" s="19">
        <f t="shared" si="12"/>
        <v>0.85974465740579931</v>
      </c>
      <c r="AB15" s="19">
        <f t="shared" si="12"/>
        <v>0.87422272301099113</v>
      </c>
      <c r="AC15" s="19">
        <f t="shared" si="12"/>
        <v>0.9540245115013879</v>
      </c>
      <c r="AD15" s="19">
        <f t="shared" si="12"/>
        <v>0.97303999333273872</v>
      </c>
      <c r="AE15" s="19">
        <f t="shared" si="12"/>
        <v>0.9990752491797189</v>
      </c>
      <c r="AF15" s="19">
        <f t="shared" si="12"/>
        <v>0.98919768609189762</v>
      </c>
      <c r="AG15" s="19">
        <f t="shared" si="12"/>
        <v>0.98392739200920243</v>
      </c>
      <c r="AH15" s="19">
        <f>(AH4-AH32)/AH4</f>
        <v>0.9959057915566516</v>
      </c>
      <c r="AI15" s="19">
        <f t="shared" ref="AI15:AK16" si="13">(AI4-AI32)/AI4</f>
        <v>0.9953217654954718</v>
      </c>
      <c r="AJ15" s="19">
        <f>(AJ4-AJ32)/AJ4</f>
        <v>0.9897578743926978</v>
      </c>
      <c r="AK15" s="19">
        <f t="shared" si="13"/>
        <v>0.99779819063160591</v>
      </c>
      <c r="AL15" s="23">
        <f>(AL4-AL32)/AL4</f>
        <v>0.95578848514155834</v>
      </c>
      <c r="AM15" s="127">
        <v>0.94</v>
      </c>
      <c r="AN15" s="99">
        <f>(SUM(AH4:AK4)-SUM(AH32:AK32))/SUM(AH4:AK4)</f>
        <v>0.9944010615830482</v>
      </c>
      <c r="AO15" s="42"/>
      <c r="AP15" s="69"/>
      <c r="AQ15" s="69"/>
      <c r="AR15" s="69"/>
      <c r="AS15" s="69"/>
      <c r="AT15" s="69"/>
      <c r="AU15" s="69"/>
      <c r="AV15" s="69"/>
      <c r="AW15" s="69"/>
      <c r="AX15" s="117"/>
      <c r="AY15" s="63"/>
      <c r="AZ15" s="19">
        <f>(AZ4-AZ32)/AZ4</f>
        <v>1</v>
      </c>
      <c r="BA15" s="19">
        <f t="shared" ref="BA15:BE16" si="14">(BA4-BA32)/BA4</f>
        <v>0.99185916723284484</v>
      </c>
      <c r="BB15" s="19">
        <f t="shared" si="14"/>
        <v>0.92830125028990707</v>
      </c>
      <c r="BC15" s="19">
        <f t="shared" si="14"/>
        <v>0.83963307776560792</v>
      </c>
      <c r="BD15" s="19">
        <f t="shared" si="14"/>
        <v>1</v>
      </c>
      <c r="BE15" s="19">
        <f>(BE4-BE32)/BE4</f>
        <v>1</v>
      </c>
      <c r="BF15" s="98">
        <f>(BF4-BF32)/BF4</f>
        <v>1</v>
      </c>
      <c r="BG15" s="98">
        <f>(BG4-BG32)/BG4</f>
        <v>1</v>
      </c>
      <c r="BH15" s="98">
        <f>(BH4-BH32)/BH4</f>
        <v>1</v>
      </c>
      <c r="BI15" s="19" t="e">
        <f t="shared" ref="BI15:BK16" si="15">(BI4-BI32)/BI4</f>
        <v>#DIV/0!</v>
      </c>
      <c r="BJ15" s="19" t="e">
        <f t="shared" si="15"/>
        <v>#DIV/0!</v>
      </c>
      <c r="BK15" s="19" t="e">
        <f t="shared" si="15"/>
        <v>#DIV/0!</v>
      </c>
      <c r="BL15" s="23">
        <f>(BL4-BL32)/BL4</f>
        <v>0.9567462772197397</v>
      </c>
    </row>
    <row r="16" spans="1:64" hidden="1" outlineLevel="1">
      <c r="A16" s="7" t="s">
        <v>28</v>
      </c>
      <c r="B16" s="19">
        <f t="shared" ref="B16:Y16" si="16">(B4-B33)/B4</f>
        <v>0.98990851857351791</v>
      </c>
      <c r="C16" s="19">
        <f t="shared" si="16"/>
        <v>0.97450606931660233</v>
      </c>
      <c r="D16" s="19">
        <f t="shared" si="16"/>
        <v>0.8132346220464286</v>
      </c>
      <c r="E16" s="19">
        <f t="shared" si="16"/>
        <v>0.75198556579396758</v>
      </c>
      <c r="F16" s="19">
        <f t="shared" si="16"/>
        <v>0.77943607328875675</v>
      </c>
      <c r="G16" s="19">
        <f t="shared" si="16"/>
        <v>0.59344602971094351</v>
      </c>
      <c r="H16" s="19">
        <f t="shared" si="16"/>
        <v>0.51715963313283075</v>
      </c>
      <c r="I16" s="20">
        <f t="shared" si="16"/>
        <v>0.47761871518693821</v>
      </c>
      <c r="J16" s="19">
        <f t="shared" si="16"/>
        <v>0.38321321468267006</v>
      </c>
      <c r="K16" s="24">
        <f t="shared" si="16"/>
        <v>0.4327600847959826</v>
      </c>
      <c r="L16" s="19">
        <f t="shared" si="16"/>
        <v>0.9159169445591836</v>
      </c>
      <c r="M16" s="19">
        <f t="shared" si="16"/>
        <v>0.96095931352211927</v>
      </c>
      <c r="N16" s="25">
        <f t="shared" si="16"/>
        <v>0.98040369465404176</v>
      </c>
      <c r="O16" s="25">
        <f t="shared" si="16"/>
        <v>0.89689195616512818</v>
      </c>
      <c r="P16" s="25">
        <f t="shared" si="16"/>
        <v>0.80375564779886799</v>
      </c>
      <c r="Q16" s="25">
        <f t="shared" si="16"/>
        <v>0.70234201610075531</v>
      </c>
      <c r="R16" s="25">
        <f t="shared" si="16"/>
        <v>0.56609215391047896</v>
      </c>
      <c r="S16" s="25">
        <f t="shared" si="16"/>
        <v>0.61466158376800017</v>
      </c>
      <c r="T16" s="25">
        <f t="shared" si="16"/>
        <v>0.5608007183592536</v>
      </c>
      <c r="U16" s="25">
        <f t="shared" si="16"/>
        <v>0.51848795321637431</v>
      </c>
      <c r="V16" s="25">
        <f t="shared" si="16"/>
        <v>0.63446781727722013</v>
      </c>
      <c r="W16" s="25">
        <f t="shared" si="16"/>
        <v>0.5493172528216963</v>
      </c>
      <c r="X16" s="25">
        <f t="shared" si="16"/>
        <v>0.72371561006987239</v>
      </c>
      <c r="Y16" s="19">
        <f t="shared" si="16"/>
        <v>0.89838504862485469</v>
      </c>
      <c r="Z16" s="25">
        <f t="shared" si="12"/>
        <v>0.81133944239662048</v>
      </c>
      <c r="AA16" s="62">
        <f t="shared" si="12"/>
        <v>0.55358934894739409</v>
      </c>
      <c r="AB16" s="25">
        <f>(AB5-AB33)/AB5</f>
        <v>0.67236562099148289</v>
      </c>
      <c r="AC16" s="25">
        <f>(AC5-AC33)/AC5</f>
        <v>0.89028663928568352</v>
      </c>
      <c r="AD16" s="25">
        <f t="shared" si="12"/>
        <v>0.95342859524021883</v>
      </c>
      <c r="AE16" s="25">
        <f t="shared" si="12"/>
        <v>0.97946588868940754</v>
      </c>
      <c r="AF16" s="25">
        <f t="shared" si="12"/>
        <v>0.97945449991223243</v>
      </c>
      <c r="AG16" s="25">
        <f>(AG5-AG33)/AG5</f>
        <v>0.98239787131169043</v>
      </c>
      <c r="AH16" s="25">
        <f>(AH5-AH33)/AH5</f>
        <v>0.98806024587526009</v>
      </c>
      <c r="AI16" s="25">
        <f t="shared" si="13"/>
        <v>0.9953217654954718</v>
      </c>
      <c r="AJ16" s="25">
        <f>(AJ5-AJ33)/AJ5</f>
        <v>0.98583442476046046</v>
      </c>
      <c r="AK16" s="25">
        <f>(AK5-AK33)/AK5</f>
        <v>0.99722786491045468</v>
      </c>
      <c r="AL16" s="23">
        <f>(AL5-AL33)/AL5</f>
        <v>0.87713379577067696</v>
      </c>
      <c r="AM16" s="127">
        <v>0.9</v>
      </c>
      <c r="AN16" s="99">
        <f>(SUM(AH5:AK5)-SUM(AH33:AK33))/SUM(AH5:AK5)</f>
        <v>0.99062799125061163</v>
      </c>
      <c r="AO16" s="42"/>
      <c r="AP16" s="69"/>
      <c r="AQ16" s="69"/>
      <c r="AR16" s="69"/>
      <c r="AS16" s="69"/>
      <c r="AT16" s="69"/>
      <c r="AU16" s="69"/>
      <c r="AV16" s="69"/>
      <c r="AW16" s="69"/>
      <c r="AX16" s="117"/>
      <c r="AY16" s="63"/>
      <c r="AZ16" s="25">
        <f>(AZ5-AZ33)/AZ5</f>
        <v>0.99740405584939718</v>
      </c>
      <c r="BA16" s="62">
        <f t="shared" si="14"/>
        <v>0.98783930246853668</v>
      </c>
      <c r="BB16" s="25">
        <f>(BB5-BB33)/BB5</f>
        <v>0.92303685167607852</v>
      </c>
      <c r="BC16" s="25">
        <f>(BC5-BC33)/BC5</f>
        <v>0.79646928964207298</v>
      </c>
      <c r="BD16" s="25">
        <f t="shared" si="14"/>
        <v>0.99909597997169697</v>
      </c>
      <c r="BE16" s="25">
        <f t="shared" si="14"/>
        <v>0.99731890405239199</v>
      </c>
      <c r="BF16" s="98">
        <f>(BF5-BF33)/BF5</f>
        <v>1</v>
      </c>
      <c r="BG16" s="98">
        <f>(BG5-BG33)/BG5</f>
        <v>1</v>
      </c>
      <c r="BH16" s="98">
        <f>(BH5-BH33)/BH5</f>
        <v>1</v>
      </c>
      <c r="BI16" s="25" t="e">
        <f t="shared" si="15"/>
        <v>#DIV/0!</v>
      </c>
      <c r="BJ16" s="25" t="e">
        <f t="shared" si="15"/>
        <v>#DIV/0!</v>
      </c>
      <c r="BK16" s="25" t="e">
        <f t="shared" si="15"/>
        <v>#DIV/0!</v>
      </c>
      <c r="BL16" s="23">
        <f>(BL5-BL33)/BL5</f>
        <v>0.94625746762589424</v>
      </c>
    </row>
    <row r="17" spans="1:64" hidden="1" outlineLevel="1">
      <c r="A17" s="7" t="s">
        <v>29</v>
      </c>
      <c r="B17" s="19">
        <f t="shared" ref="B17:AF17" si="17">(B4-B34)/B4</f>
        <v>0.99195010453646593</v>
      </c>
      <c r="C17" s="19">
        <f t="shared" si="17"/>
        <v>1</v>
      </c>
      <c r="D17" s="19">
        <f t="shared" si="17"/>
        <v>0.95226684731642941</v>
      </c>
      <c r="E17" s="19">
        <f t="shared" si="17"/>
        <v>0.90520066099280017</v>
      </c>
      <c r="F17" s="19">
        <f t="shared" si="17"/>
        <v>0.95353495412160127</v>
      </c>
      <c r="G17" s="19">
        <f t="shared" si="17"/>
        <v>0.79834385860812074</v>
      </c>
      <c r="H17" s="19">
        <f t="shared" si="17"/>
        <v>0.75044120671431325</v>
      </c>
      <c r="I17" s="19">
        <f t="shared" si="17"/>
        <v>0.86451004969461487</v>
      </c>
      <c r="J17" s="19">
        <f t="shared" si="17"/>
        <v>0.94654009353176793</v>
      </c>
      <c r="K17" s="22">
        <f t="shared" si="17"/>
        <v>0.94539212032720987</v>
      </c>
      <c r="L17" s="19">
        <f t="shared" si="17"/>
        <v>0.96962923837061199</v>
      </c>
      <c r="M17" s="26">
        <f t="shared" si="17"/>
        <v>0.99788561521168417</v>
      </c>
      <c r="N17" s="19">
        <f t="shared" si="17"/>
        <v>0.99589296841269326</v>
      </c>
      <c r="O17" s="19">
        <f t="shared" si="17"/>
        <v>0.98105641458703396</v>
      </c>
      <c r="P17" s="19">
        <f t="shared" si="17"/>
        <v>0.96337103653678369</v>
      </c>
      <c r="Q17" s="19">
        <f t="shared" si="17"/>
        <v>0.96399252755512477</v>
      </c>
      <c r="R17" s="19">
        <f t="shared" si="17"/>
        <v>0.91658083755747188</v>
      </c>
      <c r="S17" s="19">
        <f t="shared" si="17"/>
        <v>0.87214710873742796</v>
      </c>
      <c r="T17" s="19">
        <f t="shared" si="17"/>
        <v>0.86681001963312365</v>
      </c>
      <c r="U17" s="19">
        <f t="shared" si="17"/>
        <v>0.8002039766081871</v>
      </c>
      <c r="V17" s="19">
        <f t="shared" si="17"/>
        <v>0.86839580781873327</v>
      </c>
      <c r="W17" s="19">
        <f t="shared" si="17"/>
        <v>0.91998998197329296</v>
      </c>
      <c r="X17" s="20">
        <f t="shared" si="17"/>
        <v>0.91553568008956232</v>
      </c>
      <c r="Y17" s="19">
        <f t="shared" si="17"/>
        <v>0.99038893940564554</v>
      </c>
      <c r="Z17" s="19">
        <f t="shared" si="17"/>
        <v>0.96239727108594209</v>
      </c>
      <c r="AA17" s="19">
        <f t="shared" si="17"/>
        <v>0.85163505326980715</v>
      </c>
      <c r="AB17" s="19">
        <f t="shared" si="17"/>
        <v>0.98761266250522373</v>
      </c>
      <c r="AC17" s="19">
        <f t="shared" si="17"/>
        <v>0.97299325582974894</v>
      </c>
      <c r="AD17" s="95">
        <f t="shared" si="17"/>
        <v>0.98434509510351065</v>
      </c>
      <c r="AE17" s="19">
        <f t="shared" si="17"/>
        <v>1</v>
      </c>
      <c r="AF17" s="19">
        <f t="shared" si="17"/>
        <v>0.99076764078805413</v>
      </c>
      <c r="AG17" s="19">
        <f>(AG4-AG34)/AG4</f>
        <v>0.98448042118702184</v>
      </c>
      <c r="AH17" s="19">
        <f>(AH4-AH34)/AH4</f>
        <v>0.99645401061956507</v>
      </c>
      <c r="AI17" s="19">
        <f t="shared" ref="AI17:AK17" si="18">(AI4-AI34)/AI4</f>
        <v>0.99943362778395539</v>
      </c>
      <c r="AJ17" s="19">
        <f t="shared" si="18"/>
        <v>0.99854655573472184</v>
      </c>
      <c r="AK17" s="19">
        <f t="shared" si="18"/>
        <v>0.99776699951370207</v>
      </c>
      <c r="AL17" s="23">
        <f>(AL4-AL34)/AL4</f>
        <v>0.97082575979210106</v>
      </c>
      <c r="AM17" s="127">
        <v>0.97</v>
      </c>
      <c r="AN17" s="99">
        <f>(SUM(AH4:AK4)-SUM(AH34:AK34))/SUM(AH4:AK4)</f>
        <v>0.99785145469703029</v>
      </c>
      <c r="AO17" s="42"/>
      <c r="AP17" s="69"/>
      <c r="AQ17" s="69"/>
      <c r="AR17" s="70"/>
      <c r="AS17" s="70"/>
      <c r="AT17" s="70"/>
      <c r="AU17" s="70"/>
      <c r="AV17" s="70"/>
      <c r="AW17" s="70"/>
      <c r="AX17" s="118"/>
      <c r="AY17" s="63"/>
      <c r="AZ17" s="19">
        <f>(AZ4-AZ34)/AZ4</f>
        <v>1</v>
      </c>
      <c r="BA17" s="19">
        <f t="shared" ref="BA17:BE17" si="19">(BA4-BA34)/BA4</f>
        <v>0.98979868323142128</v>
      </c>
      <c r="BB17" s="19">
        <f t="shared" si="19"/>
        <v>0.93754454026017842</v>
      </c>
      <c r="BC17" s="19">
        <f t="shared" si="19"/>
        <v>0.84433278568820735</v>
      </c>
      <c r="BD17" s="95">
        <f t="shared" si="19"/>
        <v>1</v>
      </c>
      <c r="BE17" s="20">
        <f t="shared" si="19"/>
        <v>1</v>
      </c>
      <c r="BF17" s="98">
        <f>(BF4-BF34)/BF4</f>
        <v>1</v>
      </c>
      <c r="BG17" s="98">
        <f>(BG4-BG34)/BG4</f>
        <v>1</v>
      </c>
      <c r="BH17" s="98">
        <f>(BH4-BH34)/BH4</f>
        <v>1</v>
      </c>
      <c r="BI17" s="20" t="e">
        <f t="shared" ref="BI17:BK17" si="20">(BI4-BI34)/BI4</f>
        <v>#DIV/0!</v>
      </c>
      <c r="BJ17" s="20" t="e">
        <f t="shared" si="20"/>
        <v>#DIV/0!</v>
      </c>
      <c r="BK17" s="20" t="e">
        <f t="shared" si="20"/>
        <v>#DIV/0!</v>
      </c>
      <c r="BL17" s="23">
        <f>(BL4-BL34)/BL4</f>
        <v>0.95899821685071707</v>
      </c>
    </row>
    <row r="18" spans="1:64" hidden="1" outlineLevel="1">
      <c r="A18" s="100" t="s">
        <v>30</v>
      </c>
      <c r="B18" s="101" t="s">
        <v>31</v>
      </c>
      <c r="C18" s="101" t="s">
        <v>31</v>
      </c>
      <c r="D18" s="101">
        <f t="shared" ref="D18:P18" si="21">(D31-D35)/D31</f>
        <v>1</v>
      </c>
      <c r="E18" s="101">
        <f t="shared" si="21"/>
        <v>1</v>
      </c>
      <c r="F18" s="101">
        <f t="shared" si="21"/>
        <v>0.51375180944861165</v>
      </c>
      <c r="G18" s="101">
        <f t="shared" si="21"/>
        <v>1</v>
      </c>
      <c r="H18" s="101">
        <f t="shared" si="21"/>
        <v>0.86844845539743143</v>
      </c>
      <c r="I18" s="102">
        <f t="shared" si="21"/>
        <v>0</v>
      </c>
      <c r="J18" s="102">
        <f t="shared" si="21"/>
        <v>1</v>
      </c>
      <c r="K18" s="102">
        <f t="shared" si="21"/>
        <v>1</v>
      </c>
      <c r="L18" s="102">
        <f t="shared" si="21"/>
        <v>1</v>
      </c>
      <c r="M18" s="102">
        <f t="shared" si="21"/>
        <v>1</v>
      </c>
      <c r="N18" s="102">
        <f t="shared" si="21"/>
        <v>1</v>
      </c>
      <c r="O18" s="103">
        <f t="shared" si="21"/>
        <v>1</v>
      </c>
      <c r="P18" s="104">
        <f t="shared" si="21"/>
        <v>1</v>
      </c>
      <c r="Q18" s="104" t="e">
        <f>(Q31-#REF!)/Q31</f>
        <v>#REF!</v>
      </c>
      <c r="R18" s="104">
        <f t="shared" ref="R18:AE18" si="22">(R31-R35)/R31</f>
        <v>1</v>
      </c>
      <c r="S18" s="104">
        <f t="shared" si="22"/>
        <v>1</v>
      </c>
      <c r="T18" s="104">
        <f t="shared" si="22"/>
        <v>1</v>
      </c>
      <c r="U18" s="104">
        <f t="shared" si="22"/>
        <v>1</v>
      </c>
      <c r="V18" s="104">
        <f t="shared" si="22"/>
        <v>1</v>
      </c>
      <c r="W18" s="104">
        <f t="shared" si="22"/>
        <v>1</v>
      </c>
      <c r="X18" s="104">
        <f t="shared" si="22"/>
        <v>0.80080607657727487</v>
      </c>
      <c r="Y18" s="104">
        <f t="shared" si="22"/>
        <v>1</v>
      </c>
      <c r="Z18" s="27">
        <f t="shared" si="22"/>
        <v>1</v>
      </c>
      <c r="AA18" s="27">
        <f t="shared" si="22"/>
        <v>1</v>
      </c>
      <c r="AB18" s="105">
        <f t="shared" si="22"/>
        <v>0.54318085939854155</v>
      </c>
      <c r="AC18" s="27">
        <f>(AC31-AC35)/AC31</f>
        <v>1</v>
      </c>
      <c r="AD18" s="27">
        <f t="shared" si="22"/>
        <v>1</v>
      </c>
      <c r="AE18" s="27">
        <f t="shared" si="22"/>
        <v>1</v>
      </c>
      <c r="AF18" s="27">
        <f>(AF31-AF35)/AF31</f>
        <v>1</v>
      </c>
      <c r="AG18" s="27">
        <f>(AG31-AG35)/AG31</f>
        <v>1</v>
      </c>
      <c r="AH18" s="27">
        <f>(AH31-AH35)/AH31</f>
        <v>1</v>
      </c>
      <c r="AI18" s="27">
        <f>(AI31-AI35)/AI31</f>
        <v>1</v>
      </c>
      <c r="AJ18" s="27">
        <f>(AJ31-AJ35)/AJ31</f>
        <v>1</v>
      </c>
      <c r="AK18" s="27">
        <f t="shared" ref="AK18" si="23">(AK31-AK35)/AK31</f>
        <v>1</v>
      </c>
      <c r="AL18" s="23">
        <f>(AL31-AL35)/AL31</f>
        <v>0.95811900170728603</v>
      </c>
      <c r="AM18" s="127">
        <v>0.95</v>
      </c>
      <c r="AO18" s="42"/>
      <c r="AP18" s="69"/>
      <c r="AQ18" s="69"/>
      <c r="AR18" s="70"/>
      <c r="AS18" s="70"/>
      <c r="AT18" s="70"/>
      <c r="AU18" s="70"/>
      <c r="AV18" s="70"/>
      <c r="AW18" s="70"/>
      <c r="AX18" s="118"/>
      <c r="AY18" s="63"/>
      <c r="AZ18" s="27">
        <f>(AZ31-AZ35)/AZ31</f>
        <v>1</v>
      </c>
      <c r="BA18" s="27">
        <f t="shared" ref="BA18:BB18" si="24">(BA31-BA35)/BA31</f>
        <v>1</v>
      </c>
      <c r="BB18" s="105">
        <f t="shared" si="24"/>
        <v>0.95068638425734986</v>
      </c>
      <c r="BC18" s="27">
        <f>(BC31-BC35)/BC31</f>
        <v>1</v>
      </c>
      <c r="BD18" s="27">
        <f t="shared" ref="BD18:BE18" si="25">(BD31-BD35)/BD31</f>
        <v>1</v>
      </c>
      <c r="BE18" s="27">
        <f t="shared" si="25"/>
        <v>1</v>
      </c>
      <c r="BF18" s="27" t="e">
        <f>(BF31-BF35)/BF31</f>
        <v>#DIV/0!</v>
      </c>
      <c r="BG18" s="27" t="e">
        <f>(BG31-BG35)/BG31</f>
        <v>#DIV/0!</v>
      </c>
      <c r="BH18" s="27" t="e">
        <f t="shared" ref="BH18:BK18" si="26">(BH31-BH35)/BH31</f>
        <v>#DIV/0!</v>
      </c>
      <c r="BI18" s="27" t="e">
        <f t="shared" si="26"/>
        <v>#DIV/0!</v>
      </c>
      <c r="BJ18" s="27" t="e">
        <f t="shared" si="26"/>
        <v>#DIV/0!</v>
      </c>
      <c r="BK18" s="27" t="e">
        <f t="shared" si="26"/>
        <v>#DIV/0!</v>
      </c>
      <c r="BL18" s="23">
        <f>(BL31-BL35)/BL31</f>
        <v>0.98922641266572275</v>
      </c>
    </row>
    <row r="19" spans="1:64" hidden="1" outlineLevel="1">
      <c r="A19" s="7" t="s">
        <v>32</v>
      </c>
      <c r="B19" s="19">
        <f t="shared" ref="B19:AF19" si="27">(B4-B36)/B4</f>
        <v>0.99195010453646593</v>
      </c>
      <c r="C19" s="19">
        <f t="shared" si="27"/>
        <v>0.98685127285840823</v>
      </c>
      <c r="D19" s="19">
        <f t="shared" si="27"/>
        <v>0.97431536621957116</v>
      </c>
      <c r="E19" s="19">
        <f t="shared" si="27"/>
        <v>0.91718891767603761</v>
      </c>
      <c r="F19" s="19">
        <f t="shared" si="27"/>
        <v>0.93428255648504377</v>
      </c>
      <c r="G19" s="19">
        <f t="shared" si="27"/>
        <v>0.78455062727812153</v>
      </c>
      <c r="H19" s="19">
        <f t="shared" si="27"/>
        <v>0.7588014163253658</v>
      </c>
      <c r="I19" s="20">
        <f t="shared" si="27"/>
        <v>0.79908586327531528</v>
      </c>
      <c r="J19" s="19">
        <f t="shared" si="27"/>
        <v>0.77430113314645621</v>
      </c>
      <c r="K19" s="19">
        <f t="shared" si="27"/>
        <v>0.73730962141159651</v>
      </c>
      <c r="L19" s="19">
        <f t="shared" si="27"/>
        <v>0.97691321261979847</v>
      </c>
      <c r="M19" s="19">
        <f t="shared" si="27"/>
        <v>0.98930578461390761</v>
      </c>
      <c r="N19" s="19">
        <f t="shared" si="27"/>
        <v>0.99272957337820689</v>
      </c>
      <c r="O19" s="19">
        <f t="shared" si="27"/>
        <v>0.95095027323995618</v>
      </c>
      <c r="P19" s="19">
        <f t="shared" si="27"/>
        <v>0.96104796279080407</v>
      </c>
      <c r="Q19" s="19">
        <f t="shared" si="27"/>
        <v>0.84895355422204111</v>
      </c>
      <c r="R19" s="19">
        <f t="shared" si="27"/>
        <v>0.80405681849630395</v>
      </c>
      <c r="S19" s="19">
        <f t="shared" si="27"/>
        <v>0.80686206918066339</v>
      </c>
      <c r="T19" s="19">
        <f t="shared" si="27"/>
        <v>0.80413513155062544</v>
      </c>
      <c r="U19" s="19">
        <f t="shared" si="27"/>
        <v>0.8219583625730994</v>
      </c>
      <c r="V19" s="19">
        <f t="shared" si="27"/>
        <v>0.83661532875706235</v>
      </c>
      <c r="W19" s="19">
        <f t="shared" si="27"/>
        <v>0.81405724340647356</v>
      </c>
      <c r="X19" s="19">
        <f t="shared" si="27"/>
        <v>0.96658965810161201</v>
      </c>
      <c r="Y19" s="19">
        <f t="shared" si="27"/>
        <v>0.99505926308928783</v>
      </c>
      <c r="Z19" s="19">
        <f t="shared" si="27"/>
        <v>0.93284513462050733</v>
      </c>
      <c r="AA19" s="19">
        <f t="shared" si="27"/>
        <v>0.83850004405998657</v>
      </c>
      <c r="AB19" s="19">
        <f t="shared" si="27"/>
        <v>0.88635141720959809</v>
      </c>
      <c r="AC19" s="19">
        <f t="shared" si="27"/>
        <v>0.96034000327354474</v>
      </c>
      <c r="AD19" s="19">
        <f t="shared" si="27"/>
        <v>0.98634088712589862</v>
      </c>
      <c r="AE19" s="19">
        <f t="shared" si="27"/>
        <v>0.9951189407540395</v>
      </c>
      <c r="AF19" s="19">
        <f t="shared" si="27"/>
        <v>0.99208908506748239</v>
      </c>
      <c r="AG19" s="19">
        <f>(AG4-AG36)/AG4</f>
        <v>0.9870148749048</v>
      </c>
      <c r="AH19" s="19">
        <f>(AH4-AH36)/AH4</f>
        <v>0.99241985444105874</v>
      </c>
      <c r="AI19" s="19">
        <f t="shared" ref="AI19:AK19" si="28">(AI4-AI36)/AI4</f>
        <v>0.99943362778395539</v>
      </c>
      <c r="AJ19" s="19">
        <f t="shared" si="28"/>
        <v>0.99947680192034627</v>
      </c>
      <c r="AK19" s="19">
        <f t="shared" si="28"/>
        <v>0.99875093750575972</v>
      </c>
      <c r="AL19" s="23">
        <f>(AL4-AL36)/AL4</f>
        <v>0.95608880376387839</v>
      </c>
      <c r="AM19" s="127">
        <v>0.92</v>
      </c>
      <c r="AO19" s="63"/>
      <c r="AP19" s="63"/>
      <c r="AQ19" s="63"/>
      <c r="AR19" s="65"/>
      <c r="AS19" s="63"/>
      <c r="AT19" s="65"/>
      <c r="AU19" s="63"/>
      <c r="AV19" s="65"/>
      <c r="AW19" s="63"/>
      <c r="AX19" s="119"/>
      <c r="AY19" s="65"/>
      <c r="AZ19" s="19">
        <f t="shared" ref="AZ19:BE19" si="29">(AZ4-AZ36)/AZ4</f>
        <v>1</v>
      </c>
      <c r="BA19" s="19">
        <f t="shared" si="29"/>
        <v>1</v>
      </c>
      <c r="BB19" s="19">
        <f t="shared" si="29"/>
        <v>1</v>
      </c>
      <c r="BC19" s="19">
        <f t="shared" si="29"/>
        <v>1</v>
      </c>
      <c r="BD19" s="19">
        <f t="shared" si="29"/>
        <v>1</v>
      </c>
      <c r="BE19" s="19">
        <f t="shared" si="29"/>
        <v>1</v>
      </c>
      <c r="BF19" s="98">
        <f>(BF4-BF36)/BF4</f>
        <v>1</v>
      </c>
      <c r="BG19" s="98">
        <f>(BG4-BG36)/BG4</f>
        <v>1</v>
      </c>
      <c r="BH19" s="19">
        <f t="shared" ref="BH19:BK19" si="30">(BH4-BH36)/BH4</f>
        <v>1</v>
      </c>
      <c r="BI19" s="19" t="e">
        <f t="shared" si="30"/>
        <v>#DIV/0!</v>
      </c>
      <c r="BJ19" s="19" t="e">
        <f t="shared" si="30"/>
        <v>#DIV/0!</v>
      </c>
      <c r="BK19" s="19" t="e">
        <f t="shared" si="30"/>
        <v>#DIV/0!</v>
      </c>
      <c r="BL19" s="23">
        <f>(BL4-BL36)/BL4</f>
        <v>1</v>
      </c>
    </row>
    <row r="20" spans="1:64" hidden="1" outlineLevel="1">
      <c r="A20" s="7" t="s">
        <v>43</v>
      </c>
      <c r="B20" s="19"/>
      <c r="C20" s="19"/>
      <c r="D20" s="19"/>
      <c r="E20" s="19"/>
      <c r="F20" s="19"/>
      <c r="G20" s="19"/>
      <c r="H20" s="19"/>
      <c r="I20" s="20"/>
      <c r="J20" s="19"/>
      <c r="K20" s="19"/>
      <c r="L20" s="19"/>
      <c r="M20" s="19"/>
      <c r="N20" s="19">
        <f t="shared" ref="N20:AG20" si="31">(N4-N37)/N4</f>
        <v>0.99796920802701028</v>
      </c>
      <c r="O20" s="26">
        <f t="shared" si="31"/>
        <v>0.98628582937790588</v>
      </c>
      <c r="P20" s="19">
        <f t="shared" si="31"/>
        <v>1</v>
      </c>
      <c r="Q20" s="19">
        <f t="shared" si="31"/>
        <v>1</v>
      </c>
      <c r="R20" s="19">
        <f t="shared" si="31"/>
        <v>0.99839486476399053</v>
      </c>
      <c r="S20" s="19">
        <f t="shared" si="31"/>
        <v>0.99762051086875136</v>
      </c>
      <c r="T20" s="19">
        <f t="shared" si="31"/>
        <v>0.99076177824354206</v>
      </c>
      <c r="U20" s="19">
        <f t="shared" si="31"/>
        <v>0.97595976608187129</v>
      </c>
      <c r="V20" s="19">
        <f t="shared" si="31"/>
        <v>0.98238789932940951</v>
      </c>
      <c r="W20" s="19">
        <f t="shared" si="31"/>
        <v>0.9944061233394188</v>
      </c>
      <c r="X20" s="19">
        <f t="shared" si="31"/>
        <v>0.99927942570105621</v>
      </c>
      <c r="Y20" s="19">
        <f t="shared" si="31"/>
        <v>1</v>
      </c>
      <c r="Z20" s="19">
        <f t="shared" si="31"/>
        <v>1</v>
      </c>
      <c r="AA20" s="19">
        <f t="shared" si="31"/>
        <v>1</v>
      </c>
      <c r="AB20" s="19">
        <f t="shared" si="31"/>
        <v>1</v>
      </c>
      <c r="AC20" s="19">
        <f t="shared" si="31"/>
        <v>1</v>
      </c>
      <c r="AD20" s="19">
        <f t="shared" si="31"/>
        <v>1</v>
      </c>
      <c r="AE20" s="19">
        <f t="shared" si="31"/>
        <v>1</v>
      </c>
      <c r="AF20" s="19">
        <f t="shared" si="31"/>
        <v>1</v>
      </c>
      <c r="AG20" s="19">
        <f t="shared" si="31"/>
        <v>1</v>
      </c>
      <c r="AH20" s="19">
        <f>(AH4-AH37)/AH4</f>
        <v>1</v>
      </c>
      <c r="AI20" s="19">
        <f t="shared" ref="AI20:AK20" si="32">(AI4-AI37)/AI4</f>
        <v>1</v>
      </c>
      <c r="AJ20" s="19">
        <f t="shared" si="32"/>
        <v>1</v>
      </c>
      <c r="AK20" s="19">
        <f t="shared" si="32"/>
        <v>1</v>
      </c>
      <c r="AL20" s="23">
        <f>(AL4-AL37)/AL4</f>
        <v>1</v>
      </c>
      <c r="AM20" s="128">
        <v>0.995</v>
      </c>
      <c r="AO20" s="63"/>
      <c r="AP20" s="63"/>
      <c r="AQ20" s="63"/>
      <c r="AR20" s="65"/>
      <c r="AS20" s="63"/>
      <c r="AT20" s="65"/>
      <c r="AU20" s="63"/>
      <c r="AV20" s="65"/>
      <c r="AW20" s="63"/>
      <c r="AX20" s="119"/>
      <c r="AY20" s="65"/>
      <c r="AZ20" s="19">
        <f t="shared" ref="AZ20:BE20" si="33">(AZ4-AZ37)/AZ4</f>
        <v>1</v>
      </c>
      <c r="BA20" s="19">
        <f t="shared" si="33"/>
        <v>1</v>
      </c>
      <c r="BB20" s="19">
        <f t="shared" si="33"/>
        <v>1</v>
      </c>
      <c r="BC20" s="19">
        <f t="shared" si="33"/>
        <v>1</v>
      </c>
      <c r="BD20" s="19">
        <f t="shared" si="33"/>
        <v>1</v>
      </c>
      <c r="BE20" s="19">
        <f t="shared" si="33"/>
        <v>1</v>
      </c>
      <c r="BF20" s="98">
        <f>(BF4-BF37)/BF4</f>
        <v>1</v>
      </c>
      <c r="BG20" s="19">
        <f t="shared" ref="BG20:BK20" si="34">(BG4-BG37)/BG4</f>
        <v>1</v>
      </c>
      <c r="BH20" s="19">
        <f t="shared" si="34"/>
        <v>1</v>
      </c>
      <c r="BI20" s="19" t="e">
        <f t="shared" si="34"/>
        <v>#DIV/0!</v>
      </c>
      <c r="BJ20" s="19" t="e">
        <f t="shared" si="34"/>
        <v>#DIV/0!</v>
      </c>
      <c r="BK20" s="19" t="e">
        <f t="shared" si="34"/>
        <v>#DIV/0!</v>
      </c>
      <c r="BL20" s="23">
        <f>(BL4-BL37)/BL4</f>
        <v>1</v>
      </c>
    </row>
    <row r="21" spans="1:64" hidden="1" outlineLevel="1">
      <c r="A21" s="7" t="s">
        <v>44</v>
      </c>
      <c r="B21" s="19"/>
      <c r="C21" s="19"/>
      <c r="D21" s="19"/>
      <c r="E21" s="19"/>
      <c r="F21" s="19"/>
      <c r="G21" s="19"/>
      <c r="H21" s="19"/>
      <c r="I21" s="20"/>
      <c r="J21" s="19"/>
      <c r="K21" s="19"/>
      <c r="L21" s="19"/>
      <c r="M21" s="19"/>
      <c r="N21" s="19">
        <f t="shared" ref="N21:AG21" si="35">(N4-N38)/N4</f>
        <v>0.99807565118696084</v>
      </c>
      <c r="O21" s="19">
        <f t="shared" si="35"/>
        <v>1</v>
      </c>
      <c r="P21" s="19">
        <f t="shared" si="35"/>
        <v>0.99978562838394525</v>
      </c>
      <c r="Q21" s="19">
        <f t="shared" si="35"/>
        <v>0.94207822045778733</v>
      </c>
      <c r="R21" s="19">
        <f t="shared" si="35"/>
        <v>0.98339440476484319</v>
      </c>
      <c r="S21" s="19">
        <f t="shared" si="35"/>
        <v>0.98734916643789461</v>
      </c>
      <c r="T21" s="19">
        <f t="shared" si="35"/>
        <v>0.98912351039381485</v>
      </c>
      <c r="U21" s="19">
        <f t="shared" si="35"/>
        <v>0.98808701754385964</v>
      </c>
      <c r="V21" s="19">
        <f t="shared" si="35"/>
        <v>0.99252923293551287</v>
      </c>
      <c r="W21" s="19">
        <f t="shared" si="35"/>
        <v>0.99902690227687641</v>
      </c>
      <c r="X21" s="19">
        <f t="shared" si="35"/>
        <v>1</v>
      </c>
      <c r="Y21" s="19">
        <f t="shared" si="35"/>
        <v>0.99761580718843546</v>
      </c>
      <c r="Z21" s="19">
        <f t="shared" si="35"/>
        <v>0.99939324578971778</v>
      </c>
      <c r="AA21" s="19">
        <f t="shared" si="35"/>
        <v>0.98864364539496141</v>
      </c>
      <c r="AB21" s="19">
        <f t="shared" si="35"/>
        <v>0.99924203145150381</v>
      </c>
      <c r="AC21" s="19">
        <f t="shared" si="35"/>
        <v>0.99982630170725384</v>
      </c>
      <c r="AD21" s="19">
        <f t="shared" si="35"/>
        <v>0.99715910337032976</v>
      </c>
      <c r="AE21" s="19">
        <f t="shared" si="35"/>
        <v>1</v>
      </c>
      <c r="AF21" s="19">
        <f t="shared" si="35"/>
        <v>0.99982249255947975</v>
      </c>
      <c r="AG21" s="19">
        <f t="shared" si="35"/>
        <v>1</v>
      </c>
      <c r="AH21" s="19">
        <f>(AH4-AH38)/AH4</f>
        <v>1</v>
      </c>
      <c r="AI21" s="19">
        <f t="shared" ref="AI21:AK21" si="36">(AI4-AI38)/AI4</f>
        <v>1</v>
      </c>
      <c r="AJ21" s="19">
        <f t="shared" si="36"/>
        <v>1</v>
      </c>
      <c r="AK21" s="19">
        <f t="shared" si="36"/>
        <v>1</v>
      </c>
      <c r="AL21" s="23">
        <f>(AL4-AL38)/AL4</f>
        <v>0.99821188610658784</v>
      </c>
      <c r="AM21" s="128">
        <v>0.995</v>
      </c>
      <c r="AZ21" s="19">
        <f t="shared" ref="AZ21:BE21" si="37">(AZ4-AZ38)/AZ4</f>
        <v>1</v>
      </c>
      <c r="BA21" s="19">
        <f t="shared" si="37"/>
        <v>1</v>
      </c>
      <c r="BB21" s="19">
        <f t="shared" si="37"/>
        <v>1</v>
      </c>
      <c r="BC21" s="19">
        <f t="shared" si="37"/>
        <v>1</v>
      </c>
      <c r="BD21" s="19">
        <f t="shared" si="37"/>
        <v>1</v>
      </c>
      <c r="BE21" s="19">
        <f t="shared" si="37"/>
        <v>1</v>
      </c>
      <c r="BF21" s="98">
        <f>(BF4-BF38)/BF4</f>
        <v>1</v>
      </c>
      <c r="BG21" s="19">
        <f t="shared" ref="BG21:BK21" si="38">(BG4-BG38)/BG4</f>
        <v>1</v>
      </c>
      <c r="BH21" s="19">
        <f t="shared" si="38"/>
        <v>1</v>
      </c>
      <c r="BI21" s="19" t="e">
        <f t="shared" si="38"/>
        <v>#DIV/0!</v>
      </c>
      <c r="BJ21" s="19" t="e">
        <f t="shared" si="38"/>
        <v>#DIV/0!</v>
      </c>
      <c r="BK21" s="19" t="e">
        <f t="shared" si="38"/>
        <v>#DIV/0!</v>
      </c>
      <c r="BL21" s="23">
        <f>(BL4-BL38)/BL4</f>
        <v>1</v>
      </c>
    </row>
    <row r="22" spans="1:64" ht="13.8" hidden="1" outlineLevel="1" thickBot="1">
      <c r="A22" s="28" t="s">
        <v>47</v>
      </c>
      <c r="B22" s="29"/>
      <c r="C22" s="29"/>
      <c r="D22" s="29"/>
      <c r="E22" s="29"/>
      <c r="F22" s="29"/>
      <c r="G22" s="29"/>
      <c r="H22" s="29"/>
      <c r="I22" s="30"/>
      <c r="J22" s="29"/>
      <c r="K22" s="29"/>
      <c r="L22" s="29"/>
      <c r="M22" s="29"/>
      <c r="N22" s="29">
        <f t="shared" ref="N22:AF22" si="39">(N4-N37-N38)/N4</f>
        <v>0.99604485921397112</v>
      </c>
      <c r="O22" s="29">
        <f t="shared" si="39"/>
        <v>0.98628582937790588</v>
      </c>
      <c r="P22" s="29">
        <f t="shared" si="39"/>
        <v>0.99978562838394525</v>
      </c>
      <c r="Q22" s="29">
        <f t="shared" si="39"/>
        <v>0.94207822045778733</v>
      </c>
      <c r="R22" s="29">
        <f t="shared" si="39"/>
        <v>0.98178926952883372</v>
      </c>
      <c r="S22" s="29">
        <f t="shared" si="39"/>
        <v>0.98496967730664609</v>
      </c>
      <c r="T22" s="29">
        <f t="shared" si="39"/>
        <v>0.97988528863735691</v>
      </c>
      <c r="U22" s="29">
        <f t="shared" si="39"/>
        <v>0.96404678362573104</v>
      </c>
      <c r="V22" s="29">
        <f t="shared" si="39"/>
        <v>0.97491713226492238</v>
      </c>
      <c r="W22" s="29">
        <f t="shared" si="39"/>
        <v>0.99343302561629521</v>
      </c>
      <c r="X22" s="29">
        <f t="shared" si="39"/>
        <v>0.99927942570105621</v>
      </c>
      <c r="Y22" s="29">
        <f t="shared" si="39"/>
        <v>0.99761580718843546</v>
      </c>
      <c r="Z22" s="29">
        <f t="shared" si="39"/>
        <v>0.99939324578971778</v>
      </c>
      <c r="AA22" s="29">
        <f t="shared" si="39"/>
        <v>0.98864364539496141</v>
      </c>
      <c r="AB22" s="29">
        <f t="shared" si="39"/>
        <v>0.99924203145150381</v>
      </c>
      <c r="AC22" s="29">
        <f t="shared" si="39"/>
        <v>0.99982630170725384</v>
      </c>
      <c r="AD22" s="29">
        <f t="shared" si="39"/>
        <v>0.99715910337032976</v>
      </c>
      <c r="AE22" s="29">
        <f t="shared" si="39"/>
        <v>1</v>
      </c>
      <c r="AF22" s="29">
        <f t="shared" si="39"/>
        <v>0.99982249255947975</v>
      </c>
      <c r="AG22" s="29">
        <f>(AG4-AG37-AG38)/AG4</f>
        <v>1</v>
      </c>
      <c r="AH22" s="29">
        <f>(AH4-AH37-AH38)/AH4</f>
        <v>1</v>
      </c>
      <c r="AI22" s="29">
        <f>(AI4-AI37-AI38)/AI4</f>
        <v>1</v>
      </c>
      <c r="AJ22" s="29">
        <f t="shared" ref="AJ22:AK22" si="40">(AJ4-AJ37-AJ38)/AJ4</f>
        <v>1</v>
      </c>
      <c r="AK22" s="29">
        <f t="shared" si="40"/>
        <v>1</v>
      </c>
      <c r="AL22" s="31">
        <f>(AL4-AL37-AL38)/AL4</f>
        <v>0.99821188610658784</v>
      </c>
      <c r="AM22" s="128"/>
      <c r="AZ22" s="29">
        <f t="shared" ref="AZ22:BE22" si="41">(AZ4-AZ37-AZ38)/AZ4</f>
        <v>1</v>
      </c>
      <c r="BA22" s="29">
        <f t="shared" si="41"/>
        <v>1</v>
      </c>
      <c r="BB22" s="29">
        <f t="shared" si="41"/>
        <v>1</v>
      </c>
      <c r="BC22" s="29">
        <f t="shared" si="41"/>
        <v>1</v>
      </c>
      <c r="BD22" s="29">
        <f t="shared" si="41"/>
        <v>1</v>
      </c>
      <c r="BE22" s="29">
        <f t="shared" si="41"/>
        <v>1</v>
      </c>
      <c r="BF22" s="167">
        <f>(BF4-BF37-BF38)/BF4</f>
        <v>1</v>
      </c>
      <c r="BG22" s="29">
        <f t="shared" ref="BG22:BK22" si="42">(BG4-BG37-BG38)/BG4</f>
        <v>1</v>
      </c>
      <c r="BH22" s="29">
        <f t="shared" si="42"/>
        <v>1</v>
      </c>
      <c r="BI22" s="29" t="e">
        <f t="shared" si="42"/>
        <v>#DIV/0!</v>
      </c>
      <c r="BJ22" s="29" t="e">
        <f t="shared" si="42"/>
        <v>#DIV/0!</v>
      </c>
      <c r="BK22" s="29" t="e">
        <f t="shared" si="42"/>
        <v>#DIV/0!</v>
      </c>
      <c r="BL22" s="31">
        <f>(BL4-BL37-BL38)/BL4</f>
        <v>1</v>
      </c>
    </row>
    <row r="23" spans="1:64" s="14" customFormat="1" hidden="1" outlineLevel="1">
      <c r="A23" s="32" t="s">
        <v>33</v>
      </c>
      <c r="B23" s="33">
        <f>B15</f>
        <v>0.99120974918726501</v>
      </c>
      <c r="C23" s="33">
        <f>(SUM(B4:C4)-SUM(B32:C32))/SUM(B4:C4)</f>
        <v>0.99149190822353772</v>
      </c>
      <c r="D23" s="33">
        <f>(SUM(B4:D4)-SUM(B32:D32))/SUM(B4:D4)</f>
        <v>0.95670310746911436</v>
      </c>
      <c r="E23" s="33">
        <f>(SUM(B4:E4)-SUM(B32:E32))/SUM(B4:E4)</f>
        <v>0.94483603938337324</v>
      </c>
      <c r="F23" s="33">
        <f>(SUM(B4:F4)-SUM(B32:F32))/SUM(B4:F4)</f>
        <v>0.94448331993511636</v>
      </c>
      <c r="G23" s="33">
        <f>(SUM(B4:G4)-SUM(B32:G32))/SUM(B4:G4)</f>
        <v>0.92613883298577238</v>
      </c>
      <c r="H23" s="33">
        <f>(SUM(B4:H4)-SUM(B32:H32))/SUM(B4:H4)</f>
        <v>0.9191828181771069</v>
      </c>
      <c r="I23" s="34">
        <f>(SUM(B4:I4)-SUM(B32:I32))/SUM(B4:I4)</f>
        <v>0.90279017768088365</v>
      </c>
      <c r="J23" s="33">
        <f>(SUM(B4:J4)-SUM(B32:J32))/SUM(B4:J4)</f>
        <v>0.8878235659081426</v>
      </c>
      <c r="K23" s="33">
        <f>(SUM(B4:K4)-SUM(B32:K32))/SUM(B4:K4)</f>
        <v>0.88605535340377184</v>
      </c>
      <c r="L23" s="33">
        <f>(SUM(B4:L4)-SUM(B32:L32))/SUM(B4:L4)</f>
        <v>0.89101160794729173</v>
      </c>
      <c r="M23" s="33">
        <f>(SUM(B4:M4)-SUM(B32:M32))/SUM(B4:M4)</f>
        <v>0.89761803068889412</v>
      </c>
      <c r="N23" s="35">
        <f t="shared" ref="N23:N29" si="43">N15</f>
        <v>0.9617055782195767</v>
      </c>
      <c r="O23" s="33">
        <f>(SUM(N4:O4)-SUM(N32:O32))/SUM(N4:O4)</f>
        <v>0.96640448687023095</v>
      </c>
      <c r="P23" s="33">
        <f>(SUM(N4:P4)-SUM(N32:P32))/SUM(N4:P4)</f>
        <v>0.96473110548247409</v>
      </c>
      <c r="Q23" s="33">
        <f>(SUM(N4:Q4)-SUM(N32:Q32))/SUM(N4:Q4)</f>
        <v>0.95517658835341668</v>
      </c>
      <c r="R23" s="33">
        <f>(SUM(N4:R4)-SUM(N32:R32))/SUM(N4:R4)</f>
        <v>0.93581165862562432</v>
      </c>
      <c r="S23" s="33">
        <f>(SUM(N4:S4)-SUM(N32:S32))/SUM(N4:S4)</f>
        <v>0.9139206424315881</v>
      </c>
      <c r="T23" s="33">
        <f>(SUM(N4:T4)-SUM(N32:T32))/SUM(N4:T4)</f>
        <v>0.89098099102365491</v>
      </c>
      <c r="U23" s="33">
        <f>(SUM(N4:U4)-SUM(N32:U32))/SUM(N4:U4)</f>
        <v>0.8698929402731983</v>
      </c>
      <c r="V23" s="33">
        <f>(SUM(N4:V4)-SUM(N32:V32))/SUM(N4:V4)</f>
        <v>0.85399861590647497</v>
      </c>
      <c r="W23" s="33">
        <f>(SUM(N4:W4)-SUM(N32:W32))/SUM(N4:W4)</f>
        <v>0.84507022984117319</v>
      </c>
      <c r="X23" s="33">
        <f>(SUM(N4:X4)-SUM(N32:X32))/SUM(N4:X4)</f>
        <v>0.8483256208929526</v>
      </c>
      <c r="Y23" s="33">
        <f>(SUM(N4:Y4)-SUM(N32:Y32))/SUM(N4:Y4)</f>
        <v>0.85854776781345432</v>
      </c>
      <c r="Z23" s="33">
        <f t="shared" ref="Z23:Z30" si="44">Z15</f>
        <v>0.94171706508548825</v>
      </c>
      <c r="AA23" s="33">
        <f>(SUM(Z4:AA4)-SUM(Z32:AA32))/SUM(Z4:AA4)</f>
        <v>0.89331945267366863</v>
      </c>
      <c r="AB23" s="33">
        <f>(SUM(Z4:AB4)-SUM(Z32:AB32))/SUM(Z4:AB4)</f>
        <v>0.88765373766368483</v>
      </c>
      <c r="AC23" s="33">
        <f>(SUM(Z4:AC4)-SUM(Z32:AC32))/SUM(Z4:AC4)</f>
        <v>0.9037077874875874</v>
      </c>
      <c r="AD23" s="33">
        <f>(SUM(Z4:AD4)-SUM(Z32:AD32))/SUM(Z4:AD4)</f>
        <v>0.91449241148552574</v>
      </c>
      <c r="AE23" s="33">
        <f>(SUM(Z4:AE4)-SUM(Z32:AE32))/SUM(Z4:AE4)</f>
        <v>0.92338990321958303</v>
      </c>
      <c r="AF23" s="33">
        <f>(SUM(Z4:AF4)-SUM(Z32:AF32))/SUM(Z4:AF4)</f>
        <v>0.92954504157577489</v>
      </c>
      <c r="AG23" s="33">
        <f>(SUM(Z4:AG4)-SUM(Z32:AG32))/SUM(Z4:AG4)</f>
        <v>0.93523038708704409</v>
      </c>
      <c r="AH23" s="33">
        <f>(SUM(Z4:AH4)-SUM(Z32:AH32))/SUM(Z4:AH4)</f>
        <v>0.94407065513974675</v>
      </c>
      <c r="AI23" s="33">
        <f>(SUM(Z4:AI4)-SUM(Z32:AI32))/SUM(Z4:AI4)</f>
        <v>0.94763521320870858</v>
      </c>
      <c r="AJ23" s="33">
        <f>(SUM(Z4:AJ4)-SUM(Z32:AJ32))/SUM(Z4:AJ4)</f>
        <v>0.95233159715031879</v>
      </c>
      <c r="AK23" s="33">
        <f>(SUM(Z4:AK4)-SUM(Z32:AK32))/SUM(Z4:AK4)</f>
        <v>0.95578848514155834</v>
      </c>
      <c r="AL23" s="36"/>
      <c r="AP23" s="1"/>
      <c r="AQ23" s="1"/>
      <c r="AR23" s="61"/>
      <c r="AT23" s="61"/>
      <c r="AV23" s="61"/>
      <c r="AX23" s="115"/>
      <c r="AZ23" s="33">
        <f>AZ15</f>
        <v>1</v>
      </c>
      <c r="BA23" s="33">
        <f>(SUM(AZ4:BA4)-SUM(AZ32:BA32))/SUM(AZ4:BA4)</f>
        <v>0.99730792197119489</v>
      </c>
      <c r="BB23" s="33">
        <f>(SUM(AZ4:BB4)-SUM(AZ32:BB32))/SUM(AZ4:BB4)</f>
        <v>0.97052550265355575</v>
      </c>
      <c r="BC23" s="33">
        <f>(SUM(AZ4:BC4)-SUM(AZ32:BC32))/SUM(AZ4:BC4)</f>
        <v>0.93001173270231563</v>
      </c>
      <c r="BD23" s="33">
        <f>(SUM(AZ4:BD4)-SUM(AZ32:BD32))/SUM(AZ4:BD4)</f>
        <v>0.94273543826103756</v>
      </c>
      <c r="BE23" s="33">
        <f>(SUM(AZ4:BE4)-SUM(AZ32:BE32))/SUM(AZ4:BE4)</f>
        <v>0.95251039175437968</v>
      </c>
      <c r="BF23" s="33">
        <f>(SUM(AZ4:BF4)-SUM(AZ32:BF32))/SUM(AZ4:BF4)</f>
        <v>0.95562451434980999</v>
      </c>
      <c r="BG23" s="33">
        <f>(SUM(AZ4:BG4)-SUM(AZ32:BG32))/SUM(AZ4:BG4)</f>
        <v>0.95667349786267164</v>
      </c>
      <c r="BH23" s="33">
        <f>(SUM(AZ4:BH4)-SUM(AZ32:BH32))/SUM(AZ4:BH4)</f>
        <v>0.9567462772197397</v>
      </c>
      <c r="BI23" s="33">
        <f>(SUM(AZ4:BI4)-SUM(AZ32:BI32))/SUM(AZ4:BI4)</f>
        <v>0.9567462772197397</v>
      </c>
      <c r="BJ23" s="33">
        <f>(SUM(AZ4:BJ4)-SUM(AZ32:BJ32))/SUM(AZ4:BJ4)</f>
        <v>0.9567462772197397</v>
      </c>
      <c r="BK23" s="33">
        <f>(SUM(AZ4:BK4)-SUM(AZ32:BK32))/SUM(AZ4:BK4)</f>
        <v>0.9567462772197397</v>
      </c>
      <c r="BL23" s="36"/>
    </row>
    <row r="24" spans="1:64" s="14" customFormat="1" hidden="1" outlineLevel="1">
      <c r="A24" s="7" t="s">
        <v>34</v>
      </c>
      <c r="B24" s="19">
        <f>B16</f>
        <v>0.98990851857351791</v>
      </c>
      <c r="C24" s="19">
        <f>(SUM(B4:C4)-SUM(B33:C33))/SUM(B4:C4)</f>
        <v>0.98407121214433235</v>
      </c>
      <c r="D24" s="19">
        <f>(SUM(B4:D4)-SUM(B33:D33))/SUM(B4:D4)</f>
        <v>0.91382851883451943</v>
      </c>
      <c r="E24" s="19">
        <f>(SUM(D4:E4)-SUM(D33:E33))/SUM(D4:E4)</f>
        <v>0.77775246299511713</v>
      </c>
      <c r="F24" s="19">
        <f>(SUM(B4:F4)-SUM(B33:F33))/SUM(B4:F4)</f>
        <v>0.83745912590223404</v>
      </c>
      <c r="G24" s="19">
        <f>(SUM(B4:G4)-SUM(B33:G33))/SUM(C4:G4)</f>
        <v>0.90887287282193852</v>
      </c>
      <c r="H24" s="19">
        <f>(SUM(B4:H4)-SUM(B33:H33))/SUM(B4:H4)</f>
        <v>0.74126700771064091</v>
      </c>
      <c r="I24" s="20">
        <f>(SUM(B4:I4)-SUM(B33:I33))/SUM(B4:I4)</f>
        <v>0.7115927223626477</v>
      </c>
      <c r="J24" s="19">
        <f>(SUM(B4:J4)-SUM(B33:J33))/SUM(B4:J4)</f>
        <v>0.66665668633843567</v>
      </c>
      <c r="K24" s="19">
        <f>(SUM(B4:K4)-SUM(B33:K33))/SUM(B4:K4)</f>
        <v>0.64967447288862035</v>
      </c>
      <c r="L24" s="19">
        <f>(SUM(B4:L4)-SUM(B33:L33))/SUM(B4:L4)</f>
        <v>0.66513252198978767</v>
      </c>
      <c r="M24" s="37">
        <f>(SUM(B4:M4)-SUM(B33:M33))/SUM(B4:M4)</f>
        <v>0.68528780912475018</v>
      </c>
      <c r="N24" s="37">
        <f t="shared" si="43"/>
        <v>0.98040369465404176</v>
      </c>
      <c r="O24" s="37">
        <f>(SUM(N4:O4)-SUM(N33:O33))/SUM(N4:O4)</f>
        <v>0.93894818500871224</v>
      </c>
      <c r="P24" s="37">
        <f>(SUM(N4:P4)-SUM(N33:P33))/SUM(N4:P4)</f>
        <v>0.87711512378462297</v>
      </c>
      <c r="Q24" s="37">
        <f>(SUM(N4:Q4)-SUM(N33:Q33))/SUM(N4:Q4)</f>
        <v>0.81838340776668905</v>
      </c>
      <c r="R24" s="37">
        <f>(SUM(N4:R4)-SUM(N33:R33))/SUM(N4:R4)</f>
        <v>0.76164930738939385</v>
      </c>
      <c r="S24" s="37">
        <f>(SUM(N4:S4)-SUM(N33:S33))/SUM(N4:S4)</f>
        <v>0.73557282284152004</v>
      </c>
      <c r="T24" s="37">
        <f>(SUM(N4:T4)-SUM(N33:T33))/SUM(N4:T4)</f>
        <v>0.71584038812806128</v>
      </c>
      <c r="U24" s="37">
        <f>(SUM(N4:U4)-SUM(N33:U33))/SUM(N4:U4)</f>
        <v>0.69295446565404006</v>
      </c>
      <c r="V24" s="37">
        <f>(SUM(N4:V4)-SUM(N33:V33))/SUM(N4:V4)</f>
        <v>0.68679336167078275</v>
      </c>
      <c r="W24" s="37">
        <f>(SUM(N4:W4)-SUM(N33:W33))/SUM(N4:W4)</f>
        <v>0.67041248621718252</v>
      </c>
      <c r="X24" s="37">
        <f>(SUM(N4:X4)-SUM(N33:X33))/SUM(N4:X4)</f>
        <v>0.67388364134198464</v>
      </c>
      <c r="Y24" s="37">
        <f>(SUM(N4:Y4)-SUM(N33:Y33))/SUM(N4:Y4)</f>
        <v>0.69064884859533715</v>
      </c>
      <c r="Z24" s="37">
        <f t="shared" si="44"/>
        <v>0.81133944239662048</v>
      </c>
      <c r="AA24" s="37">
        <f>(SUM(Z5:AA5)-SUM(Z33:AA33))/SUM(Z5:AA5)</f>
        <v>0.65557561581906887</v>
      </c>
      <c r="AB24" s="37">
        <f>(SUM(Z5:AB5)-SUM(Z33:AB33))/SUM(Z5:AB5)</f>
        <v>0.66054829872957832</v>
      </c>
      <c r="AC24" s="37">
        <f>(SUM(Z5:AC5)-SUM(Z33:AC33))/SUM(Z5:AC5)</f>
        <v>0.71299680402085119</v>
      </c>
      <c r="AD24" s="37">
        <f>(SUM(Z5:AD5)-SUM(Z33:AD33))/SUM(Z5:AD5)</f>
        <v>0.75173452099611404</v>
      </c>
      <c r="AE24" s="37">
        <f>(SUM(Z5:AE5)-SUM(Z33:AE33))/SUM(Z5:AE5)</f>
        <v>0.77645451200704263</v>
      </c>
      <c r="AF24" s="37">
        <f>(SUM(Z5:AF5)-SUM(Z33:AF33))/SUM(Z5:AF5)</f>
        <v>0.79598902463952104</v>
      </c>
      <c r="AG24" s="37">
        <f>(SUM(Z5:AG5)-SUM(Z33:AG33))/SUM(Z5:AG5)</f>
        <v>0.81597862743234195</v>
      </c>
      <c r="AH24" s="37">
        <f>(SUM(Z5:AH5)-SUM(Z33:AH33))/SUM(Z5:AH5)</f>
        <v>0.84145110361823139</v>
      </c>
      <c r="AI24" s="37">
        <f>(SUM(Z5:AI5)-SUM(Z33:AI33))/SUM(Z5:AI5)</f>
        <v>0.85238108393135126</v>
      </c>
      <c r="AJ24" s="37">
        <f>(SUM(Z5:AJ5)-SUM(Z33:AJ33))/SUM(Z5:AJ5)</f>
        <v>0.86715746978284869</v>
      </c>
      <c r="AK24" s="37">
        <f>(SUM(Z5:AK5)-SUM(Z33:AK33))/SUM(Z5:AK5)</f>
        <v>0.87713379577067696</v>
      </c>
      <c r="AL24" s="38"/>
      <c r="AO24" s="63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37">
        <f>AZ16</f>
        <v>0.99740405584939718</v>
      </c>
      <c r="BA24" s="37">
        <f>(SUM(AZ5:BA5)-SUM(AZ33:BA33))/SUM(AZ5:BA5)</f>
        <v>0.99423340789305226</v>
      </c>
      <c r="BB24" s="37">
        <f>(SUM(AZ5:BB5)-SUM(AZ33:BB33))/SUM(AZ5:BB5)</f>
        <v>0.96673671859121579</v>
      </c>
      <c r="BC24" s="37">
        <f>(SUM(AZ5:BC5)-SUM(AZ33:BC33))/SUM(AZ5:BC5)</f>
        <v>0.91390406941521296</v>
      </c>
      <c r="BD24" s="37">
        <f>(SUM(AZ5:BD5)-SUM(AZ33:BD33))/SUM(AZ5:BD5)</f>
        <v>0.9294478484910067</v>
      </c>
      <c r="BE24" s="37">
        <f>(SUM(AZ5:BE5)-SUM(AZ33:BE33))/SUM(AZ5:BE5)</f>
        <v>0.94096933846336384</v>
      </c>
      <c r="BF24" s="37">
        <f>(SUM(AZ5:BF5)-SUM(AZ33:BF33))/SUM(AZ5:BF5)</f>
        <v>0.94485748285623705</v>
      </c>
      <c r="BG24" s="37">
        <f>(SUM(AZ5:BG5)-SUM(AZ33:BG33))/SUM(AZ5:BG5)</f>
        <v>0.94616664693539376</v>
      </c>
      <c r="BH24" s="37">
        <f>(SUM(AZ5:BH5)-SUM(AZ33:BH33))/SUM(AZ5:BH5)</f>
        <v>0.94625746762589424</v>
      </c>
      <c r="BI24" s="37">
        <f>(SUM(AZ5:BI5)-SUM(AZ33:BI33))/SUM(AZ5:BI5)</f>
        <v>0.94625746762589424</v>
      </c>
      <c r="BJ24" s="37">
        <f>(SUM(AZ5:BJ5)-SUM(AZ33:BJ33))/SUM(AZ5:BJ5)</f>
        <v>0.94625746762589424</v>
      </c>
      <c r="BK24" s="37">
        <f>(SUM(AZ5:BK5)-SUM(AZ33:BK33))/SUM(AZ5:BK5)</f>
        <v>0.94625746762589424</v>
      </c>
      <c r="BL24" s="38"/>
    </row>
    <row r="25" spans="1:64" s="14" customFormat="1" ht="12" hidden="1" customHeight="1" outlineLevel="1">
      <c r="A25" s="7" t="s">
        <v>35</v>
      </c>
      <c r="B25" s="19">
        <f>B17</f>
        <v>0.99195010453646593</v>
      </c>
      <c r="C25" s="19">
        <f>(SUM(B4:C4)-SUM(B34:C34))/SUM(B4:C4)</f>
        <v>0.99500089897569843</v>
      </c>
      <c r="D25" s="19">
        <f>(SUM(B4:D4)-SUM(B34:D34))/SUM(B4:D4)</f>
        <v>0.97742998584246699</v>
      </c>
      <c r="E25" s="19">
        <f>(SUM(B4:E4)-SUM(B34:E34))/SUM(B4:E4)</f>
        <v>0.95131828740743252</v>
      </c>
      <c r="F25" s="19">
        <f>(SUM(B4:F4)-SUM(B34:F34))/SUM(B4:F4)</f>
        <v>0.95184003768665715</v>
      </c>
      <c r="G25" s="19">
        <f>(SUM(B4:G4)-SUM(B34:G34))/SUM(B4:G4)</f>
        <v>0.91751854032968716</v>
      </c>
      <c r="H25" s="19">
        <f>(SUM(B4:H4)-SUM(B34:H34))/SUM(B4:H4)</f>
        <v>0.89134383938589612</v>
      </c>
      <c r="I25" s="20">
        <f>(SUM(B4:I4)-SUM(B34:I34))/SUM(B4:I4)</f>
        <v>0.88832362816190136</v>
      </c>
      <c r="J25" s="19">
        <f>(SUM(B4:J4)-SUM(B34:J34))/SUM(B4:J4)</f>
        <v>0.89629007285129436</v>
      </c>
      <c r="K25" s="19">
        <f>(SUM(B4:K4)-SUM(B34:K34))/SUM(B4:K4)</f>
        <v>0.89985515864373422</v>
      </c>
      <c r="L25" s="19">
        <f>(SUM(B4:L4)-SUM(B34:L34))/SUM(B4:L4)</f>
        <v>0.90390624464680214</v>
      </c>
      <c r="M25" s="19">
        <f>(SUM(B4:M4)-SUM(B34:M34))/SUM(B4:M4)</f>
        <v>0.91030925226043546</v>
      </c>
      <c r="N25" s="19">
        <f t="shared" si="43"/>
        <v>0.99589296841269326</v>
      </c>
      <c r="O25" s="19">
        <f>(SUM(N4:O4)-SUM(N34:O34))/SUM(N4:O4)</f>
        <v>0.98852805287684054</v>
      </c>
      <c r="P25" s="19">
        <f>(SUM(N4:P4)-SUM(N34:P34))/SUM(N4:P4)</f>
        <v>0.97702197891984643</v>
      </c>
      <c r="Q25" s="19">
        <f>(SUM(N4:Q4)-SUM(N34:Q34))/SUM(N4:Q4)</f>
        <v>0.97264349044662834</v>
      </c>
      <c r="R25" s="19">
        <f>(SUM(N4:R4)-SUM(N34:R34))/SUM(N4:R4)</f>
        <v>0.96003637811984255</v>
      </c>
      <c r="S25" s="19">
        <f>(SUM(N4:S4)-SUM(N34:S34))/SUM(N4:S4)</f>
        <v>0.94444430608478125</v>
      </c>
      <c r="T25" s="19">
        <f>(SUM(N4:T4)-SUM(N34:T34))/SUM(N4:T4)</f>
        <v>0.93567910014146816</v>
      </c>
      <c r="U25" s="19">
        <f>(SUM(N4:U4)-SUM(N34:U34))/SUM(N4:U4)</f>
        <v>0.91996876357668977</v>
      </c>
      <c r="V25" s="19">
        <f>(SUM(N4:V4)-SUM(N34:V34))/SUM(N4:V4)</f>
        <v>0.91453596221147038</v>
      </c>
      <c r="W25" s="19">
        <f>(SUM(N4:W4)-SUM(N34:W34))/SUM(N4:W4)</f>
        <v>0.91518583235391071</v>
      </c>
      <c r="X25" s="19">
        <f>(SUM(N4:X4)-SUM(N34:X34))/SUM(N4:X4)</f>
        <v>0.91520861480403248</v>
      </c>
      <c r="Y25" s="19">
        <f>(SUM(N4:Y4)-SUM(N34:Y34))/SUM(N4:Y4)</f>
        <v>0.92082289463672962</v>
      </c>
      <c r="Z25" s="19">
        <f>Z17</f>
        <v>0.96239727108594209</v>
      </c>
      <c r="AA25" s="19">
        <f>(SUM(Z4:AA4)-SUM(Z34:AA34))/SUM(Z4:AA4)</f>
        <v>0.89700176741004978</v>
      </c>
      <c r="AB25" s="19">
        <f>(SUM(Z4:AB4)-SUM(Z34:AB34))/SUM(Z4:AB4)</f>
        <v>0.92388466921978363</v>
      </c>
      <c r="AC25" s="19">
        <f>(SUM(Z4:AC4)-SUM(Z34:AC34))/SUM(Z4:AC4)</f>
        <v>0.93576326653952668</v>
      </c>
      <c r="AD25" s="19">
        <f>(SUM(Z4:AD4)-SUM(Z34:AD34))/SUM(Z4:AD4)</f>
        <v>0.94332016953732034</v>
      </c>
      <c r="AE25" s="19">
        <f>(SUM(Z4:AE4)-SUM(Z34:AE34))/SUM(Z4:AE4)</f>
        <v>0.94928247036308322</v>
      </c>
      <c r="AF25" s="19">
        <f>(SUM(Z4:AF4)-SUM(Z34:AF34))/SUM(Z4:AF4)</f>
        <v>0.95316266435459551</v>
      </c>
      <c r="AG25" s="19">
        <f>(SUM(Z4:AG4)-SUM(Z34:AG34))/SUM(Z4:AG4)</f>
        <v>0.95643674623614672</v>
      </c>
      <c r="AH25" s="19">
        <f>(SUM(Z4:AH4)-SUM(Z34:AH34))/SUM(Z4:AH4)</f>
        <v>0.96226717039199217</v>
      </c>
      <c r="AI25" s="19">
        <f>(SUM(Z4:AI4)-SUM(Z34:AI34))/SUM(Z4:AI4)</f>
        <v>0.96485212893575267</v>
      </c>
      <c r="AJ25" s="19">
        <f>(SUM(Z4:AJ4)-SUM(Z34:AJ34))/SUM(Z4:AJ4)</f>
        <v>0.96860882332524645</v>
      </c>
      <c r="AK25" s="19">
        <f>(SUM(Z4:AK4)-SUM(Z34:AK34))/SUM(Z4:AK4)</f>
        <v>0.97082575979210106</v>
      </c>
      <c r="AL25" s="21"/>
      <c r="AO25" s="63"/>
      <c r="AP25" s="65"/>
      <c r="AQ25" s="65"/>
      <c r="AR25" s="65"/>
      <c r="AS25" s="65"/>
      <c r="AT25" s="65"/>
      <c r="AU25" s="65"/>
      <c r="AV25" s="65"/>
      <c r="AW25" s="65"/>
      <c r="AX25" s="120"/>
      <c r="AY25" s="65"/>
      <c r="AZ25" s="19">
        <f>AZ17</f>
        <v>1</v>
      </c>
      <c r="BA25" s="19">
        <f>(SUM(AZ4:BA4)-SUM(AZ34:BA34))/SUM(AZ4:BA4)</f>
        <v>0.99662654404984552</v>
      </c>
      <c r="BB25" s="19">
        <f>(SUM(AZ4:BB4)-SUM(AZ34:BB34))/SUM(AZ4:BB4)</f>
        <v>0.97369602210075856</v>
      </c>
      <c r="BC25" s="19">
        <f>(SUM(AZ4:BC4)-SUM(AZ34:BC34))/SUM(AZ4:BC4)</f>
        <v>0.93365556594256149</v>
      </c>
      <c r="BD25" s="19">
        <f>(SUM(AZ4:BD4)-SUM(AZ34:BD34))/SUM(AZ4:BD4)</f>
        <v>0.94571683102312765</v>
      </c>
      <c r="BE25" s="19">
        <f>(SUM(AZ4:BE4)-SUM(AZ34:BE34))/SUM(AZ4:BE4)</f>
        <v>0.95498286635295238</v>
      </c>
      <c r="BF25" s="19">
        <f>(SUM(AZ4:BF4)-SUM(AZ34:BF34))/SUM(AZ4:BF4)</f>
        <v>0.95793485686731317</v>
      </c>
      <c r="BG25" s="19">
        <f>(SUM(AZ4:BG4)-SUM(AZ34:BG34))/SUM(AZ4:BG4)</f>
        <v>0.95892922664075497</v>
      </c>
      <c r="BH25" s="19">
        <f>(SUM(AZ4:BH4)-SUM(AZ34:BH34))/SUM(AZ4:BH4)</f>
        <v>0.95899821685071707</v>
      </c>
      <c r="BI25" s="19">
        <f>(SUM(AZ4:BI4)-SUM(AZ34:BI34))/SUM(AZ4:BI4)</f>
        <v>0.95899821685071707</v>
      </c>
      <c r="BJ25" s="19">
        <f>(SUM(AZ4:BJ4)-SUM(AZ34:BJ34))/SUM(AZ4:BJ4)</f>
        <v>0.95899821685071707</v>
      </c>
      <c r="BK25" s="19">
        <f>(SUM(AZ4:BK4)-SUM(AZ34:BK34))/SUM(AZ4:BK4)</f>
        <v>0.95899821685071707</v>
      </c>
      <c r="BL25" s="21"/>
    </row>
    <row r="26" spans="1:64" s="14" customFormat="1" hidden="1" outlineLevel="1">
      <c r="A26" s="7" t="s">
        <v>36</v>
      </c>
      <c r="B26" s="19" t="str">
        <f>B18</f>
        <v/>
      </c>
      <c r="C26" s="19" t="s">
        <v>31</v>
      </c>
      <c r="D26" s="19">
        <v>1</v>
      </c>
      <c r="E26" s="19">
        <v>1</v>
      </c>
      <c r="F26" s="19">
        <f>(SUM(B31:F31)-SUM(B35:F35))/SUM(B31:F31)</f>
        <v>0.85821725950654237</v>
      </c>
      <c r="G26" s="19">
        <f>(SUM(B31:G31)-SUM(B35:G35))/SUM(B31:G31)</f>
        <v>0.88520210022679968</v>
      </c>
      <c r="H26" s="19">
        <f>(SUM(B31:H31)-SUM(B35:H35))/SUM(B31:H31)</f>
        <v>0.88078515705428839</v>
      </c>
      <c r="I26" s="20">
        <f>(SUM(B31:I31)-SUM(B35:I35))/SUM(B31:I31)</f>
        <v>0.87011548805568739</v>
      </c>
      <c r="J26" s="19">
        <f>(SUM(B31:J31)-SUM(B35:J35))/SUM(B31:J31)</f>
        <v>0.88810793972197344</v>
      </c>
      <c r="K26" s="19">
        <f>(SUM(B31:K31)-SUM(B35:K35))/SUM(B31:K31)</f>
        <v>0.89023435261760608</v>
      </c>
      <c r="L26" s="19">
        <f>(SUM(B31:L31)-SUM(B35:L35))/SUM(B31:L31)</f>
        <v>0.90513214150118027</v>
      </c>
      <c r="M26" s="20">
        <f>(SUM(B31:M31)-SUM(B35:M35))/SUM(B31:M31)</f>
        <v>0.91668720372276424</v>
      </c>
      <c r="N26" s="20">
        <f t="shared" si="43"/>
        <v>1</v>
      </c>
      <c r="O26" s="20">
        <f>(SUM(N31:O31)-SUM(N35:O35))/SUM(N31:O31)</f>
        <v>1</v>
      </c>
      <c r="P26" s="20">
        <f>(SUM(N31:P31)-SUM(N35:P35))/SUM(N31:P31)</f>
        <v>1</v>
      </c>
      <c r="Q26" s="20">
        <f>(SUM(N31:Q31)-SUM(N35:Q35))/SUM(N31:Q31)</f>
        <v>1</v>
      </c>
      <c r="R26" s="20">
        <f>(SUM(N31:R31)-SUM(N35:R35))/SUM(N31:R31)</f>
        <v>1</v>
      </c>
      <c r="S26" s="20">
        <f>(SUM(N31:S31)-SUM(N35:S35))/SUM(N31:S31)</f>
        <v>1</v>
      </c>
      <c r="T26" s="20">
        <f>(SUM(O31:T31)-SUM(O35:T35))/SUM(O31:T31)</f>
        <v>1</v>
      </c>
      <c r="U26" s="20">
        <f>(SUM(N31:U31)-SUM(N35:U35))/SUM(N31:U31)</f>
        <v>1</v>
      </c>
      <c r="V26" s="20">
        <f>(SUM(N31:V31)-SUM(N35:V35))/SUM(N31:V31)</f>
        <v>1</v>
      </c>
      <c r="W26" s="20">
        <f>(SUM(N31:W31)-SUM(N35:W35))/SUM(N31:W31)</f>
        <v>1</v>
      </c>
      <c r="X26" s="20">
        <f>(SUM(N31:X31)-SUM(N35:X35))/SUM(N31:X31)</f>
        <v>0.990271489786957</v>
      </c>
      <c r="Y26" s="20">
        <f>(SUM(N31:Y31)-SUM(N35:Y35))/SUM(N31:Y31)</f>
        <v>0.99043834780602868</v>
      </c>
      <c r="Z26" s="19">
        <f t="shared" si="44"/>
        <v>1</v>
      </c>
      <c r="AA26" s="19">
        <f>(SUM(Z31:AA31)-SUM(Z35:AA35))/SUM(Z31:AA31)</f>
        <v>1</v>
      </c>
      <c r="AB26" s="19">
        <f>(SUM(Z31:AB31)-SUM(Z35:AB35))/SUM(Z31:AB31)</f>
        <v>0.7257994501519317</v>
      </c>
      <c r="AC26" s="19">
        <f>(SUM(Z31:AC31)-SUM(Z35:AC35))/SUM(Z31:AC31)</f>
        <v>0.75214178274802168</v>
      </c>
      <c r="AD26" s="19">
        <f>(SUM(Z31:AD31)-SUM(Z35:AD35))/SUM(Z31:AD31)</f>
        <v>0.78697094036310489</v>
      </c>
      <c r="AE26" s="19">
        <f>(SUM(Z31:AE31)-SUM(Z35:AE35))/SUM(Z31:AE31)</f>
        <v>0.85333668711181632</v>
      </c>
      <c r="AF26" s="19">
        <f>(SUM(Z31:AF31)-SUM(Z35:AF35))/SUM(Z31:AF31)</f>
        <v>0.89514310614339665</v>
      </c>
      <c r="AG26" s="19">
        <f>(SUM(Z31:AG31)-SUM(Z35:AG35))/SUM(Z31:AG31)</f>
        <v>0.92360026205714862</v>
      </c>
      <c r="AH26" s="19">
        <f>(SUM(Z31:AH31)-SUM(Z35:AH35))/SUM(Z31:AH31)</f>
        <v>0.9393827920701816</v>
      </c>
      <c r="AI26" s="19">
        <f>(SUM(Z31:AI31)-SUM(Z35:AI35))/SUM(Z31:AI31)</f>
        <v>0.94875608436992964</v>
      </c>
      <c r="AJ26" s="19">
        <f>(SUM(Z31:AJ31)-SUM(Z35:AJ35))/SUM(Z31:AJ31)</f>
        <v>0.95411733372073315</v>
      </c>
      <c r="AK26" s="19">
        <f>(SUM(Z31:AK31)-SUM(Z35:AK35))/SUM(Z31:AK31)</f>
        <v>0.95811900170728603</v>
      </c>
      <c r="AL26" s="21"/>
      <c r="AO26" s="66"/>
      <c r="AP26" s="67"/>
      <c r="AQ26" s="67"/>
      <c r="AR26" s="67"/>
      <c r="AS26" s="67"/>
      <c r="AT26" s="67"/>
      <c r="AU26" s="67"/>
      <c r="AV26" s="67"/>
      <c r="AW26" s="67"/>
      <c r="AX26" s="121"/>
      <c r="AY26" s="67"/>
      <c r="AZ26" s="19">
        <f t="shared" ref="AZ26:AZ30" si="45">AZ18</f>
        <v>1</v>
      </c>
      <c r="BA26" s="19">
        <f>(SUM(AZ31:BA31)-SUM(AZ35:BA35))/SUM(AZ31:BA31)</f>
        <v>1</v>
      </c>
      <c r="BB26" s="19">
        <f>(SUM(AZ31:BB31)-SUM(AZ35:BB35))/SUM(AZ31:BB31)</f>
        <v>0.98424944957753902</v>
      </c>
      <c r="BC26" s="19">
        <f>(SUM(AZ31:BC31)-SUM(AZ35:BC35))/SUM(AZ31:BC31)</f>
        <v>0.98672755815612956</v>
      </c>
      <c r="BD26" s="19">
        <f>(SUM(AZ31:BD31)-SUM(AZ35:BD35))/SUM(AZ31:BD31)</f>
        <v>0.98915662650602409</v>
      </c>
      <c r="BE26" s="19">
        <f>(SUM(AZ31:BE31)-SUM(AZ35:BE35))/SUM(AZ31:BE31)</f>
        <v>0.98922641266572275</v>
      </c>
      <c r="BF26" s="19">
        <f>(SUM(AZ31:BF31)-SUM(AZ35:BF35))/SUM(AZ31:BF31)</f>
        <v>0.98922641266572275</v>
      </c>
      <c r="BG26" s="19">
        <f>(SUM(AZ31:BG31)-SUM(AZ35:BG35))/SUM(AZ31:BG31)</f>
        <v>0.98922641266572275</v>
      </c>
      <c r="BH26" s="19">
        <f>(SUM(AZ31:BH31)-SUM(AZ35:BH35))/SUM(AZ31:BH31)</f>
        <v>0.98922641266572275</v>
      </c>
      <c r="BI26" s="19">
        <f>(SUM(AZ31:BI31)-SUM(AZ35:BI35))/SUM(AZ31:BI31)</f>
        <v>0.98922641266572275</v>
      </c>
      <c r="BJ26" s="19">
        <f>(SUM(AZ31:BJ31)-SUM(AZ35:BJ35))/SUM(AZ31:BJ31)</f>
        <v>0.98922641266572275</v>
      </c>
      <c r="BK26" s="19">
        <f>(SUM(AZ31:BK31)-SUM(AZ35:BK35))/SUM(AZ31:BK31)</f>
        <v>0.98922641266572275</v>
      </c>
      <c r="BL26" s="21"/>
    </row>
    <row r="27" spans="1:64" s="14" customFormat="1" hidden="1" outlineLevel="1">
      <c r="A27" s="7" t="s">
        <v>37</v>
      </c>
      <c r="B27" s="19">
        <f>B19</f>
        <v>0.99195010453646593</v>
      </c>
      <c r="C27" s="19">
        <f>(SUM(B4:C4)-SUM(B36:C36))/SUM(B4:C4)</f>
        <v>0.99001772076819627</v>
      </c>
      <c r="D27" s="19">
        <f>(SUM(B4:D4)-SUM(B36:D36))/SUM(B4:D4)</f>
        <v>0.98356140087695443</v>
      </c>
      <c r="E27" s="19">
        <f>(SUM(B4:E4)-SUM(B36:E36))/SUM(B4:E4)</f>
        <v>0.95956701536478362</v>
      </c>
      <c r="F27" s="19">
        <f>(SUM(B4:F4)-SUM(B36:F36))/SUM(B4:F4)</f>
        <v>0.95361565903492784</v>
      </c>
      <c r="G27" s="19">
        <f>(SUM(B4:G4)-SUM(B36:G36))/SUM(B4:G4)</f>
        <v>0.91581299140221506</v>
      </c>
      <c r="H27" s="19">
        <f>(SUM(B4:H4)-SUM(B36:H36))/SUM(B4:H4)</f>
        <v>0.89121521423268535</v>
      </c>
      <c r="I27" s="20">
        <f>(SUM(B4:I4)-SUM(B36:I36))/SUM(B4:I4)</f>
        <v>0.88084582164885661</v>
      </c>
      <c r="J27" s="19">
        <f>(SUM(B4:J4)-SUM(B36:J36))/SUM(B4:J4)</f>
        <v>0.86626605692919523</v>
      </c>
      <c r="K27" s="19">
        <f>(SUM(B4:K4)-SUM(B36:K36))/SUM(B4:K4)</f>
        <v>0.85690309184443003</v>
      </c>
      <c r="L27" s="19">
        <f>(SUM(B4:L4)-SUM(B36:L36))/SUM(B4:L4)</f>
        <v>0.8638708845032893</v>
      </c>
      <c r="M27" s="20">
        <f>(SUM(B4:M4)-SUM(B36:M36))/SUM(B4:M4)</f>
        <v>0.87241702197575866</v>
      </c>
      <c r="N27" s="19">
        <f t="shared" si="43"/>
        <v>0.99272957337820689</v>
      </c>
      <c r="O27" s="19">
        <f>(SUM(N4:O4)-SUM(N36:O36))/SUM(N4:O4)</f>
        <v>0.97199018738055698</v>
      </c>
      <c r="P27" s="19">
        <f>(SUM(N4:P4)-SUM(N36:P36))/SUM(N4:P4)</f>
        <v>0.9669855380341531</v>
      </c>
      <c r="Q27" s="19">
        <f>(SUM(N4:Q4)-SUM(N36:Q36))/SUM(N4:Q4)</f>
        <v>0.92732142124780259</v>
      </c>
      <c r="R27" s="19">
        <f>(SUM(N4:R4)-SUM(N36:R36))/SUM(N4:R4)</f>
        <v>0.89960224256610055</v>
      </c>
      <c r="S27" s="19">
        <f>(SUM(N4:S4)-SUM(N36:S36))/SUM(N4:S4)</f>
        <v>0.88314959170063401</v>
      </c>
      <c r="T27" s="19">
        <f>(SUM(N4:T4)-SUM(N36:T36))/SUM(N4:T4)</f>
        <v>0.87422855890224804</v>
      </c>
      <c r="U27" s="19">
        <f>(SUM(N4:U4)-SUM(N36:U36))/SUM(N4:U4)</f>
        <v>0.86816705952715256</v>
      </c>
      <c r="V27" s="19">
        <f>(SUM(N4:V4)-SUM(N36:V36))/SUM(N4:V4)</f>
        <v>0.86484333523244139</v>
      </c>
      <c r="W27" s="19">
        <f>(SUM(N4:W4)-SUM(N36:W36))/SUM(N4:W4)</f>
        <v>0.85879195181796375</v>
      </c>
      <c r="X27" s="19">
        <f>(SUM(N4:X4)-SUM(N36:X36))/SUM(N4:X4)</f>
        <v>0.86581185109520864</v>
      </c>
      <c r="Y27" s="19">
        <f>(SUM(N4:Y4)-SUM(N36:Y36))/SUM(N4:Y4)</f>
        <v>0.87546372666813077</v>
      </c>
      <c r="Z27" s="19">
        <f t="shared" si="44"/>
        <v>0.93284513462050733</v>
      </c>
      <c r="AA27" s="19">
        <f>(SUM(Z4:AA4)-SUM(Z36:AA36))/SUM(Z4:AA4)</f>
        <v>0.87714252376456825</v>
      </c>
      <c r="AB27" s="19">
        <f>(SUM(Z4:AB4)-SUM(Z36:AB36))/SUM(Z4:AB4)</f>
        <v>0.87987466516984858</v>
      </c>
      <c r="AC27" s="19">
        <f>(SUM(Z4:AC4)-SUM(Z36:AC36))/SUM(Z4:AC4)</f>
        <v>0.89933796915621977</v>
      </c>
      <c r="AD27" s="19">
        <f>(SUM(Z4:AD4)-SUM(Z36:AD36))/SUM(Z4:AD4)</f>
        <v>0.91287127226678388</v>
      </c>
      <c r="AE27" s="19">
        <f>(SUM(Z4:AE4)-SUM(Z36:AE36))/SUM(Z4:AE4)</f>
        <v>0.92152312139434134</v>
      </c>
      <c r="AF27" s="19">
        <f>(SUM(Z4:AF4)-SUM(Z36:AF36))/SUM(Z4:AF4)</f>
        <v>0.9281233022648766</v>
      </c>
      <c r="AG27" s="19">
        <f>(SUM(Z4:AG4)-SUM(Z36:AG36))/SUM(Z4:AG4)</f>
        <v>0.93428005965935235</v>
      </c>
      <c r="AH27" s="19">
        <f>(SUM(Z4:AH4)-SUM(Z36:AH36))/SUM(Z4:AH4)</f>
        <v>0.94275089516333088</v>
      </c>
      <c r="AI27" s="19">
        <f>(SUM(Z4:AI4)-SUM(Z36:AI36))/SUM(Z4:AI4)</f>
        <v>0.94669322715440907</v>
      </c>
      <c r="AJ27" s="19">
        <f>(SUM(Z4:AJ4)-SUM(Z36:AJ36))/SUM(Z4:AJ4)</f>
        <v>0.95257822885999333</v>
      </c>
      <c r="AK27" s="19">
        <f>(SUM(Z4:AK4)-SUM(Z36:AK36))/SUM(Z4:AK4)</f>
        <v>0.95608880376387839</v>
      </c>
      <c r="AL27" s="21"/>
      <c r="AO27" s="63"/>
      <c r="AP27" s="63"/>
      <c r="AQ27" s="63"/>
      <c r="AR27" s="63"/>
      <c r="AS27" s="63"/>
      <c r="AT27" s="63"/>
      <c r="AU27" s="63"/>
      <c r="AV27" s="63"/>
      <c r="AW27" s="63"/>
      <c r="AX27" s="119"/>
      <c r="AY27" s="63"/>
      <c r="AZ27" s="19">
        <f t="shared" si="45"/>
        <v>1</v>
      </c>
      <c r="BA27" s="19">
        <f>(SUM(AZ4:BA4)-SUM(AZ36:BA36))/SUM(AZ4:BA4)</f>
        <v>1</v>
      </c>
      <c r="BB27" s="19">
        <f>(SUM(AZ4:BB4)-SUM(AZ36:BB36))/SUM(AZ4:BB4)</f>
        <v>1</v>
      </c>
      <c r="BC27" s="19">
        <f>(SUM(AZ4:BC4)-SUM(AZ36:BC36))/SUM(AZ4:BC4)</f>
        <v>1</v>
      </c>
      <c r="BD27" s="19">
        <f>(SUM(AZ4:BD4)-SUM(AZ36:BD36))/SUM(AZ4:BD4)</f>
        <v>1</v>
      </c>
      <c r="BE27" s="19">
        <f>(SUM(AZ4:BE4)-SUM(AZ36:BE36))/SUM(AZ4:BE4)</f>
        <v>1</v>
      </c>
      <c r="BF27" s="19">
        <f>(SUM(AZ4:BF4)-SUM(AZ36:BF36))/SUM(AZ4:BF4)</f>
        <v>1</v>
      </c>
      <c r="BG27" s="19">
        <f>(SUM(AZ4:BG4)-SUM(AZ36:BG36))/SUM(AZ4:BG4)</f>
        <v>1</v>
      </c>
      <c r="BH27" s="19">
        <f>(SUM(AZ4:BH4)-SUM(AZ36:BH36))/SUM(AZ4:BH4)</f>
        <v>1</v>
      </c>
      <c r="BI27" s="19">
        <f>(SUM(AZ4:BI4)-SUM(AZ36:BI36))/SUM(AZ4:BI4)</f>
        <v>1</v>
      </c>
      <c r="BJ27" s="19">
        <f>(SUM(AZ4:BJ4)-SUM(AZ36:BJ36))/SUM(AZ4:BJ4)</f>
        <v>1</v>
      </c>
      <c r="BK27" s="19">
        <f>(SUM(AZ4:BK4)-SUM(AZ36:BK36))/SUM(AZ4:BK4)</f>
        <v>1</v>
      </c>
      <c r="BL27" s="21"/>
    </row>
    <row r="28" spans="1:64" s="14" customFormat="1" hidden="1" outlineLevel="1">
      <c r="A28" s="7" t="s">
        <v>45</v>
      </c>
      <c r="B28" s="19"/>
      <c r="C28" s="19"/>
      <c r="D28" s="19"/>
      <c r="E28" s="19"/>
      <c r="F28" s="19"/>
      <c r="G28" s="19"/>
      <c r="H28" s="19"/>
      <c r="I28" s="20"/>
      <c r="J28" s="19"/>
      <c r="K28" s="19"/>
      <c r="L28" s="19"/>
      <c r="M28" s="20"/>
      <c r="N28" s="19">
        <f t="shared" si="43"/>
        <v>0.99796920802701028</v>
      </c>
      <c r="O28" s="19">
        <f>(SUM(N4:O4)-SUM(N37:O37))/SUM(N4:O4)</f>
        <v>0.99216953932124763</v>
      </c>
      <c r="P28" s="19">
        <f>(SUM(N4:P4)-SUM(N37:P37))/SUM(N4:P4)</f>
        <v>0.99575096004575536</v>
      </c>
      <c r="Q28" s="20">
        <f>(SUM(N4:Q4)-SUM(N37:Q37))/SUM(N4:Q4)</f>
        <v>0.99717883079342751</v>
      </c>
      <c r="R28" s="20">
        <f>(SUM(N4:R4)-SUM(N37:R37))/SUM(N4:R4)</f>
        <v>0.99745228693704568</v>
      </c>
      <c r="S28" s="20">
        <f>(SUM(N4:S4)-SUM(N37:S37))/SUM(N4:S4)</f>
        <v>0.99748213084950066</v>
      </c>
      <c r="T28" s="20">
        <f>(SUM(N4:T4)-SUM(N37:T37))/SUM(N4:T4)</f>
        <v>0.99672337750358575</v>
      </c>
      <c r="U28" s="19">
        <f>(SUM(N4:U4)-SUM(N37:U37))/SUM(N4:U4)</f>
        <v>0.99431553084341817</v>
      </c>
      <c r="V28" s="19">
        <f>(SUM(N4:V4)-SUM(N37:V37))/SUM(N4:V4)</f>
        <v>0.99305904957681668</v>
      </c>
      <c r="W28" s="19">
        <f>(SUM(O4:W4)-SUM(O37:W37))/SUM(O4:W4)</f>
        <v>0.9928538328019002</v>
      </c>
      <c r="X28" s="19">
        <f>(SUM(N4:X4)-SUM(N37:X37))/SUM(N4:X4)</f>
        <v>0.99361418410076296</v>
      </c>
      <c r="Y28" s="19">
        <f>(SUM(N4:Y4)-SUM(N37:Y37))/SUM(N4:Y4)</f>
        <v>0.99409106096460176</v>
      </c>
      <c r="Z28" s="19">
        <f t="shared" si="44"/>
        <v>1</v>
      </c>
      <c r="AA28" s="19">
        <f>(SUM(Z4:AA4)-SUM(Z37:AA37))/SUM(Z4:AA4)</f>
        <v>1</v>
      </c>
      <c r="AB28" s="19">
        <f>(SUM(Z4:AB4)-SUM(Z37:AB37))/SUM(Z4:AB4)</f>
        <v>1</v>
      </c>
      <c r="AC28" s="19">
        <f>(SUM(Z4:AC4)-SUM(Z37:AC37))/SUM(Z4:AC4)</f>
        <v>1</v>
      </c>
      <c r="AD28" s="19">
        <f>(SUM(Z4:AD4)-SUM(Z37:AD37))/SUM(Z4:AD4)</f>
        <v>1</v>
      </c>
      <c r="AE28" s="19">
        <f>(SUM(Z4:AE4)-SUM(Z37:AE37))/SUM(Z4:AE4)</f>
        <v>1</v>
      </c>
      <c r="AF28" s="19">
        <f>(SUM(Z4:AF4)-SUM(Z37:AF37))/SUM(Z4:AF4)</f>
        <v>1</v>
      </c>
      <c r="AG28" s="19">
        <f>(SUM(Z4:AG4)-SUM(Z37:AG37))/SUM(Z4:AG4)</f>
        <v>1</v>
      </c>
      <c r="AH28" s="19">
        <f>(SUM(Z4:AH4)-SUM(Z37:AH37))/SUM(Z4:AH4)</f>
        <v>1</v>
      </c>
      <c r="AI28" s="19">
        <f>(SUM(Z4:AI4)-SUM(Z37:AI37))/SUM(Z4:AI4)</f>
        <v>1</v>
      </c>
      <c r="AJ28" s="19">
        <f>(SUM(Z4:AJ4)-SUM(Z37:AJ37))/SUM(Z4:AJ4)</f>
        <v>1</v>
      </c>
      <c r="AK28" s="19">
        <f>(SUM(Z4:AK4)-SUM(Z37:AK37))/SUM(Z4:AK4)</f>
        <v>1</v>
      </c>
      <c r="AL28" s="21"/>
      <c r="AO28" s="63"/>
      <c r="AP28" s="65"/>
      <c r="AQ28" s="65"/>
      <c r="AR28" s="65"/>
      <c r="AS28" s="65"/>
      <c r="AT28" s="65"/>
      <c r="AU28" s="65"/>
      <c r="AV28" s="65"/>
      <c r="AW28" s="65"/>
      <c r="AX28" s="120"/>
      <c r="AY28" s="65"/>
      <c r="AZ28" s="19">
        <f t="shared" si="45"/>
        <v>1</v>
      </c>
      <c r="BA28" s="19">
        <f>(SUM(AZ4:BA4)-SUM(AZ37:BA37))/SUM(AZ4:BA4)</f>
        <v>1</v>
      </c>
      <c r="BB28" s="19">
        <f>(SUM(AZ4:BB4)-SUM(AZ37:BB37))/SUM(AZ4:BB4)</f>
        <v>1</v>
      </c>
      <c r="BC28" s="19">
        <f>(SUM(AZ4:BC4)-SUM(AZ37:BC37))/SUM(AZ4:BC4)</f>
        <v>1</v>
      </c>
      <c r="BD28" s="19">
        <f>(SUM(AZ4:BD4)-SUM(AZ37:BD37))/SUM(AZ4:BD4)</f>
        <v>1</v>
      </c>
      <c r="BE28" s="19">
        <f>(SUM(AZ4:BE4)-SUM(AZ37:BE37))/SUM(AZ4:BE4)</f>
        <v>1</v>
      </c>
      <c r="BF28" s="19">
        <f>(SUM(AZ4:BF4)-SUM(AZ37:BF37))/SUM(AZ4:BF4)</f>
        <v>1</v>
      </c>
      <c r="BG28" s="19">
        <f>(SUM(AZ4:BG4)-SUM(AZ37:BG37))/SUM(AZ4:BG4)</f>
        <v>1</v>
      </c>
      <c r="BH28" s="19">
        <f>(SUM(AZ4:BH4)-SUM(AZ37:BH37))/SUM(AZ4:BH4)</f>
        <v>1</v>
      </c>
      <c r="BI28" s="19">
        <f>(SUM(AZ4:BI4)-SUM(AZ37:BI37))/SUM(AZ4:BI4)</f>
        <v>1</v>
      </c>
      <c r="BJ28" s="19">
        <f>(SUM(AZ4:BJ4)-SUM(AZ37:BJ37))/SUM(AZ4:BJ4)</f>
        <v>1</v>
      </c>
      <c r="BK28" s="19">
        <f>(SUM(AZ4:BK4)-SUM(AZ37:BK37))/SUM(AZ4:BK4)</f>
        <v>1</v>
      </c>
      <c r="BL28" s="21"/>
    </row>
    <row r="29" spans="1:64" s="14" customFormat="1" hidden="1" outlineLevel="1">
      <c r="A29" s="7" t="s">
        <v>46</v>
      </c>
      <c r="B29" s="19"/>
      <c r="C29" s="19"/>
      <c r="D29" s="19"/>
      <c r="E29" s="19"/>
      <c r="F29" s="19"/>
      <c r="G29" s="19"/>
      <c r="H29" s="19"/>
      <c r="I29" s="20"/>
      <c r="J29" s="19"/>
      <c r="K29" s="19"/>
      <c r="L29" s="19"/>
      <c r="M29" s="20"/>
      <c r="N29" s="19">
        <f t="shared" si="43"/>
        <v>0.99807565118696084</v>
      </c>
      <c r="O29" s="19">
        <f>(SUM(N4:O4)-SUM(N38:O38))/SUM(N4:O4)</f>
        <v>0.9990309044510336</v>
      </c>
      <c r="P29" s="19">
        <f>(SUM(N4:P4)-SUM(N38:P38))/SUM(N4:P4)</f>
        <v>0.99937609281804074</v>
      </c>
      <c r="Q29" s="20">
        <f>(SUM(N4:Q4)-SUM(N38:Q38))/SUM(N4:Q4)</f>
        <v>0.98012140076334964</v>
      </c>
      <c r="R29" s="20">
        <f>(SUM(N4:R4)-SUM(N38:R38))/SUM(N4:R4)</f>
        <v>0.98085741889603473</v>
      </c>
      <c r="S29" s="20">
        <f>(SUM(N4:S4)-SUM(N38:S38))/SUM(N4:S4)</f>
        <v>0.98200909299706396</v>
      </c>
      <c r="T29" s="19">
        <f>(SUM(N4:T4)-SUM(N38:T38))/SUM(N4:T4)</f>
        <v>0.98281233775526811</v>
      </c>
      <c r="U29" s="19">
        <f>(SUM(N4:U4)-SUM(N38:U38))/SUM(N4:U4)</f>
        <v>0.98342401459001816</v>
      </c>
      <c r="V29" s="19">
        <f>(SUM(N4:V4)-SUM(N38:V38))/SUM(N4:V4)</f>
        <v>0.98438317704117151</v>
      </c>
      <c r="W29" s="19">
        <f>(SUM(N4:W4)-SUM(N38:W38))/SUM(N4:W4)</f>
        <v>0.98612804050341962</v>
      </c>
      <c r="X29" s="19">
        <f>(SUM(N4:X4)-SUM(N38:X38))/SUM(N4:X4)</f>
        <v>0.98703139700144926</v>
      </c>
      <c r="Y29" s="19">
        <f>(SUM(N4:Y4)-SUM(N38:Y38))/SUM(N4:Y4)</f>
        <v>0.9878218144540033</v>
      </c>
      <c r="Z29" s="19">
        <f t="shared" si="44"/>
        <v>0.99939324578971778</v>
      </c>
      <c r="AA29" s="19">
        <f>(SUM(Z4:AA4)-SUM(Z38:AA38))/SUM(Z4:AA4)</f>
        <v>0.99304653708353596</v>
      </c>
      <c r="AB29" s="19">
        <f>(SUM(Z4:AB4)-SUM(Z38:AB38))/SUM(Z4:AB4)</f>
        <v>0.99488464790433628</v>
      </c>
      <c r="AC29" s="19">
        <f>(SUM(Z4:AC4)-SUM(Z38:AC38))/SUM(Z4:AC4)</f>
        <v>0.99607995649842485</v>
      </c>
      <c r="AD29" s="19">
        <f>(SUM(Z4:AD4)-SUM(Z38:AD38))/SUM(Z4:AD4)</f>
        <v>0.99624781778467963</v>
      </c>
      <c r="AE29" s="19">
        <f>(SUM(Z4:AE4)-SUM(Z38:AE38))/SUM(Z4:AE4)</f>
        <v>0.99664251972606155</v>
      </c>
      <c r="AF29" s="19">
        <f>(SUM(Z4:AF4)-SUM(Z38:AF38))/SUM(Z4:AF4)</f>
        <v>0.99693994917747764</v>
      </c>
      <c r="AG29" s="19">
        <f>(SUM(Z4:AG4)-SUM(Z38:AG38))/SUM(Z4:AG4)</f>
        <v>0.99725985896566116</v>
      </c>
      <c r="AH29" s="19">
        <f>(SUM(Z4:AH4)-SUM(Z38:AH38))/SUM(Z4:AH4)</f>
        <v>0.99765909126509977</v>
      </c>
      <c r="AI29" s="19">
        <f>(SUM(Z4:AI4)-SUM(Z38:AI38))/SUM(Z4:AI4)</f>
        <v>0.99782190344734856</v>
      </c>
      <c r="AJ29" s="19">
        <f>(SUM(Z4:AJ4)-SUM(Z38:AJ38))/SUM(Z4:AJ4)</f>
        <v>0.99806474607375506</v>
      </c>
      <c r="AK29" s="19">
        <f>(SUM(Z4:AK4)-SUM(Z38:AK38))/SUM(Z4:AK4)</f>
        <v>0.99821188610658784</v>
      </c>
      <c r="AL29" s="21"/>
      <c r="AO29" s="66"/>
      <c r="AP29" s="67"/>
      <c r="AQ29" s="67"/>
      <c r="AR29" s="67"/>
      <c r="AS29" s="67"/>
      <c r="AT29" s="67"/>
      <c r="AU29" s="67"/>
      <c r="AV29" s="67"/>
      <c r="AW29" s="67"/>
      <c r="AX29" s="121"/>
      <c r="AY29" s="67"/>
      <c r="AZ29" s="19">
        <f t="shared" si="45"/>
        <v>1</v>
      </c>
      <c r="BA29" s="19">
        <f>(SUM(AZ4:BA4)-SUM(AZ38:BA38))/SUM(AZ4:BA4)</f>
        <v>1</v>
      </c>
      <c r="BB29" s="19">
        <f>(SUM(AZ4:BB4)-SUM(AZ38:BB38))/SUM(AZ4:BB4)</f>
        <v>1</v>
      </c>
      <c r="BC29" s="19">
        <f>(SUM(AZ4:BC4)-SUM(AZ38:BC38))/SUM(AZ4:BC4)</f>
        <v>1</v>
      </c>
      <c r="BD29" s="19">
        <f>(SUM(AZ4:BD4)-SUM(AZ38:BD38))/SUM(AZ4:BD4)</f>
        <v>1</v>
      </c>
      <c r="BE29" s="19">
        <f>(SUM(AZ4:BE4)-SUM(AZ38:BE38))/SUM(AZ4:BE4)</f>
        <v>1</v>
      </c>
      <c r="BF29" s="19">
        <f>(SUM(AZ4:BF4)-SUM(AZ38:BF38))/SUM(AZ4:BF4)</f>
        <v>1</v>
      </c>
      <c r="BG29" s="19">
        <f>(SUM(AZ4:BG4)-SUM(AZ38:BG38))/SUM(AZ4:BG4)</f>
        <v>1</v>
      </c>
      <c r="BH29" s="19">
        <f>(SUM(AZ4:BH4)-SUM(AZ38:BH38))/SUM(AZ4:BH4)</f>
        <v>1</v>
      </c>
      <c r="BI29" s="19">
        <f>(SUM(AZ4:BI4)-SUM(AZ38:BI38))/SUM(AZ4:BI4)</f>
        <v>1</v>
      </c>
      <c r="BJ29" s="19">
        <f>(SUM(AZ4:BJ4)-SUM(AZ38:BJ38))/SUM(AZ4:BJ4)</f>
        <v>1</v>
      </c>
      <c r="BK29" s="19">
        <f>(SUM(AZ4:BK4)-SUM(AZ38:BK38))/SUM(AZ4:BK4)</f>
        <v>1</v>
      </c>
      <c r="BL29" s="21"/>
    </row>
    <row r="30" spans="1:64" s="14" customFormat="1" ht="13.8" hidden="1" outlineLevel="1" thickBot="1">
      <c r="A30" s="39" t="s">
        <v>48</v>
      </c>
      <c r="B30" s="40"/>
      <c r="C30" s="40"/>
      <c r="D30" s="40"/>
      <c r="E30" s="40"/>
      <c r="F30" s="40"/>
      <c r="G30" s="40"/>
      <c r="H30" s="40"/>
      <c r="I30" s="41"/>
      <c r="J30" s="40"/>
      <c r="K30" s="40"/>
      <c r="L30" s="40"/>
      <c r="M30" s="41"/>
      <c r="N30" s="40">
        <f>(N4-N37-N38)/N4</f>
        <v>0.99604485921397112</v>
      </c>
      <c r="O30" s="40">
        <f>(SUM(N4:O4)-SUM(N37:O37)-SUM(N38:O38))/SUM(N4:O4)</f>
        <v>0.99120044377228123</v>
      </c>
      <c r="P30" s="40">
        <f>(SUM(N4:P4)-SUM(N37:P37)-SUM(N38:P38))/SUM(N4:P4)</f>
        <v>0.9951270528637961</v>
      </c>
      <c r="Q30" s="40">
        <f>(SUM(N4:Q4)-SUM(N37:Q37)-SUM(N38:Q38))/SUM(N4:Q4)</f>
        <v>0.97730023155677714</v>
      </c>
      <c r="R30" s="40">
        <f>(SUM(N4:R4)-SUM(N37:R37)-SUM(N38:R38))/SUM(N4:R4)</f>
        <v>0.97830970583308052</v>
      </c>
      <c r="S30" s="40">
        <f>(SUM(N4:S4)-SUM(N37:S37)-SUM(N38:S38))/SUM(N4:S4)</f>
        <v>0.97949122384656462</v>
      </c>
      <c r="T30" s="40">
        <f>(SUM(N4:T4)-SUM(N37:T37)-SUM(N38:T38))/SUM(N4:T4)</f>
        <v>0.97953571525885397</v>
      </c>
      <c r="U30" s="40">
        <f>(SUM(N4:U4)-SUM(N37:U37)-SUM(N38:U38))/SUM(N4:U4)</f>
        <v>0.97773954543343633</v>
      </c>
      <c r="V30" s="40">
        <f>(SUM(N4:V4)-SUM(N37:V37)-SUM(N38:V38))/SUM(N4:V4)</f>
        <v>0.97744222661798819</v>
      </c>
      <c r="W30" s="40">
        <f>(SUM(N4:W4)-SUM(N37:W37)-SUM(N38:W38))/SUM(N4:W4)</f>
        <v>0.97934759976964147</v>
      </c>
      <c r="X30" s="40">
        <f>(SUM(N4:X4)-SUM(N37:X37)-SUM(N38:X38))/SUM(N4:X4)</f>
        <v>0.98064558110221212</v>
      </c>
      <c r="Y30" s="40">
        <f>(SUM(N4:Y4)-SUM(N37:Y37)-SUM(N38:Y38))/SUM(N4:Y4)</f>
        <v>0.98191287541860506</v>
      </c>
      <c r="Z30" s="40">
        <f t="shared" si="44"/>
        <v>0.99939324578971778</v>
      </c>
      <c r="AA30" s="40">
        <f>(SUM(Z4:AA4)-SUM(Z37:AA37)-SUM(Z38:AA38))/SUM(Z4:AA4)</f>
        <v>0.99304653708353596</v>
      </c>
      <c r="AB30" s="40">
        <f>(SUM(Z4:AB4)-SUM(Z37:AB37)-SUM(Z38:AB38))/SUM(Z4:AB4)</f>
        <v>0.99488464790433628</v>
      </c>
      <c r="AC30" s="40">
        <f>(SUM(Z4:AC4)-SUM(Z37:AC37)-SUM(Z38:AC38))/SUM(Z4:AC4)</f>
        <v>0.99607995649842485</v>
      </c>
      <c r="AD30" s="40">
        <f>(SUM(Z4:AD4)-SUM(Z37:AD37)-SUM(Z38:AD38))/SUM(Z4:AD4)</f>
        <v>0.99624781778467963</v>
      </c>
      <c r="AE30" s="40">
        <f>(SUM(Z4:AE4)-SUM(Z37:AE37)-SUM(Z38:AE38))/SUM(Z4:AE4)</f>
        <v>0.99664251972606155</v>
      </c>
      <c r="AF30" s="40">
        <f>(SUM(Z4:AF4)-SUM(Z37:AF37)-SUM(Z38:AF38))/SUM(Z4:AF4)</f>
        <v>0.99693994917747764</v>
      </c>
      <c r="AG30" s="40">
        <f>(SUM(Z4:AG4)-SUM(Z37:AG37)-SUM(Z38:AG38))/SUM(Z4:AG4)</f>
        <v>0.99725985896566116</v>
      </c>
      <c r="AH30" s="40">
        <f>(SUM(Z4:AH4)-SUM(Z37:AH37)-SUM(Z38:AH38))/SUM(Z4:AH4)</f>
        <v>0.99765909126509977</v>
      </c>
      <c r="AI30" s="40">
        <f>(SUM(Z4:AI4)-SUM(Z37:AI37)-SUM(Z38:AI38))/SUM(Z4:AI4)</f>
        <v>0.99782190344734856</v>
      </c>
      <c r="AJ30" s="40">
        <f>(SUM(Z4:AJ4)-SUM(Z37:AJ37)-SUM(Z38:AJ38))/SUM(Z4:AJ4)</f>
        <v>0.99806474607375506</v>
      </c>
      <c r="AK30" s="40">
        <f>(SUM(Z4:AK4)-SUM(Z37:AK37)-SUM(Z38:AK38))/SUM(Z4:AK4)</f>
        <v>0.99821188610658784</v>
      </c>
      <c r="AL30" s="56"/>
      <c r="AR30" s="61"/>
      <c r="AT30" s="61"/>
      <c r="AV30" s="61"/>
      <c r="AX30" s="115"/>
      <c r="AZ30" s="40">
        <f t="shared" si="45"/>
        <v>1</v>
      </c>
      <c r="BA30" s="40">
        <f>(SUM(AZ4:BA4)-SUM(AZ37:BA37)-SUM(AZ38:BA38))/SUM(AZ4:BA4)</f>
        <v>1</v>
      </c>
      <c r="BB30" s="40">
        <f>(SUM(AZ4:BB4)-SUM(AZ37:BB37)-SUM(AZ38:BB38))/SUM(AZ4:BB4)</f>
        <v>1</v>
      </c>
      <c r="BC30" s="40">
        <f>(SUM(AZ4:BC4)-SUM(AZ37:BC37)-SUM(AZ38:BC38))/SUM(AZ4:BC4)</f>
        <v>1</v>
      </c>
      <c r="BD30" s="40">
        <f>(SUM(AZ4:BD4)-SUM(AZ37:BD37)-SUM(AZ38:BD38))/SUM(AZ4:BD4)</f>
        <v>1</v>
      </c>
      <c r="BE30" s="40">
        <f>(SUM(AZ4:BE4)-SUM(AZ37:BE37)-SUM(AZ38:BE38))/SUM(AZ4:BE4)</f>
        <v>1</v>
      </c>
      <c r="BF30" s="40">
        <f>(SUM(AZ4:BF4)-SUM(AZ37:BF37)-SUM(AZ38:BF38))/SUM(AZ4:BF4)</f>
        <v>1</v>
      </c>
      <c r="BG30" s="40">
        <f>(SUM(AZ4:BG4)-SUM(AZ37:BG37)-SUM(AZ38:BG38))/SUM(AZ4:BG4)</f>
        <v>1</v>
      </c>
      <c r="BH30" s="40">
        <f>(SUM(AZ4:BH4)-SUM(AZ37:BH37)-SUM(AZ38:BH38))/SUM(AZ4:BH4)</f>
        <v>1</v>
      </c>
      <c r="BI30" s="40">
        <f>(SUM(AZ4:BI4)-SUM(AZ37:BI37)-SUM(AZ38:BI38))/SUM(AZ4:BI4)</f>
        <v>1</v>
      </c>
      <c r="BJ30" s="40">
        <f>(SUM(AZ4:BJ4)-SUM(AZ37:BJ37)-SUM(AZ38:BJ38))/SUM(AZ4:BJ4)</f>
        <v>1</v>
      </c>
      <c r="BK30" s="40">
        <f>(SUM(AZ4:BK4)-SUM(AZ37:BK37)-SUM(AZ38:BK38))/SUM(AZ4:BK4)</f>
        <v>1</v>
      </c>
      <c r="BL30" s="56"/>
    </row>
    <row r="31" spans="1:64" ht="15" hidden="1" outlineLevel="1">
      <c r="A31" s="42" t="s">
        <v>38</v>
      </c>
      <c r="D31" s="129">
        <v>10000</v>
      </c>
      <c r="E31" s="129">
        <v>8462</v>
      </c>
      <c r="F31" s="129">
        <v>7599</v>
      </c>
      <c r="G31" s="129">
        <v>6126</v>
      </c>
      <c r="H31" s="129">
        <v>11524</v>
      </c>
      <c r="I31" s="129">
        <v>536</v>
      </c>
      <c r="J31" s="129">
        <v>7115</v>
      </c>
      <c r="K31" s="129">
        <v>995</v>
      </c>
      <c r="L31" s="129">
        <v>8222</v>
      </c>
      <c r="M31" s="129">
        <v>8402</v>
      </c>
      <c r="N31" s="125">
        <v>2441</v>
      </c>
      <c r="O31" s="125">
        <v>4348</v>
      </c>
      <c r="P31" s="125">
        <v>871</v>
      </c>
      <c r="Q31" s="125">
        <v>3875</v>
      </c>
      <c r="R31" s="125">
        <v>2400</v>
      </c>
      <c r="S31" s="125">
        <v>5983</v>
      </c>
      <c r="T31" s="125">
        <v>72298</v>
      </c>
      <c r="U31" s="125">
        <v>10051</v>
      </c>
      <c r="V31" s="125">
        <v>2368</v>
      </c>
      <c r="W31" s="125">
        <v>21000</v>
      </c>
      <c r="X31" s="125">
        <v>6451</v>
      </c>
      <c r="Y31" s="125">
        <v>2305</v>
      </c>
      <c r="Z31" s="71">
        <v>9331</v>
      </c>
      <c r="AA31" s="71">
        <v>1720</v>
      </c>
      <c r="AB31" s="71">
        <v>16593</v>
      </c>
      <c r="AC31" s="71">
        <v>2938</v>
      </c>
      <c r="AD31" s="71">
        <v>5000</v>
      </c>
      <c r="AE31" s="71">
        <v>16101</v>
      </c>
      <c r="AF31" s="71">
        <v>20606</v>
      </c>
      <c r="AG31" s="71">
        <v>26926</v>
      </c>
      <c r="AH31" s="71">
        <v>25832</v>
      </c>
      <c r="AI31" s="71">
        <v>22873</v>
      </c>
      <c r="AJ31" s="71">
        <v>17284</v>
      </c>
      <c r="AK31" s="71">
        <v>15785</v>
      </c>
      <c r="AL31" s="43">
        <f>SUM(Z31:AK31)</f>
        <v>180989</v>
      </c>
      <c r="AZ31" s="71">
        <v>20963</v>
      </c>
      <c r="BA31" s="71">
        <v>15205</v>
      </c>
      <c r="BB31" s="71">
        <v>16973</v>
      </c>
      <c r="BC31" s="71">
        <v>9922</v>
      </c>
      <c r="BD31" s="71">
        <v>14127</v>
      </c>
      <c r="BE31" s="71">
        <v>500</v>
      </c>
      <c r="BF31" s="71"/>
      <c r="BG31" s="71"/>
      <c r="BH31" s="71"/>
      <c r="BI31" s="71"/>
      <c r="BJ31" s="71"/>
      <c r="BK31" s="71"/>
      <c r="BL31" s="43">
        <f>SUM(AZ31:BK31)</f>
        <v>77690</v>
      </c>
    </row>
    <row r="32" spans="1:64" ht="15" hidden="1" outlineLevel="1">
      <c r="A32" s="42" t="s">
        <v>39</v>
      </c>
      <c r="B32" s="1">
        <v>8228</v>
      </c>
      <c r="C32" s="1">
        <v>4596</v>
      </c>
      <c r="D32" s="129">
        <v>98006</v>
      </c>
      <c r="E32" s="129">
        <v>110328</v>
      </c>
      <c r="F32" s="129">
        <v>69929</v>
      </c>
      <c r="G32" s="129">
        <v>207716</v>
      </c>
      <c r="H32" s="129">
        <v>148362</v>
      </c>
      <c r="I32" s="129">
        <v>229995</v>
      </c>
      <c r="J32" s="129">
        <v>295521</v>
      </c>
      <c r="K32" s="129">
        <v>111741</v>
      </c>
      <c r="L32" s="129">
        <v>19858</v>
      </c>
      <c r="M32" s="129">
        <v>10520</v>
      </c>
      <c r="N32" s="125">
        <v>32019</v>
      </c>
      <c r="O32" s="125">
        <v>23760</v>
      </c>
      <c r="P32" s="125">
        <v>52135</v>
      </c>
      <c r="Q32" s="125">
        <v>98649</v>
      </c>
      <c r="R32" s="125">
        <v>175058</v>
      </c>
      <c r="S32" s="125">
        <v>240521</v>
      </c>
      <c r="T32" s="125">
        <v>266081</v>
      </c>
      <c r="U32" s="125">
        <v>310865</v>
      </c>
      <c r="V32" s="125">
        <v>304920</v>
      </c>
      <c r="W32" s="125">
        <v>307867</v>
      </c>
      <c r="X32" s="125">
        <v>85487</v>
      </c>
      <c r="Y32" s="125">
        <v>14932</v>
      </c>
      <c r="Z32" s="2">
        <v>47260</v>
      </c>
      <c r="AA32" s="2">
        <v>163939</v>
      </c>
      <c r="AB32" s="2">
        <v>105040</v>
      </c>
      <c r="AC32" s="2">
        <v>41291</v>
      </c>
      <c r="AD32" s="2">
        <v>18439</v>
      </c>
      <c r="AE32" s="2">
        <v>478</v>
      </c>
      <c r="AF32" s="2">
        <v>5477</v>
      </c>
      <c r="AG32" s="2">
        <v>10172</v>
      </c>
      <c r="AH32" s="2">
        <v>4227</v>
      </c>
      <c r="AI32" s="2">
        <v>2478</v>
      </c>
      <c r="AJ32" s="2">
        <v>9788</v>
      </c>
      <c r="AK32" s="2">
        <v>1553</v>
      </c>
      <c r="AL32" s="43">
        <f>SUM(Z32:AK32)</f>
        <v>410142</v>
      </c>
      <c r="AZ32" s="2">
        <v>0</v>
      </c>
      <c r="BA32" s="2">
        <v>4026</v>
      </c>
      <c r="BB32" s="2">
        <v>68012</v>
      </c>
      <c r="BC32" s="2">
        <v>175698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/>
      <c r="BJ32" s="2"/>
      <c r="BK32" s="2"/>
      <c r="BL32" s="43">
        <f>SUM(AZ32:BK32)</f>
        <v>247736</v>
      </c>
    </row>
    <row r="33" spans="1:64" ht="15" hidden="1" outlineLevel="1">
      <c r="A33" s="42" t="s">
        <v>40</v>
      </c>
      <c r="B33" s="1">
        <v>9446</v>
      </c>
      <c r="C33" s="1">
        <v>14563</v>
      </c>
      <c r="D33" s="129">
        <v>196570</v>
      </c>
      <c r="E33" s="129">
        <v>359456</v>
      </c>
      <c r="F33" s="129">
        <v>272205</v>
      </c>
      <c r="G33" s="129">
        <v>613903</v>
      </c>
      <c r="H33" s="129">
        <v>605730</v>
      </c>
      <c r="I33" s="129">
        <v>530532</v>
      </c>
      <c r="J33" s="129">
        <v>882332</v>
      </c>
      <c r="K33" s="129">
        <v>464249</v>
      </c>
      <c r="L33" s="129">
        <v>58422</v>
      </c>
      <c r="M33" s="129">
        <v>34159</v>
      </c>
      <c r="N33" s="125">
        <v>16385</v>
      </c>
      <c r="O33" s="125">
        <v>84980</v>
      </c>
      <c r="P33" s="125">
        <v>274632</v>
      </c>
      <c r="Q33" s="125">
        <v>460960</v>
      </c>
      <c r="R33" s="125">
        <v>580117</v>
      </c>
      <c r="S33" s="125">
        <v>494084</v>
      </c>
      <c r="T33" s="125">
        <v>404008</v>
      </c>
      <c r="U33" s="125">
        <v>514616</v>
      </c>
      <c r="V33" s="125">
        <v>396662</v>
      </c>
      <c r="W33" s="125">
        <v>628021</v>
      </c>
      <c r="X33" s="125">
        <v>225069</v>
      </c>
      <c r="Y33" s="125">
        <v>102587</v>
      </c>
      <c r="Z33" s="2">
        <v>144384</v>
      </c>
      <c r="AA33" s="2">
        <v>521792</v>
      </c>
      <c r="AB33" s="2">
        <v>266659</v>
      </c>
      <c r="AC33" s="2">
        <v>89194</v>
      </c>
      <c r="AD33" s="2">
        <v>31852</v>
      </c>
      <c r="AE33" s="2">
        <v>10614</v>
      </c>
      <c r="AF33" s="2">
        <v>10417</v>
      </c>
      <c r="AG33" s="2">
        <v>11140</v>
      </c>
      <c r="AH33" s="2">
        <v>12243</v>
      </c>
      <c r="AI33" s="2">
        <v>2478</v>
      </c>
      <c r="AJ33" s="2">
        <v>13152</v>
      </c>
      <c r="AK33" s="2">
        <v>1931</v>
      </c>
      <c r="AL33" s="43">
        <f>SUM(Z33:AK33)</f>
        <v>1115856</v>
      </c>
      <c r="AZ33" s="2">
        <v>2589</v>
      </c>
      <c r="BA33" s="2">
        <v>6014</v>
      </c>
      <c r="BB33" s="2">
        <v>72246</v>
      </c>
      <c r="BC33" s="2">
        <v>222559</v>
      </c>
      <c r="BD33" s="2">
        <v>711</v>
      </c>
      <c r="BE33" s="2">
        <v>2363</v>
      </c>
      <c r="BF33" s="2">
        <v>0</v>
      </c>
      <c r="BG33" s="2">
        <v>0</v>
      </c>
      <c r="BH33" s="2">
        <v>0</v>
      </c>
      <c r="BI33" s="2"/>
      <c r="BJ33" s="2"/>
      <c r="BK33" s="2"/>
      <c r="BL33" s="43">
        <f>SUM(AZ33:BK33)</f>
        <v>306482</v>
      </c>
    </row>
    <row r="34" spans="1:64" ht="15" hidden="1" outlineLevel="1">
      <c r="A34" s="50" t="s">
        <v>41</v>
      </c>
      <c r="B34" s="130">
        <v>7535</v>
      </c>
      <c r="C34" s="130">
        <v>0</v>
      </c>
      <c r="D34" s="130">
        <v>50239</v>
      </c>
      <c r="E34" s="130">
        <v>137396</v>
      </c>
      <c r="F34" s="130">
        <v>57344</v>
      </c>
      <c r="G34" s="130">
        <v>304504</v>
      </c>
      <c r="H34" s="130">
        <v>313075</v>
      </c>
      <c r="I34" s="51">
        <v>137604</v>
      </c>
      <c r="J34" s="130">
        <v>76476</v>
      </c>
      <c r="K34" s="130">
        <v>44693</v>
      </c>
      <c r="L34" s="130">
        <v>21102</v>
      </c>
      <c r="M34" s="130">
        <v>1850</v>
      </c>
      <c r="N34" s="131">
        <v>3434</v>
      </c>
      <c r="O34" s="131">
        <v>15613</v>
      </c>
      <c r="P34" s="131">
        <v>51260</v>
      </c>
      <c r="Q34" s="131">
        <v>55762</v>
      </c>
      <c r="R34" s="131">
        <v>111528</v>
      </c>
      <c r="S34" s="131">
        <v>163934</v>
      </c>
      <c r="T34" s="131">
        <v>122518</v>
      </c>
      <c r="U34" s="131">
        <v>213532</v>
      </c>
      <c r="V34" s="131">
        <v>142812</v>
      </c>
      <c r="W34" s="131">
        <v>111493</v>
      </c>
      <c r="X34" s="131">
        <v>68807</v>
      </c>
      <c r="Y34" s="131">
        <v>9703</v>
      </c>
      <c r="Z34" s="2">
        <v>30491</v>
      </c>
      <c r="AA34" s="2">
        <v>173418</v>
      </c>
      <c r="AB34" s="2">
        <v>10345</v>
      </c>
      <c r="AC34" s="2">
        <v>24255</v>
      </c>
      <c r="AD34" s="2">
        <v>10707</v>
      </c>
      <c r="AE34" s="2">
        <v>0</v>
      </c>
      <c r="AF34" s="2">
        <v>4681</v>
      </c>
      <c r="AG34" s="2">
        <v>9822</v>
      </c>
      <c r="AH34" s="2">
        <v>3661</v>
      </c>
      <c r="AI34" s="2">
        <v>300</v>
      </c>
      <c r="AJ34" s="2">
        <v>1389</v>
      </c>
      <c r="AK34" s="2">
        <v>1575</v>
      </c>
      <c r="AL34" s="52">
        <f>SUM(Z34:AK34)</f>
        <v>270644</v>
      </c>
      <c r="AN34" s="11"/>
      <c r="AZ34" s="2">
        <v>0</v>
      </c>
      <c r="BA34" s="2">
        <v>5045</v>
      </c>
      <c r="BB34" s="2">
        <v>59244</v>
      </c>
      <c r="BC34" s="2">
        <v>170549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/>
      <c r="BJ34" s="2"/>
      <c r="BK34" s="2"/>
      <c r="BL34" s="52">
        <f>SUM(AZ34:BK34)</f>
        <v>234838</v>
      </c>
    </row>
    <row r="35" spans="1:64" ht="15" hidden="1" outlineLevel="1">
      <c r="A35" s="42" t="s">
        <v>42</v>
      </c>
      <c r="D35" s="129"/>
      <c r="E35" s="129"/>
      <c r="F35" s="129">
        <v>3695</v>
      </c>
      <c r="G35" s="129"/>
      <c r="H35" s="129">
        <v>1516</v>
      </c>
      <c r="I35" s="129">
        <v>536</v>
      </c>
      <c r="J35" s="129"/>
      <c r="K35" s="129"/>
      <c r="L35" s="129"/>
      <c r="M35" s="129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32">
        <v>1285</v>
      </c>
      <c r="Y35" s="125"/>
      <c r="Z35" s="133"/>
      <c r="AA35" s="133"/>
      <c r="AB35" s="129">
        <v>7580</v>
      </c>
      <c r="AC35" s="129"/>
      <c r="AD35" s="129"/>
      <c r="AE35" s="129"/>
      <c r="AF35" s="129"/>
      <c r="AG35" s="129"/>
      <c r="AH35" s="129"/>
      <c r="AI35" s="129"/>
      <c r="AJ35" s="129"/>
      <c r="AK35" s="129"/>
      <c r="AL35" s="43">
        <f t="shared" ref="AL35:AL38" si="46">SUM(Z35:AK35)</f>
        <v>7580</v>
      </c>
      <c r="AZ35" s="2">
        <v>0</v>
      </c>
      <c r="BA35" s="2">
        <v>0</v>
      </c>
      <c r="BB35" s="2">
        <v>837</v>
      </c>
      <c r="BC35" s="2">
        <v>0</v>
      </c>
      <c r="BD35" s="2">
        <v>0</v>
      </c>
      <c r="BE35" s="2">
        <v>0</v>
      </c>
      <c r="BF35" s="2"/>
      <c r="BG35" s="2"/>
      <c r="BH35" s="2"/>
      <c r="BI35" s="2"/>
      <c r="BJ35" s="2"/>
      <c r="BK35" s="2"/>
      <c r="BL35" s="43">
        <f>SUM(AZ35:BK35)</f>
        <v>837</v>
      </c>
    </row>
    <row r="36" spans="1:64" ht="15" hidden="1" outlineLevel="1">
      <c r="A36" s="42" t="s">
        <v>32</v>
      </c>
      <c r="B36" s="129">
        <v>7535</v>
      </c>
      <c r="C36" s="129">
        <v>7511</v>
      </c>
      <c r="D36" s="129">
        <v>27033</v>
      </c>
      <c r="E36" s="129">
        <v>120021</v>
      </c>
      <c r="F36" s="129">
        <v>81104</v>
      </c>
      <c r="G36" s="129">
        <v>325332</v>
      </c>
      <c r="H36" s="129">
        <v>302587</v>
      </c>
      <c r="I36" s="129">
        <v>204049</v>
      </c>
      <c r="J36" s="129">
        <v>322869</v>
      </c>
      <c r="K36" s="129">
        <v>214995</v>
      </c>
      <c r="L36" s="129">
        <v>16041</v>
      </c>
      <c r="M36" s="129">
        <v>9357</v>
      </c>
      <c r="N36" s="125">
        <v>6079</v>
      </c>
      <c r="O36" s="125">
        <v>40426</v>
      </c>
      <c r="P36" s="125">
        <v>54511</v>
      </c>
      <c r="Q36" s="125">
        <v>233914</v>
      </c>
      <c r="R36" s="125">
        <v>261968</v>
      </c>
      <c r="S36" s="125">
        <v>247643</v>
      </c>
      <c r="T36" s="125">
        <v>180171</v>
      </c>
      <c r="U36" s="125">
        <v>190282</v>
      </c>
      <c r="V36" s="125">
        <v>177299</v>
      </c>
      <c r="W36" s="125">
        <v>259109</v>
      </c>
      <c r="X36" s="125">
        <v>27217</v>
      </c>
      <c r="Y36" s="125">
        <v>4988</v>
      </c>
      <c r="Z36" s="2">
        <v>54454</v>
      </c>
      <c r="AA36" s="2">
        <v>188771</v>
      </c>
      <c r="AB36" s="2">
        <v>94911</v>
      </c>
      <c r="AC36" s="2">
        <v>35619</v>
      </c>
      <c r="AD36" s="2">
        <v>9342</v>
      </c>
      <c r="AE36" s="2">
        <v>2523</v>
      </c>
      <c r="AF36" s="2">
        <v>4011</v>
      </c>
      <c r="AG36" s="2">
        <v>8218</v>
      </c>
      <c r="AH36" s="2">
        <v>7826</v>
      </c>
      <c r="AI36" s="2">
        <v>300</v>
      </c>
      <c r="AJ36" s="2">
        <v>500</v>
      </c>
      <c r="AK36" s="2">
        <v>881</v>
      </c>
      <c r="AL36" s="43">
        <f t="shared" si="46"/>
        <v>407356</v>
      </c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43">
        <f>SUM(AT36:BE36)</f>
        <v>0</v>
      </c>
    </row>
    <row r="37" spans="1:64" ht="15" hidden="1" outlineLevel="1">
      <c r="A37" s="42" t="s">
        <v>43</v>
      </c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5">
        <v>1698</v>
      </c>
      <c r="O37" s="125">
        <v>11303</v>
      </c>
      <c r="P37" s="125"/>
      <c r="Q37" s="125"/>
      <c r="R37" s="125">
        <v>2146</v>
      </c>
      <c r="S37" s="125">
        <v>3051</v>
      </c>
      <c r="T37" s="125">
        <v>8498</v>
      </c>
      <c r="U37" s="125">
        <v>25693</v>
      </c>
      <c r="V37" s="125">
        <v>19112</v>
      </c>
      <c r="W37" s="125">
        <v>7795</v>
      </c>
      <c r="X37" s="125">
        <v>587</v>
      </c>
      <c r="Y37" s="125"/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/>
      <c r="AG37" s="2"/>
      <c r="AH37" s="2"/>
      <c r="AI37" s="2"/>
      <c r="AJ37" s="2"/>
      <c r="AK37" s="2"/>
      <c r="AL37" s="43">
        <f t="shared" si="46"/>
        <v>0</v>
      </c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43"/>
    </row>
    <row r="38" spans="1:64" ht="15" hidden="1" outlineLevel="1">
      <c r="A38" s="42" t="s">
        <v>44</v>
      </c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5">
        <v>1609</v>
      </c>
      <c r="O38" s="125"/>
      <c r="P38" s="125">
        <v>300</v>
      </c>
      <c r="Q38" s="125">
        <v>89699</v>
      </c>
      <c r="R38" s="125">
        <v>22201</v>
      </c>
      <c r="S38" s="125">
        <v>16221</v>
      </c>
      <c r="T38" s="125">
        <v>10005</v>
      </c>
      <c r="U38" s="125">
        <v>12732</v>
      </c>
      <c r="V38" s="125">
        <v>8107</v>
      </c>
      <c r="W38" s="125">
        <v>1356</v>
      </c>
      <c r="X38" s="125"/>
      <c r="Y38" s="125">
        <v>2407</v>
      </c>
      <c r="Z38" s="2">
        <v>492</v>
      </c>
      <c r="AA38" s="2">
        <v>13274</v>
      </c>
      <c r="AB38" s="2">
        <v>633</v>
      </c>
      <c r="AC38" s="2">
        <v>156</v>
      </c>
      <c r="AD38" s="2">
        <v>1943</v>
      </c>
      <c r="AE38" s="2"/>
      <c r="AF38" s="2">
        <v>90</v>
      </c>
      <c r="AG38" s="2"/>
      <c r="AH38" s="2"/>
      <c r="AI38" s="2"/>
      <c r="AJ38" s="2"/>
      <c r="AK38" s="2"/>
      <c r="AL38" s="43">
        <f t="shared" si="46"/>
        <v>16588</v>
      </c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43"/>
    </row>
    <row r="39" spans="1:64" ht="16.5" hidden="1" customHeight="1">
      <c r="A39" s="42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43"/>
    </row>
    <row r="40" spans="1:64" ht="15" hidden="1">
      <c r="A40" s="42" t="s">
        <v>27</v>
      </c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2">
        <v>638</v>
      </c>
      <c r="AA40" s="2">
        <v>65430</v>
      </c>
      <c r="AB40" s="2">
        <v>19613</v>
      </c>
      <c r="AC40" s="2">
        <v>25328</v>
      </c>
      <c r="AD40" s="2">
        <v>19130</v>
      </c>
      <c r="AE40" s="2">
        <v>0</v>
      </c>
      <c r="AF40" s="2">
        <v>0</v>
      </c>
      <c r="AG40" s="2">
        <v>0</v>
      </c>
      <c r="AH40" s="2">
        <v>0</v>
      </c>
      <c r="AI40" s="2">
        <v>928</v>
      </c>
      <c r="AJ40" s="2">
        <v>0</v>
      </c>
      <c r="AK40" s="2">
        <v>0</v>
      </c>
      <c r="AL40" s="43"/>
    </row>
    <row r="41" spans="1:64" ht="15" hidden="1">
      <c r="A41" s="42" t="s">
        <v>28</v>
      </c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2">
        <v>7753</v>
      </c>
      <c r="AA41" s="2">
        <v>108953</v>
      </c>
      <c r="AB41" s="2">
        <v>63954</v>
      </c>
      <c r="AC41" s="2">
        <v>28637</v>
      </c>
      <c r="AD41" s="2">
        <v>21526</v>
      </c>
      <c r="AE41" s="2">
        <v>2279</v>
      </c>
      <c r="AF41" s="2">
        <v>4162</v>
      </c>
      <c r="AG41" s="2">
        <v>0</v>
      </c>
      <c r="AH41" s="2">
        <v>616</v>
      </c>
      <c r="AI41" s="2">
        <v>1036</v>
      </c>
      <c r="AJ41" s="2">
        <v>0</v>
      </c>
      <c r="AK41" s="2">
        <v>0</v>
      </c>
      <c r="AL41" s="43"/>
    </row>
    <row r="42" spans="1:64" ht="15" hidden="1">
      <c r="A42" s="42" t="s">
        <v>29</v>
      </c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2">
        <v>2126</v>
      </c>
      <c r="AA42" s="2">
        <v>79844</v>
      </c>
      <c r="AB42" s="2">
        <v>12871</v>
      </c>
      <c r="AC42" s="2">
        <v>216</v>
      </c>
      <c r="AD42" s="2">
        <v>5484</v>
      </c>
      <c r="AE42" s="2">
        <v>0</v>
      </c>
      <c r="AF42" s="2">
        <v>4162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43"/>
    </row>
    <row r="43" spans="1:64" ht="15" hidden="1">
      <c r="A43" s="42" t="s">
        <v>80</v>
      </c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2">
        <v>1509</v>
      </c>
      <c r="AA43" s="2">
        <v>56116</v>
      </c>
      <c r="AB43" s="2">
        <v>42604</v>
      </c>
      <c r="AC43" s="2">
        <v>21921</v>
      </c>
      <c r="AD43" s="2">
        <v>0</v>
      </c>
      <c r="AE43" s="2">
        <v>841</v>
      </c>
      <c r="AF43" s="2">
        <v>0</v>
      </c>
      <c r="AG43" s="2">
        <v>0</v>
      </c>
      <c r="AH43" s="2">
        <v>0</v>
      </c>
      <c r="AI43" s="2">
        <v>108</v>
      </c>
      <c r="AJ43" s="2">
        <v>0</v>
      </c>
      <c r="AK43" s="2">
        <v>0</v>
      </c>
      <c r="AL43" s="43"/>
    </row>
    <row r="44" spans="1:64" ht="15" hidden="1">
      <c r="A44" s="42" t="s">
        <v>81</v>
      </c>
      <c r="J44" s="129"/>
      <c r="K44" s="129"/>
      <c r="L44" s="129"/>
      <c r="M44" s="44"/>
      <c r="N44" s="44"/>
      <c r="O44" s="44"/>
      <c r="Z44" s="2">
        <v>283</v>
      </c>
      <c r="AA44" s="2">
        <v>29761</v>
      </c>
      <c r="AB44" s="2">
        <v>11024</v>
      </c>
      <c r="AC44" s="2">
        <v>12400</v>
      </c>
      <c r="AD44" s="2"/>
      <c r="AE44" s="2"/>
      <c r="AF44" s="2"/>
      <c r="AG44" s="2"/>
      <c r="AH44" s="2"/>
      <c r="AI44" s="2"/>
      <c r="AJ44" s="2"/>
      <c r="AK44" s="2"/>
    </row>
    <row r="45" spans="1:64" hidden="1">
      <c r="A45" s="42"/>
      <c r="J45" s="129"/>
      <c r="K45" s="129"/>
      <c r="L45" s="129"/>
      <c r="M45" s="44"/>
      <c r="N45" s="44"/>
      <c r="O45" s="44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</row>
    <row r="46" spans="1:64" hidden="1">
      <c r="A46" s="42"/>
      <c r="J46" s="129"/>
      <c r="K46" s="129"/>
      <c r="L46" s="129"/>
      <c r="M46" s="44"/>
      <c r="N46" s="44"/>
      <c r="O46" s="44"/>
      <c r="Z46" s="134">
        <f>Z32-Z40</f>
        <v>46622</v>
      </c>
      <c r="AA46" s="134">
        <f>AA32-AA40</f>
        <v>98509</v>
      </c>
      <c r="AB46" s="134">
        <f t="shared" ref="AA46:AE48" si="47">AB32-AB40</f>
        <v>85427</v>
      </c>
      <c r="AC46" s="134">
        <f t="shared" si="47"/>
        <v>15963</v>
      </c>
      <c r="AD46" s="134">
        <f t="shared" si="47"/>
        <v>-691</v>
      </c>
      <c r="AE46" s="134">
        <f>AE32-AE40</f>
        <v>478</v>
      </c>
      <c r="AF46" s="135"/>
      <c r="AG46" s="135"/>
      <c r="AH46" s="135"/>
      <c r="AI46" s="135"/>
      <c r="AJ46" s="135"/>
      <c r="AK46" s="125"/>
    </row>
    <row r="47" spans="1:64" hidden="1">
      <c r="A47" s="42"/>
      <c r="J47" s="129"/>
      <c r="K47" s="129"/>
      <c r="L47" s="129"/>
      <c r="M47" s="44"/>
      <c r="N47" s="44"/>
      <c r="O47" s="44"/>
      <c r="Z47" s="134">
        <f>Z33-Z41</f>
        <v>136631</v>
      </c>
      <c r="AA47" s="134">
        <f t="shared" si="47"/>
        <v>412839</v>
      </c>
      <c r="AB47" s="134">
        <f t="shared" si="47"/>
        <v>202705</v>
      </c>
      <c r="AC47" s="134">
        <f t="shared" si="47"/>
        <v>60557</v>
      </c>
      <c r="AD47" s="134">
        <f t="shared" si="47"/>
        <v>10326</v>
      </c>
      <c r="AE47" s="134">
        <f t="shared" si="47"/>
        <v>8335</v>
      </c>
      <c r="AF47" s="135"/>
      <c r="AG47" s="135"/>
      <c r="AH47" s="135"/>
      <c r="AI47" s="135"/>
      <c r="AJ47" s="135"/>
      <c r="AK47" s="125"/>
    </row>
    <row r="48" spans="1:64" hidden="1">
      <c r="A48" s="42"/>
      <c r="J48" s="129"/>
      <c r="K48" s="129"/>
      <c r="L48" s="129"/>
      <c r="M48" s="44"/>
      <c r="N48" s="44"/>
      <c r="O48" s="44"/>
      <c r="Z48" s="134">
        <f>Z34-Z42</f>
        <v>28365</v>
      </c>
      <c r="AA48" s="134">
        <f t="shared" si="47"/>
        <v>93574</v>
      </c>
      <c r="AB48" s="134">
        <f t="shared" si="47"/>
        <v>-2526</v>
      </c>
      <c r="AC48" s="134">
        <f t="shared" si="47"/>
        <v>24039</v>
      </c>
      <c r="AD48" s="134">
        <f t="shared" si="47"/>
        <v>5223</v>
      </c>
      <c r="AE48" s="134">
        <f t="shared" si="47"/>
        <v>0</v>
      </c>
      <c r="AF48" s="135"/>
      <c r="AG48" s="135"/>
      <c r="AH48" s="135"/>
      <c r="AI48" s="135"/>
      <c r="AJ48" s="135"/>
      <c r="AK48" s="125"/>
    </row>
    <row r="49" spans="1:77" hidden="1">
      <c r="A49" s="42"/>
      <c r="J49" s="129"/>
      <c r="K49" s="129"/>
      <c r="L49" s="129"/>
      <c r="M49" s="44"/>
      <c r="N49" s="44"/>
      <c r="O49" s="44"/>
      <c r="Z49" s="134">
        <f>Z36-Z43</f>
        <v>52945</v>
      </c>
      <c r="AA49" s="134">
        <f t="shared" ref="AA49:AE50" si="48">AA36-AA43</f>
        <v>132655</v>
      </c>
      <c r="AB49" s="134">
        <f t="shared" si="48"/>
        <v>52307</v>
      </c>
      <c r="AC49" s="134">
        <f t="shared" si="48"/>
        <v>13698</v>
      </c>
      <c r="AD49" s="134">
        <f t="shared" si="48"/>
        <v>9342</v>
      </c>
      <c r="AE49" s="134">
        <f t="shared" si="48"/>
        <v>1682</v>
      </c>
      <c r="AF49" s="135"/>
      <c r="AG49" s="135"/>
      <c r="AH49" s="135"/>
      <c r="AI49" s="135"/>
      <c r="AJ49" s="135"/>
      <c r="AK49" s="125"/>
    </row>
    <row r="50" spans="1:77" hidden="1">
      <c r="A50" s="42"/>
      <c r="J50" s="129"/>
      <c r="K50" s="129"/>
      <c r="L50" s="129"/>
      <c r="M50" s="44"/>
      <c r="N50" s="44"/>
      <c r="O50" s="44"/>
      <c r="Z50" s="134">
        <f>Z37-Z44</f>
        <v>-283</v>
      </c>
      <c r="AA50" s="134">
        <f t="shared" si="48"/>
        <v>-29761</v>
      </c>
      <c r="AB50" s="134">
        <f t="shared" si="48"/>
        <v>-11024</v>
      </c>
      <c r="AC50" s="134">
        <f t="shared" si="48"/>
        <v>-12400</v>
      </c>
      <c r="AD50" s="134">
        <f t="shared" si="48"/>
        <v>0</v>
      </c>
      <c r="AE50" s="134">
        <f t="shared" si="48"/>
        <v>0</v>
      </c>
      <c r="AF50" s="135"/>
      <c r="AG50" s="135"/>
      <c r="AH50" s="135"/>
      <c r="AI50" s="135"/>
      <c r="AJ50" s="135"/>
      <c r="AK50" s="125"/>
    </row>
    <row r="51" spans="1:77">
      <c r="A51" s="42"/>
      <c r="J51" s="129"/>
      <c r="K51" s="129"/>
      <c r="L51" s="129"/>
      <c r="M51" s="44"/>
      <c r="N51" s="44"/>
      <c r="O51" s="44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</row>
    <row r="52" spans="1:77" ht="13.8" thickBot="1">
      <c r="A52" s="136" t="s">
        <v>90</v>
      </c>
    </row>
    <row r="53" spans="1:77">
      <c r="A53" s="86" t="s">
        <v>50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80" t="s">
        <v>51</v>
      </c>
      <c r="AA53" s="80" t="s">
        <v>52</v>
      </c>
      <c r="AB53" s="80" t="s">
        <v>53</v>
      </c>
      <c r="AC53" s="80" t="s">
        <v>54</v>
      </c>
      <c r="AD53" s="80" t="s">
        <v>55</v>
      </c>
      <c r="AE53" s="80" t="s">
        <v>56</v>
      </c>
      <c r="AF53" s="80" t="s">
        <v>57</v>
      </c>
      <c r="AG53" s="80" t="s">
        <v>58</v>
      </c>
      <c r="AH53" s="80" t="s">
        <v>59</v>
      </c>
      <c r="AI53" s="80" t="s">
        <v>60</v>
      </c>
      <c r="AJ53" s="80" t="s">
        <v>61</v>
      </c>
      <c r="AK53" s="80" t="s">
        <v>62</v>
      </c>
      <c r="AL53" s="80" t="s">
        <v>63</v>
      </c>
      <c r="AM53" s="80" t="s">
        <v>64</v>
      </c>
      <c r="AN53" s="80" t="s">
        <v>65</v>
      </c>
      <c r="AO53" s="80" t="s">
        <v>66</v>
      </c>
      <c r="AP53" s="80" t="s">
        <v>82</v>
      </c>
      <c r="AQ53" s="80" t="s">
        <v>83</v>
      </c>
      <c r="AR53" s="80" t="s">
        <v>84</v>
      </c>
      <c r="AS53" s="80" t="s">
        <v>85</v>
      </c>
      <c r="AT53" s="80" t="s">
        <v>86</v>
      </c>
      <c r="AU53" s="80" t="s">
        <v>87</v>
      </c>
      <c r="AV53" s="80" t="s">
        <v>88</v>
      </c>
      <c r="AW53" s="80" t="s">
        <v>89</v>
      </c>
      <c r="AX53" s="81" t="s">
        <v>15</v>
      </c>
      <c r="AZ53" s="148" t="s">
        <v>94</v>
      </c>
      <c r="BA53" s="144" t="s">
        <v>95</v>
      </c>
      <c r="BB53" s="144" t="s">
        <v>96</v>
      </c>
      <c r="BC53" s="144" t="s">
        <v>97</v>
      </c>
      <c r="BD53" s="144" t="s">
        <v>98</v>
      </c>
      <c r="BE53" s="144" t="s">
        <v>99</v>
      </c>
      <c r="BF53" s="144" t="s">
        <v>102</v>
      </c>
      <c r="BG53" s="144" t="s">
        <v>103</v>
      </c>
      <c r="BH53" s="144" t="s">
        <v>109</v>
      </c>
      <c r="BI53" s="144" t="s">
        <v>110</v>
      </c>
      <c r="BJ53" s="144" t="s">
        <v>111</v>
      </c>
      <c r="BK53" s="144" t="s">
        <v>112</v>
      </c>
      <c r="BL53" s="144" t="s">
        <v>113</v>
      </c>
      <c r="BM53" s="144" t="s">
        <v>114</v>
      </c>
      <c r="BN53" s="144" t="s">
        <v>115</v>
      </c>
      <c r="BO53" s="144" t="s">
        <v>116</v>
      </c>
      <c r="BP53" s="144" t="s">
        <v>117</v>
      </c>
      <c r="BQ53" s="144" t="s">
        <v>118</v>
      </c>
      <c r="BR53" s="144" t="s">
        <v>120</v>
      </c>
      <c r="BS53" s="144" t="s">
        <v>119</v>
      </c>
      <c r="BT53" s="144" t="s">
        <v>121</v>
      </c>
      <c r="BU53" s="144" t="s">
        <v>122</v>
      </c>
      <c r="BV53" s="144" t="s">
        <v>123</v>
      </c>
      <c r="BW53" s="144" t="s">
        <v>124</v>
      </c>
      <c r="BX53" s="145" t="s">
        <v>15</v>
      </c>
    </row>
    <row r="54" spans="1:77" s="74" customFormat="1" ht="15">
      <c r="A54" s="87" t="s">
        <v>17</v>
      </c>
      <c r="B54" s="8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147">
        <v>472042</v>
      </c>
      <c r="AA54" s="147">
        <v>338830</v>
      </c>
      <c r="AB54" s="147">
        <v>622176</v>
      </c>
      <c r="AC54" s="147">
        <v>546685</v>
      </c>
      <c r="AD54" s="147">
        <v>480170</v>
      </c>
      <c r="AE54" s="147">
        <v>354957</v>
      </c>
      <c r="AF54" s="147">
        <v>375944</v>
      </c>
      <c r="AG54" s="147">
        <v>522165</v>
      </c>
      <c r="AH54" s="147">
        <v>354215</v>
      </c>
      <c r="AI54" s="147">
        <v>329724</v>
      </c>
      <c r="AJ54" s="147">
        <v>262915</v>
      </c>
      <c r="AK54" s="147">
        <v>253981</v>
      </c>
      <c r="AL54" s="157">
        <v>299036</v>
      </c>
      <c r="AM54" s="157">
        <v>207985</v>
      </c>
      <c r="AN54" s="157">
        <v>210014</v>
      </c>
      <c r="AO54" s="157">
        <v>422864</v>
      </c>
      <c r="AP54" s="157">
        <v>552634</v>
      </c>
      <c r="AQ54" s="157">
        <v>479800</v>
      </c>
      <c r="AR54" s="157">
        <v>308735</v>
      </c>
      <c r="AS54" s="157">
        <v>220952</v>
      </c>
      <c r="AT54" s="157">
        <v>541430</v>
      </c>
      <c r="AU54" s="157">
        <v>414231</v>
      </c>
      <c r="AV54" s="157">
        <v>531932</v>
      </c>
      <c r="AW54" s="158">
        <v>173397</v>
      </c>
      <c r="AX54" s="137">
        <f>SUM(Z54:AW54)</f>
        <v>9276814</v>
      </c>
      <c r="AY54" s="142">
        <f>AX54-AX86</f>
        <v>0</v>
      </c>
      <c r="AZ54" s="2">
        <v>655841</v>
      </c>
      <c r="BA54" s="2">
        <v>345114</v>
      </c>
      <c r="BB54" s="2">
        <v>302767</v>
      </c>
      <c r="BC54" s="2">
        <v>191777</v>
      </c>
      <c r="BD54" s="2">
        <v>348978</v>
      </c>
      <c r="BE54" s="2">
        <v>599602</v>
      </c>
      <c r="BF54" s="2">
        <v>649329</v>
      </c>
      <c r="BG54" s="2">
        <v>446271</v>
      </c>
      <c r="BH54" s="2">
        <v>369588</v>
      </c>
      <c r="BI54" s="2">
        <v>416899</v>
      </c>
      <c r="BJ54" s="2">
        <v>356579</v>
      </c>
      <c r="BK54" s="2">
        <v>533891</v>
      </c>
      <c r="BL54" s="2">
        <v>207229</v>
      </c>
      <c r="BM54" s="2">
        <v>158857</v>
      </c>
      <c r="BN54" s="2">
        <v>93310</v>
      </c>
      <c r="BO54" s="2">
        <v>41854</v>
      </c>
      <c r="BP54" s="2">
        <v>5368</v>
      </c>
      <c r="BQ54" s="2">
        <v>4253</v>
      </c>
      <c r="BR54" s="2"/>
      <c r="BS54" s="2"/>
      <c r="BT54" s="2"/>
      <c r="BU54" s="2"/>
      <c r="BV54" s="2"/>
      <c r="BW54" s="2"/>
      <c r="BX54" s="149">
        <f>SUM(AZ54:BW54)</f>
        <v>5727507</v>
      </c>
      <c r="BY54" s="142">
        <f>BX54-BX86</f>
        <v>0</v>
      </c>
    </row>
    <row r="55" spans="1:77" s="74" customFormat="1" ht="15">
      <c r="A55" s="97" t="s">
        <v>79</v>
      </c>
      <c r="B55" s="8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147">
        <v>455506</v>
      </c>
      <c r="AA55" s="147">
        <v>309805</v>
      </c>
      <c r="AB55" s="147">
        <v>622176</v>
      </c>
      <c r="AC55" s="147">
        <v>546685</v>
      </c>
      <c r="AD55" s="147">
        <v>480170</v>
      </c>
      <c r="AE55" s="147">
        <v>333722</v>
      </c>
      <c r="AF55" s="147">
        <v>335404</v>
      </c>
      <c r="AG55" s="147">
        <v>477569</v>
      </c>
      <c r="AH55" s="147">
        <v>354215</v>
      </c>
      <c r="AI55" s="147">
        <v>329724</v>
      </c>
      <c r="AJ55" s="147">
        <v>262915</v>
      </c>
      <c r="AK55" s="147">
        <v>253981</v>
      </c>
      <c r="AL55" s="157">
        <v>299036</v>
      </c>
      <c r="AM55" s="157">
        <v>207985</v>
      </c>
      <c r="AN55" s="157">
        <v>210014</v>
      </c>
      <c r="AO55" s="157">
        <v>422864</v>
      </c>
      <c r="AP55" s="157">
        <v>546868</v>
      </c>
      <c r="AQ55" s="157">
        <v>478530</v>
      </c>
      <c r="AR55" s="157">
        <v>308735</v>
      </c>
      <c r="AS55" s="157">
        <v>220952</v>
      </c>
      <c r="AT55" s="157">
        <v>514217</v>
      </c>
      <c r="AU55" s="157">
        <v>414231</v>
      </c>
      <c r="AV55" s="157">
        <v>531932</v>
      </c>
      <c r="AW55" s="158">
        <v>164643</v>
      </c>
      <c r="AX55" s="137">
        <f>SUM(Z55:AW55)</f>
        <v>9081879</v>
      </c>
      <c r="AY55" s="142">
        <f>AX55-AX87</f>
        <v>0</v>
      </c>
      <c r="AZ55" s="2">
        <v>652211</v>
      </c>
      <c r="BA55" s="2">
        <v>345114</v>
      </c>
      <c r="BB55" s="2">
        <v>302767</v>
      </c>
      <c r="BC55" s="2">
        <v>191777</v>
      </c>
      <c r="BD55" s="2">
        <v>342746</v>
      </c>
      <c r="BE55" s="2">
        <v>595963</v>
      </c>
      <c r="BF55" s="2">
        <v>647220</v>
      </c>
      <c r="BG55" s="2">
        <v>446271</v>
      </c>
      <c r="BH55" s="2">
        <v>369588</v>
      </c>
      <c r="BI55" s="2">
        <v>416899</v>
      </c>
      <c r="BJ55" s="2">
        <v>356579</v>
      </c>
      <c r="BK55" s="2">
        <v>524777</v>
      </c>
      <c r="BL55" s="2">
        <v>207229</v>
      </c>
      <c r="BM55" s="2">
        <v>158857</v>
      </c>
      <c r="BN55" s="2">
        <v>93310</v>
      </c>
      <c r="BO55" s="2">
        <v>41854</v>
      </c>
      <c r="BP55" s="2">
        <v>5368</v>
      </c>
      <c r="BQ55" s="2">
        <v>4253</v>
      </c>
      <c r="BR55" s="2"/>
      <c r="BS55" s="2"/>
      <c r="BT55" s="2"/>
      <c r="BU55" s="2"/>
      <c r="BV55" s="2"/>
      <c r="BW55" s="2"/>
      <c r="BX55" s="149">
        <f>SUM(AZ55:BW55)</f>
        <v>5702783</v>
      </c>
      <c r="BY55" s="142">
        <f>BX55-BX87</f>
        <v>0</v>
      </c>
    </row>
    <row r="56" spans="1:77">
      <c r="A56" s="88" t="s">
        <v>27</v>
      </c>
      <c r="B56" s="84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19">
        <f t="shared" ref="Z56:AW57" si="49">(Z54-Z72)/Z54</f>
        <v>0.97707619237271259</v>
      </c>
      <c r="AA56" s="19">
        <f t="shared" si="49"/>
        <v>0.89245639406191901</v>
      </c>
      <c r="AB56" s="19">
        <f t="shared" si="49"/>
        <v>0.83468986267551304</v>
      </c>
      <c r="AC56" s="19">
        <f t="shared" si="49"/>
        <v>0.8882592352085753</v>
      </c>
      <c r="AD56" s="19">
        <f t="shared" si="49"/>
        <v>0.83865089447487351</v>
      </c>
      <c r="AE56" s="19">
        <f t="shared" si="49"/>
        <v>0.92234270629963633</v>
      </c>
      <c r="AF56" s="19">
        <f t="shared" si="49"/>
        <v>0.96802449300959714</v>
      </c>
      <c r="AG56" s="19">
        <f t="shared" si="49"/>
        <v>0.94394492162439081</v>
      </c>
      <c r="AH56" s="19">
        <f t="shared" si="49"/>
        <v>0.95529551261239642</v>
      </c>
      <c r="AI56" s="19">
        <f t="shared" si="49"/>
        <v>0.99210248571532555</v>
      </c>
      <c r="AJ56" s="19">
        <f t="shared" si="49"/>
        <v>0.99943327691459216</v>
      </c>
      <c r="AK56" s="19">
        <f t="shared" si="49"/>
        <v>0.99870462751150679</v>
      </c>
      <c r="AL56" s="19">
        <f t="shared" si="49"/>
        <v>0.9937699808718683</v>
      </c>
      <c r="AM56" s="19">
        <f t="shared" si="49"/>
        <v>0.9826237469048249</v>
      </c>
      <c r="AN56" s="19">
        <f t="shared" si="49"/>
        <v>0.9879912767720247</v>
      </c>
      <c r="AO56" s="19">
        <f t="shared" si="49"/>
        <v>0.98190907715010023</v>
      </c>
      <c r="AP56" s="19">
        <f t="shared" si="49"/>
        <v>0.99857229196900665</v>
      </c>
      <c r="AQ56" s="19">
        <f>(AQ54-AQ72)/AQ54</f>
        <v>0.99283451438099213</v>
      </c>
      <c r="AR56" s="19">
        <f t="shared" si="49"/>
        <v>0.99902829287252826</v>
      </c>
      <c r="AS56" s="19">
        <f t="shared" si="49"/>
        <v>0.99014265541837143</v>
      </c>
      <c r="AT56" s="19">
        <f t="shared" si="49"/>
        <v>0.98259239421531874</v>
      </c>
      <c r="AU56" s="19">
        <f t="shared" si="49"/>
        <v>0.99912367736842489</v>
      </c>
      <c r="AV56" s="19">
        <f t="shared" si="49"/>
        <v>0.999336381341976</v>
      </c>
      <c r="AW56" s="19">
        <f t="shared" si="49"/>
        <v>0.99307946504264777</v>
      </c>
      <c r="AX56" s="23">
        <f>(AX54-AX72)/AX54</f>
        <v>0.95578848514155834</v>
      </c>
      <c r="AZ56" s="150">
        <f>(AZ54-AZ72)/AZ54</f>
        <v>1</v>
      </c>
      <c r="BA56" s="19">
        <f>(BA54-BA72)/BA54</f>
        <v>1</v>
      </c>
      <c r="BB56" s="19">
        <f>(BB54-BB72)/BB54</f>
        <v>0.99844765116409651</v>
      </c>
      <c r="BC56" s="19">
        <f t="shared" ref="BB56:BE57" si="50">(BC54-BC72)/BC54</f>
        <v>0.98145763047706447</v>
      </c>
      <c r="BD56" s="19">
        <f t="shared" si="50"/>
        <v>0.87220970949458132</v>
      </c>
      <c r="BE56" s="19">
        <f t="shared" si="50"/>
        <v>0.96094742846087911</v>
      </c>
      <c r="BF56" s="19">
        <f>(BF54-BF72)/BF54</f>
        <v>0.86414129047062427</v>
      </c>
      <c r="BG56" s="19">
        <f>(BG54-BG72)/BG54</f>
        <v>0.80397337044083084</v>
      </c>
      <c r="BH56" s="19">
        <f>(BH54-BH72)/BH54</f>
        <v>0.89178490643635611</v>
      </c>
      <c r="BI56" s="19">
        <f>(BI54-BI72)/BI54</f>
        <v>1</v>
      </c>
      <c r="BJ56" s="19">
        <f t="shared" ref="BG56:BW57" si="51">(BJ54-BJ72)/BJ54</f>
        <v>1</v>
      </c>
      <c r="BK56" s="19">
        <f t="shared" si="51"/>
        <v>1</v>
      </c>
      <c r="BL56" s="19">
        <f t="shared" si="51"/>
        <v>1</v>
      </c>
      <c r="BM56" s="19">
        <f t="shared" si="51"/>
        <v>1</v>
      </c>
      <c r="BN56" s="19">
        <f t="shared" si="51"/>
        <v>1</v>
      </c>
      <c r="BO56" s="19">
        <f t="shared" si="51"/>
        <v>1</v>
      </c>
      <c r="BP56" s="19">
        <f>(BP54-BP72)/BP54</f>
        <v>1</v>
      </c>
      <c r="BQ56" s="19">
        <f t="shared" si="51"/>
        <v>1</v>
      </c>
      <c r="BR56" s="19" t="e">
        <f t="shared" si="51"/>
        <v>#DIV/0!</v>
      </c>
      <c r="BS56" s="19" t="e">
        <f t="shared" si="51"/>
        <v>#DIV/0!</v>
      </c>
      <c r="BT56" s="19" t="e">
        <f t="shared" si="51"/>
        <v>#DIV/0!</v>
      </c>
      <c r="BU56" s="19" t="e">
        <f t="shared" si="51"/>
        <v>#DIV/0!</v>
      </c>
      <c r="BV56" s="19" t="e">
        <f t="shared" si="51"/>
        <v>#DIV/0!</v>
      </c>
      <c r="BW56" s="19" t="e">
        <f t="shared" si="51"/>
        <v>#DIV/0!</v>
      </c>
      <c r="BX56" s="23">
        <f>(BX54-BX72)/BX54</f>
        <v>0.94976330888814275</v>
      </c>
    </row>
    <row r="57" spans="1:77">
      <c r="A57" s="88" t="s">
        <v>28</v>
      </c>
      <c r="B57" s="84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19">
        <f t="shared" si="49"/>
        <v>0.87586332562029923</v>
      </c>
      <c r="AA57" s="19">
        <f t="shared" si="49"/>
        <v>0.7164700376042995</v>
      </c>
      <c r="AB57" s="19">
        <f t="shared" si="49"/>
        <v>0.54753478115517151</v>
      </c>
      <c r="AC57" s="19">
        <f t="shared" si="49"/>
        <v>0.56047998390297882</v>
      </c>
      <c r="AD57" s="19">
        <f t="shared" si="49"/>
        <v>0.59807568152945834</v>
      </c>
      <c r="AE57" s="19">
        <f t="shared" si="49"/>
        <v>0.77925638705269651</v>
      </c>
      <c r="AF57" s="19">
        <f t="shared" si="49"/>
        <v>0.89724928742650656</v>
      </c>
      <c r="AG57" s="19">
        <f t="shared" si="49"/>
        <v>0.88539666519393012</v>
      </c>
      <c r="AH57" s="19">
        <f t="shared" si="49"/>
        <v>0.93672487048826281</v>
      </c>
      <c r="AI57" s="19">
        <f t="shared" si="49"/>
        <v>0.97137302713784868</v>
      </c>
      <c r="AJ57" s="19">
        <f t="shared" si="49"/>
        <v>0.99435559020976361</v>
      </c>
      <c r="AK57" s="19">
        <f t="shared" si="49"/>
        <v>0.96405242911871358</v>
      </c>
      <c r="AL57" s="19">
        <f t="shared" si="49"/>
        <v>0.97780534785109485</v>
      </c>
      <c r="AM57" s="19">
        <f t="shared" si="49"/>
        <v>0.98182561242397293</v>
      </c>
      <c r="AN57" s="19">
        <f t="shared" si="49"/>
        <v>0.98649613835268124</v>
      </c>
      <c r="AO57" s="19">
        <f t="shared" si="49"/>
        <v>0.98036248060842257</v>
      </c>
      <c r="AP57" s="19">
        <f t="shared" si="49"/>
        <v>0.9935395744494101</v>
      </c>
      <c r="AQ57" s="19">
        <f t="shared" si="49"/>
        <v>0.98179842434121167</v>
      </c>
      <c r="AR57" s="19">
        <f t="shared" si="49"/>
        <v>0.99902829287252826</v>
      </c>
      <c r="AS57" s="19">
        <f t="shared" si="49"/>
        <v>0.99014265541837143</v>
      </c>
      <c r="AT57" s="19">
        <f t="shared" si="49"/>
        <v>0.97610152912097425</v>
      </c>
      <c r="AU57" s="19">
        <f t="shared" si="49"/>
        <v>0.99791662140206794</v>
      </c>
      <c r="AV57" s="19">
        <f t="shared" si="49"/>
        <v>0.99866712286532866</v>
      </c>
      <c r="AW57" s="19">
        <f t="shared" si="49"/>
        <v>0.99257788062656782</v>
      </c>
      <c r="AX57" s="23">
        <f>(AX55-AX73)/AX55</f>
        <v>0.87713379577067696</v>
      </c>
      <c r="AZ57" s="150">
        <f>(AZ55-AZ73)/AZ55</f>
        <v>0.99610248830516501</v>
      </c>
      <c r="BA57" s="19">
        <f>(BA55-BA73)/BA55</f>
        <v>0.99986381311682515</v>
      </c>
      <c r="BB57" s="19">
        <f t="shared" si="50"/>
        <v>0.99707365730082864</v>
      </c>
      <c r="BC57" s="19">
        <f t="shared" si="50"/>
        <v>0.97326060997929886</v>
      </c>
      <c r="BD57" s="19">
        <f t="shared" si="50"/>
        <v>0.86132879741849655</v>
      </c>
      <c r="BE57" s="19">
        <f t="shared" si="50"/>
        <v>0.95852594875856389</v>
      </c>
      <c r="BF57" s="19">
        <f>(BF55-BF73)/BF55</f>
        <v>0.83068971910633171</v>
      </c>
      <c r="BG57" s="19">
        <f t="shared" si="51"/>
        <v>0.74683992461979376</v>
      </c>
      <c r="BH57" s="19">
        <f>(BH55-BH73)/BH55</f>
        <v>0.89063497732610364</v>
      </c>
      <c r="BI57" s="19">
        <f t="shared" si="51"/>
        <v>0.99931398252334502</v>
      </c>
      <c r="BJ57" s="19">
        <f t="shared" si="51"/>
        <v>0.99337313750949996</v>
      </c>
      <c r="BK57" s="19">
        <f t="shared" si="51"/>
        <v>1</v>
      </c>
      <c r="BL57" s="19">
        <f t="shared" si="51"/>
        <v>1</v>
      </c>
      <c r="BM57" s="19">
        <f t="shared" si="51"/>
        <v>1</v>
      </c>
      <c r="BN57" s="19">
        <f t="shared" si="51"/>
        <v>1</v>
      </c>
      <c r="BO57" s="19">
        <f t="shared" si="51"/>
        <v>1</v>
      </c>
      <c r="BP57" s="19">
        <f>(BP55-BP73)/BP55</f>
        <v>1</v>
      </c>
      <c r="BQ57" s="19">
        <f t="shared" si="51"/>
        <v>1</v>
      </c>
      <c r="BR57" s="19" t="e">
        <f t="shared" si="51"/>
        <v>#DIV/0!</v>
      </c>
      <c r="BS57" s="19" t="e">
        <f t="shared" si="51"/>
        <v>#DIV/0!</v>
      </c>
      <c r="BT57" s="19" t="e">
        <f t="shared" si="51"/>
        <v>#DIV/0!</v>
      </c>
      <c r="BU57" s="19" t="e">
        <f t="shared" si="51"/>
        <v>#DIV/0!</v>
      </c>
      <c r="BV57" s="19" t="e">
        <f t="shared" si="51"/>
        <v>#DIV/0!</v>
      </c>
      <c r="BW57" s="19" t="e">
        <f t="shared" si="51"/>
        <v>#DIV/0!</v>
      </c>
      <c r="BX57" s="23">
        <f>(BX55-BX73)/BX55</f>
        <v>0.93924422514410943</v>
      </c>
    </row>
    <row r="58" spans="1:77">
      <c r="A58" s="88" t="s">
        <v>29</v>
      </c>
      <c r="B58" s="84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19">
        <f t="shared" ref="Z58:AW58" si="52">(Z54-Z74)/Z54</f>
        <v>0.95365454768855318</v>
      </c>
      <c r="AA58" s="19">
        <f t="shared" si="52"/>
        <v>0.97457722161555937</v>
      </c>
      <c r="AB58" s="19">
        <f t="shared" si="52"/>
        <v>0.8369786041248779</v>
      </c>
      <c r="AC58" s="19">
        <f t="shared" si="52"/>
        <v>0.86831539186185824</v>
      </c>
      <c r="AD58" s="19">
        <f t="shared" si="52"/>
        <v>0.98233542287106645</v>
      </c>
      <c r="AE58" s="19">
        <f t="shared" si="52"/>
        <v>0.99475147693946031</v>
      </c>
      <c r="AF58" s="19">
        <f t="shared" si="52"/>
        <v>0.9702216287532186</v>
      </c>
      <c r="AG58" s="19">
        <f t="shared" si="52"/>
        <v>0.97498874876715214</v>
      </c>
      <c r="AH58" s="19">
        <f t="shared" si="52"/>
        <v>0.9769631438533094</v>
      </c>
      <c r="AI58" s="19">
        <f t="shared" si="52"/>
        <v>0.99227535757178731</v>
      </c>
      <c r="AJ58" s="19">
        <f t="shared" si="52"/>
        <v>1</v>
      </c>
      <c r="AK58" s="19">
        <f t="shared" si="52"/>
        <v>1</v>
      </c>
      <c r="AL58" s="19">
        <f t="shared" si="52"/>
        <v>0.98589801896761597</v>
      </c>
      <c r="AM58" s="19">
        <f t="shared" si="52"/>
        <v>0.99776906988484748</v>
      </c>
      <c r="AN58" s="19">
        <f t="shared" si="52"/>
        <v>0.98941975296884965</v>
      </c>
      <c r="AO58" s="19">
        <f t="shared" si="52"/>
        <v>0.98202731847591662</v>
      </c>
      <c r="AP58" s="19">
        <f t="shared" si="52"/>
        <v>0.99857229196900665</v>
      </c>
      <c r="AQ58" s="19">
        <f t="shared" si="52"/>
        <v>0.99401417257190494</v>
      </c>
      <c r="AR58" s="19">
        <f t="shared" si="52"/>
        <v>0.99902829287252826</v>
      </c>
      <c r="AS58" s="19">
        <f t="shared" si="52"/>
        <v>1</v>
      </c>
      <c r="AT58" s="19">
        <f t="shared" si="52"/>
        <v>0.99743457141274039</v>
      </c>
      <c r="AU58" s="19">
        <f t="shared" si="52"/>
        <v>1</v>
      </c>
      <c r="AV58" s="19">
        <f t="shared" si="52"/>
        <v>0.999336381341976</v>
      </c>
      <c r="AW58" s="19">
        <f t="shared" si="52"/>
        <v>0.99295258856842972</v>
      </c>
      <c r="AX58" s="23">
        <f>(AX54-AX74)/AX54</f>
        <v>0.97082575979210106</v>
      </c>
      <c r="AZ58" s="150">
        <f t="shared" ref="AZ58:BE58" si="53">(AZ54-AZ74)/AZ54</f>
        <v>1</v>
      </c>
      <c r="BA58" s="19">
        <f t="shared" si="53"/>
        <v>1</v>
      </c>
      <c r="BB58" s="19">
        <f t="shared" si="53"/>
        <v>0.99844765116409651</v>
      </c>
      <c r="BC58" s="19">
        <f t="shared" si="53"/>
        <v>0.97614416744447974</v>
      </c>
      <c r="BD58" s="19">
        <f t="shared" si="53"/>
        <v>0.89641180819421284</v>
      </c>
      <c r="BE58" s="19">
        <f t="shared" si="53"/>
        <v>0.96148445135273064</v>
      </c>
      <c r="BF58" s="19">
        <f>(BF54-BF74)/BF54</f>
        <v>0.86991494296419847</v>
      </c>
      <c r="BG58" s="19">
        <f t="shared" ref="BG58:BW58" si="54">(BG54-BG74)/BG54</f>
        <v>0.80711047771421396</v>
      </c>
      <c r="BH58" s="19">
        <f>(BH54-BH74)/BH54</f>
        <v>0.89178490643635611</v>
      </c>
      <c r="BI58" s="19">
        <f t="shared" si="54"/>
        <v>1</v>
      </c>
      <c r="BJ58" s="19">
        <f t="shared" si="54"/>
        <v>1</v>
      </c>
      <c r="BK58" s="19">
        <f t="shared" si="54"/>
        <v>1</v>
      </c>
      <c r="BL58" s="19">
        <f t="shared" si="54"/>
        <v>1</v>
      </c>
      <c r="BM58" s="19">
        <f t="shared" si="54"/>
        <v>1</v>
      </c>
      <c r="BN58" s="19">
        <f t="shared" si="54"/>
        <v>1</v>
      </c>
      <c r="BO58" s="19">
        <f t="shared" si="54"/>
        <v>1</v>
      </c>
      <c r="BP58" s="19">
        <f t="shared" si="54"/>
        <v>1</v>
      </c>
      <c r="BQ58" s="19">
        <f t="shared" si="54"/>
        <v>1</v>
      </c>
      <c r="BR58" s="19" t="e">
        <f t="shared" si="54"/>
        <v>#DIV/0!</v>
      </c>
      <c r="BS58" s="19" t="e">
        <f t="shared" si="54"/>
        <v>#DIV/0!</v>
      </c>
      <c r="BT58" s="19" t="e">
        <f t="shared" si="54"/>
        <v>#DIV/0!</v>
      </c>
      <c r="BU58" s="19" t="e">
        <f t="shared" si="54"/>
        <v>#DIV/0!</v>
      </c>
      <c r="BV58" s="19" t="e">
        <f t="shared" si="54"/>
        <v>#DIV/0!</v>
      </c>
      <c r="BW58" s="19" t="e">
        <f t="shared" si="54"/>
        <v>#DIV/0!</v>
      </c>
      <c r="BX58" s="23">
        <f>(BX54-BX74)/BX54</f>
        <v>0.95201524851912012</v>
      </c>
    </row>
    <row r="59" spans="1:77">
      <c r="A59" s="88" t="s">
        <v>32</v>
      </c>
      <c r="B59" s="84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19">
        <f t="shared" ref="Z59:AX59" si="55">(Z54-Z75)/Z54</f>
        <v>0.93878087119366493</v>
      </c>
      <c r="AA59" s="19">
        <f t="shared" si="55"/>
        <v>0.92457574594929615</v>
      </c>
      <c r="AB59" s="19">
        <f t="shared" si="55"/>
        <v>0.82617297999279948</v>
      </c>
      <c r="AC59" s="19">
        <f t="shared" si="55"/>
        <v>0.85252933590641777</v>
      </c>
      <c r="AD59" s="19">
        <f t="shared" si="55"/>
        <v>0.84397609180082056</v>
      </c>
      <c r="AE59" s="19">
        <f t="shared" si="55"/>
        <v>0.9436748676600264</v>
      </c>
      <c r="AF59" s="19">
        <f t="shared" si="55"/>
        <v>0.94875832570808416</v>
      </c>
      <c r="AG59" s="19">
        <f t="shared" si="55"/>
        <v>0.96867848285503622</v>
      </c>
      <c r="AH59" s="19">
        <f t="shared" si="55"/>
        <v>0.98192623124373613</v>
      </c>
      <c r="AI59" s="19">
        <f t="shared" si="55"/>
        <v>0.99108345161407718</v>
      </c>
      <c r="AJ59" s="19">
        <f t="shared" si="55"/>
        <v>0.99728048989217044</v>
      </c>
      <c r="AK59" s="19">
        <f t="shared" si="55"/>
        <v>0.9928813572668822</v>
      </c>
      <c r="AL59" s="19">
        <f t="shared" si="55"/>
        <v>0.99756885458606992</v>
      </c>
      <c r="AM59" s="19">
        <f t="shared" si="55"/>
        <v>0.98421039978844627</v>
      </c>
      <c r="AN59" s="19">
        <f t="shared" si="55"/>
        <v>0.99850486158065654</v>
      </c>
      <c r="AO59" s="19">
        <f t="shared" si="55"/>
        <v>0.98130841121495327</v>
      </c>
      <c r="AP59" s="19">
        <f t="shared" si="55"/>
        <v>0.99488449860124417</v>
      </c>
      <c r="AQ59" s="19">
        <f t="shared" si="55"/>
        <v>0.98793664026677785</v>
      </c>
      <c r="AR59" s="19">
        <f t="shared" si="55"/>
        <v>0.99902829287252826</v>
      </c>
      <c r="AS59" s="19">
        <f t="shared" si="55"/>
        <v>1</v>
      </c>
      <c r="AT59" s="19">
        <f t="shared" si="55"/>
        <v>1</v>
      </c>
      <c r="AU59" s="19">
        <f t="shared" si="55"/>
        <v>0.99879294403364305</v>
      </c>
      <c r="AV59" s="19">
        <f t="shared" si="55"/>
        <v>0.99834377326425183</v>
      </c>
      <c r="AW59" s="19">
        <f t="shared" si="55"/>
        <v>0.99846594808445355</v>
      </c>
      <c r="AX59" s="23">
        <f t="shared" si="55"/>
        <v>0.95597507937531134</v>
      </c>
      <c r="AZ59" s="150">
        <f t="shared" ref="AZ59:BW59" si="56">(AZ54-AZ75)/AZ54</f>
        <v>1</v>
      </c>
      <c r="BA59" s="19">
        <f t="shared" si="56"/>
        <v>1</v>
      </c>
      <c r="BB59" s="19">
        <f t="shared" si="56"/>
        <v>1</v>
      </c>
      <c r="BC59" s="19">
        <f t="shared" si="56"/>
        <v>1</v>
      </c>
      <c r="BD59" s="19">
        <f t="shared" si="56"/>
        <v>1</v>
      </c>
      <c r="BE59" s="19">
        <f t="shared" si="56"/>
        <v>1</v>
      </c>
      <c r="BF59" s="19">
        <f t="shared" si="56"/>
        <v>1</v>
      </c>
      <c r="BG59" s="19">
        <f t="shared" si="56"/>
        <v>1</v>
      </c>
      <c r="BH59" s="19">
        <f t="shared" si="56"/>
        <v>1</v>
      </c>
      <c r="BI59" s="19">
        <f t="shared" si="56"/>
        <v>1</v>
      </c>
      <c r="BJ59" s="19">
        <f t="shared" si="56"/>
        <v>1</v>
      </c>
      <c r="BK59" s="19">
        <f t="shared" si="56"/>
        <v>1</v>
      </c>
      <c r="BL59" s="19">
        <f t="shared" si="56"/>
        <v>1</v>
      </c>
      <c r="BM59" s="19">
        <f t="shared" si="56"/>
        <v>1</v>
      </c>
      <c r="BN59" s="19">
        <f t="shared" si="56"/>
        <v>1</v>
      </c>
      <c r="BO59" s="19">
        <f t="shared" si="56"/>
        <v>1</v>
      </c>
      <c r="BP59" s="19">
        <f t="shared" si="56"/>
        <v>1</v>
      </c>
      <c r="BQ59" s="19">
        <f t="shared" si="56"/>
        <v>1</v>
      </c>
      <c r="BR59" s="19" t="e">
        <f t="shared" si="56"/>
        <v>#DIV/0!</v>
      </c>
      <c r="BS59" s="19" t="e">
        <f t="shared" si="56"/>
        <v>#DIV/0!</v>
      </c>
      <c r="BT59" s="19" t="e">
        <f t="shared" si="56"/>
        <v>#DIV/0!</v>
      </c>
      <c r="BU59" s="19" t="e">
        <f t="shared" si="56"/>
        <v>#DIV/0!</v>
      </c>
      <c r="BV59" s="19" t="e">
        <f t="shared" si="56"/>
        <v>#DIV/0!</v>
      </c>
      <c r="BW59" s="19" t="e">
        <f t="shared" si="56"/>
        <v>#DIV/0!</v>
      </c>
      <c r="BX59" s="23">
        <f>(BX54-BX75)/BX54</f>
        <v>1</v>
      </c>
    </row>
    <row r="60" spans="1:77">
      <c r="A60" s="88" t="s">
        <v>43</v>
      </c>
      <c r="B60" s="84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19">
        <f t="shared" ref="Z60:AX60" si="57">(Z54-Z76)/Z54</f>
        <v>1</v>
      </c>
      <c r="AA60" s="19">
        <f t="shared" si="57"/>
        <v>1</v>
      </c>
      <c r="AB60" s="19">
        <f t="shared" si="57"/>
        <v>1</v>
      </c>
      <c r="AC60" s="19">
        <f t="shared" si="57"/>
        <v>1</v>
      </c>
      <c r="AD60" s="19">
        <f t="shared" si="57"/>
        <v>1</v>
      </c>
      <c r="AE60" s="19">
        <f t="shared" si="57"/>
        <v>1</v>
      </c>
      <c r="AF60" s="19">
        <f t="shared" si="57"/>
        <v>1</v>
      </c>
      <c r="AG60" s="19">
        <f t="shared" si="57"/>
        <v>1</v>
      </c>
      <c r="AH60" s="19">
        <f t="shared" si="57"/>
        <v>1</v>
      </c>
      <c r="AI60" s="19">
        <f t="shared" si="57"/>
        <v>1</v>
      </c>
      <c r="AJ60" s="19">
        <f t="shared" si="57"/>
        <v>1</v>
      </c>
      <c r="AK60" s="19">
        <f t="shared" si="57"/>
        <v>1</v>
      </c>
      <c r="AL60" s="19">
        <f t="shared" si="57"/>
        <v>1</v>
      </c>
      <c r="AM60" s="19">
        <f t="shared" si="57"/>
        <v>1</v>
      </c>
      <c r="AN60" s="19">
        <f t="shared" si="57"/>
        <v>1</v>
      </c>
      <c r="AO60" s="19">
        <f t="shared" si="57"/>
        <v>1</v>
      </c>
      <c r="AP60" s="19">
        <f t="shared" si="57"/>
        <v>1</v>
      </c>
      <c r="AQ60" s="19">
        <f t="shared" si="57"/>
        <v>1</v>
      </c>
      <c r="AR60" s="19">
        <f t="shared" si="57"/>
        <v>1</v>
      </c>
      <c r="AS60" s="19">
        <f t="shared" si="57"/>
        <v>1</v>
      </c>
      <c r="AT60" s="19">
        <f t="shared" si="57"/>
        <v>1</v>
      </c>
      <c r="AU60" s="19">
        <f t="shared" si="57"/>
        <v>1</v>
      </c>
      <c r="AV60" s="19">
        <f t="shared" si="57"/>
        <v>1</v>
      </c>
      <c r="AW60" s="19">
        <f t="shared" si="57"/>
        <v>1</v>
      </c>
      <c r="AX60" s="23">
        <f t="shared" si="57"/>
        <v>1</v>
      </c>
      <c r="AZ60" s="150">
        <f t="shared" ref="AZ60:BW60" si="58">(AZ54-AZ76)/AZ54</f>
        <v>1</v>
      </c>
      <c r="BA60" s="19">
        <f t="shared" si="58"/>
        <v>1</v>
      </c>
      <c r="BB60" s="19">
        <f t="shared" si="58"/>
        <v>1</v>
      </c>
      <c r="BC60" s="19">
        <f t="shared" si="58"/>
        <v>1</v>
      </c>
      <c r="BD60" s="19">
        <f t="shared" si="58"/>
        <v>1</v>
      </c>
      <c r="BE60" s="19">
        <f t="shared" si="58"/>
        <v>1</v>
      </c>
      <c r="BF60" s="19">
        <f t="shared" si="58"/>
        <v>1</v>
      </c>
      <c r="BG60" s="19">
        <f t="shared" si="58"/>
        <v>1</v>
      </c>
      <c r="BH60" s="19">
        <f t="shared" si="58"/>
        <v>1</v>
      </c>
      <c r="BI60" s="19">
        <f t="shared" si="58"/>
        <v>1</v>
      </c>
      <c r="BJ60" s="19">
        <f t="shared" si="58"/>
        <v>1</v>
      </c>
      <c r="BK60" s="19">
        <f t="shared" si="58"/>
        <v>1</v>
      </c>
      <c r="BL60" s="19">
        <f t="shared" si="58"/>
        <v>1</v>
      </c>
      <c r="BM60" s="19">
        <f t="shared" si="58"/>
        <v>1</v>
      </c>
      <c r="BN60" s="19">
        <f t="shared" si="58"/>
        <v>1</v>
      </c>
      <c r="BO60" s="19">
        <f t="shared" si="58"/>
        <v>1</v>
      </c>
      <c r="BP60" s="19">
        <f t="shared" si="58"/>
        <v>1</v>
      </c>
      <c r="BQ60" s="19">
        <f t="shared" si="58"/>
        <v>1</v>
      </c>
      <c r="BR60" s="19" t="e">
        <f t="shared" si="58"/>
        <v>#DIV/0!</v>
      </c>
      <c r="BS60" s="19" t="e">
        <f t="shared" si="58"/>
        <v>#DIV/0!</v>
      </c>
      <c r="BT60" s="19" t="e">
        <f t="shared" si="58"/>
        <v>#DIV/0!</v>
      </c>
      <c r="BU60" s="19" t="e">
        <f t="shared" si="58"/>
        <v>#DIV/0!</v>
      </c>
      <c r="BV60" s="19" t="e">
        <f t="shared" si="58"/>
        <v>#DIV/0!</v>
      </c>
      <c r="BW60" s="19" t="e">
        <f t="shared" si="58"/>
        <v>#DIV/0!</v>
      </c>
      <c r="BX60" s="23">
        <f>(BX54-BX76)/BX54</f>
        <v>1</v>
      </c>
    </row>
    <row r="61" spans="1:77">
      <c r="A61" s="88" t="s">
        <v>44</v>
      </c>
      <c r="B61" s="84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19">
        <f t="shared" ref="Z61:AX61" si="59">(Z54-Z77)/Z54</f>
        <v>0.99895771986391046</v>
      </c>
      <c r="AA61" s="19">
        <f t="shared" si="59"/>
        <v>1</v>
      </c>
      <c r="AB61" s="19">
        <f t="shared" si="59"/>
        <v>0.99407563133261323</v>
      </c>
      <c r="AC61" s="19">
        <f t="shared" si="59"/>
        <v>0.98246156378901928</v>
      </c>
      <c r="AD61" s="19">
        <f t="shared" si="59"/>
        <v>0.99902742778599241</v>
      </c>
      <c r="AE61" s="19">
        <f t="shared" si="59"/>
        <v>0.99953233771978012</v>
      </c>
      <c r="AF61" s="19">
        <f t="shared" si="59"/>
        <v>0.9999414806460537</v>
      </c>
      <c r="AG61" s="19">
        <f t="shared" si="59"/>
        <v>0.9997433761358957</v>
      </c>
      <c r="AH61" s="19">
        <f t="shared" si="59"/>
        <v>0.99451463094448289</v>
      </c>
      <c r="AI61" s="19">
        <f t="shared" si="59"/>
        <v>1</v>
      </c>
      <c r="AJ61" s="19">
        <f t="shared" si="59"/>
        <v>1</v>
      </c>
      <c r="AK61" s="19">
        <f t="shared" si="59"/>
        <v>1</v>
      </c>
      <c r="AL61" s="19">
        <f t="shared" si="59"/>
        <v>0.99969903289236084</v>
      </c>
      <c r="AM61" s="19">
        <f t="shared" si="59"/>
        <v>1</v>
      </c>
      <c r="AN61" s="19">
        <f t="shared" si="59"/>
        <v>1</v>
      </c>
      <c r="AO61" s="19">
        <f t="shared" si="59"/>
        <v>1</v>
      </c>
      <c r="AP61" s="19">
        <f t="shared" si="59"/>
        <v>0.99857229196900665</v>
      </c>
      <c r="AQ61" s="19">
        <f t="shared" si="59"/>
        <v>1</v>
      </c>
      <c r="AR61" s="19">
        <f t="shared" si="59"/>
        <v>1</v>
      </c>
      <c r="AS61" s="19">
        <f t="shared" si="59"/>
        <v>1</v>
      </c>
      <c r="AT61" s="19">
        <f t="shared" si="59"/>
        <v>1</v>
      </c>
      <c r="AU61" s="19">
        <f t="shared" si="59"/>
        <v>1</v>
      </c>
      <c r="AV61" s="19">
        <f t="shared" si="59"/>
        <v>1</v>
      </c>
      <c r="AW61" s="19">
        <f t="shared" si="59"/>
        <v>1</v>
      </c>
      <c r="AX61" s="23">
        <f t="shared" si="59"/>
        <v>0.99812683535532776</v>
      </c>
      <c r="AZ61" s="150">
        <f t="shared" ref="AZ61:BW61" si="60">(AZ54-AZ77)/AZ54</f>
        <v>1</v>
      </c>
      <c r="BA61" s="19">
        <f t="shared" si="60"/>
        <v>1</v>
      </c>
      <c r="BB61" s="19">
        <f t="shared" si="60"/>
        <v>1</v>
      </c>
      <c r="BC61" s="19">
        <f t="shared" si="60"/>
        <v>1</v>
      </c>
      <c r="BD61" s="19">
        <f t="shared" si="60"/>
        <v>1</v>
      </c>
      <c r="BE61" s="19">
        <f t="shared" si="60"/>
        <v>1</v>
      </c>
      <c r="BF61" s="19">
        <f t="shared" si="60"/>
        <v>1</v>
      </c>
      <c r="BG61" s="19">
        <f t="shared" si="60"/>
        <v>1</v>
      </c>
      <c r="BH61" s="19">
        <f t="shared" si="60"/>
        <v>1</v>
      </c>
      <c r="BI61" s="19">
        <f t="shared" si="60"/>
        <v>1</v>
      </c>
      <c r="BJ61" s="19">
        <f t="shared" si="60"/>
        <v>1</v>
      </c>
      <c r="BK61" s="19">
        <f t="shared" si="60"/>
        <v>1</v>
      </c>
      <c r="BL61" s="19">
        <f t="shared" si="60"/>
        <v>1</v>
      </c>
      <c r="BM61" s="19">
        <f t="shared" si="60"/>
        <v>1</v>
      </c>
      <c r="BN61" s="19">
        <f t="shared" si="60"/>
        <v>1</v>
      </c>
      <c r="BO61" s="19">
        <f t="shared" si="60"/>
        <v>1</v>
      </c>
      <c r="BP61" s="19">
        <f t="shared" si="60"/>
        <v>1</v>
      </c>
      <c r="BQ61" s="19">
        <f t="shared" si="60"/>
        <v>1</v>
      </c>
      <c r="BR61" s="19" t="e">
        <f t="shared" si="60"/>
        <v>#DIV/0!</v>
      </c>
      <c r="BS61" s="19" t="e">
        <f t="shared" si="60"/>
        <v>#DIV/0!</v>
      </c>
      <c r="BT61" s="19" t="e">
        <f t="shared" si="60"/>
        <v>#DIV/0!</v>
      </c>
      <c r="BU61" s="19" t="e">
        <f t="shared" si="60"/>
        <v>#DIV/0!</v>
      </c>
      <c r="BV61" s="19" t="e">
        <f t="shared" si="60"/>
        <v>#DIV/0!</v>
      </c>
      <c r="BW61" s="19" t="e">
        <f t="shared" si="60"/>
        <v>#DIV/0!</v>
      </c>
      <c r="BX61" s="23">
        <f>(BX54-BX77)/BX54</f>
        <v>1</v>
      </c>
    </row>
    <row r="62" spans="1:77">
      <c r="A62" s="88" t="s">
        <v>67</v>
      </c>
      <c r="B62" s="84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19">
        <f t="shared" ref="Z62:Z67" si="61">Z56</f>
        <v>0.97707619237271259</v>
      </c>
      <c r="AA62" s="19">
        <f>(SUM(Z54:AA54)-SUM(Z72:AA72))/SUM(Z54:AA54)</f>
        <v>0.94171706508548825</v>
      </c>
      <c r="AB62" s="19">
        <f>(SUM(Z54:AB54)-SUM(Z72:AB72))/SUM(Z54:AB54)</f>
        <v>0.89524984508544025</v>
      </c>
      <c r="AC62" s="19">
        <f>(SUM(Z54:AC54)-SUM(Z72:AC72))/SUM(Z54:AC54)</f>
        <v>0.89331945267366863</v>
      </c>
      <c r="AD62" s="19">
        <f>(SUM(Z54:AD54)-SUM(Z72:AD72))/SUM(Z54:AD54)</f>
        <v>0.88264821824275186</v>
      </c>
      <c r="AE62" s="19">
        <f>(SUM(Z54:AE54)-SUM(Z72:AE72))/SUM(Z54:AE54)</f>
        <v>0.88765373766368483</v>
      </c>
      <c r="AF62" s="19">
        <f>(SUM(Z54:AF54)-SUM(Z72:AF72))/SUM(Z54:AF54)</f>
        <v>0.89712310753026514</v>
      </c>
      <c r="AG62" s="19">
        <f>(SUM(Z54:AG54)-SUM(Z72:AG72))/SUM(Z54:AG54)</f>
        <v>0.9037077874875874</v>
      </c>
      <c r="AH62" s="19">
        <f>(SUM(Z54:AH54)-SUM(Z72:AH72))/SUM(Z54:AH54)</f>
        <v>0.90820061251224438</v>
      </c>
      <c r="AI62" s="19">
        <f>(SUM(Z54:AI54)-SUM(Z72:AI72))/SUM(Z54:AI54)</f>
        <v>0.91449241148552574</v>
      </c>
      <c r="AJ62" s="19">
        <f>(SUM(Z54:AJ54)-SUM(Z72:AJ72))/SUM(Z54:AJ54)</f>
        <v>0.91928491704513238</v>
      </c>
      <c r="AK62" s="19">
        <f>(SUM(Z54:AK54)-SUM(Z72:AK72))/SUM(Z54:AK54)</f>
        <v>0.92338990321958303</v>
      </c>
      <c r="AL62" s="19">
        <f>(SUM(Z54:AL54)-SUM(Z72:AL72))/SUM(Z54:AL54)</f>
        <v>0.92742727572685901</v>
      </c>
      <c r="AM62" s="19">
        <f>(SUM(Z54:AM54)-SUM(Z72:AM72))/SUM(Z54:AM54)</f>
        <v>0.92954504157577489</v>
      </c>
      <c r="AN62" s="19">
        <f>(SUM(Z54:AN54)-SUM(Z72:AN72))/SUM(Z54:AN54)</f>
        <v>0.93172491701503102</v>
      </c>
      <c r="AO62" s="19">
        <f>(SUM(Z54:AO54)-SUM(Z72:AO72))/SUM(Z54:AO54)</f>
        <v>0.93523038708704409</v>
      </c>
      <c r="AP62" s="19">
        <f>(SUM(Z54:AP54)-SUM(Z72:AP72))/SUM(Z54:AP54)</f>
        <v>0.94052907079974879</v>
      </c>
      <c r="AQ62" s="19">
        <f>(SUM(Z54:AQ54)-SUM(Z72:AQ72))/SUM(Z54:AQ54)</f>
        <v>0.94407065513974675</v>
      </c>
      <c r="AR62" s="19">
        <f>(SUM(Z54:AR54)-SUM(Z72:AR72))/SUM(Z54:AR54)</f>
        <v>0.94636512978182719</v>
      </c>
      <c r="AS62" s="19">
        <f>(SUM(Z54:AS54)-SUM(Z72:AS72))/SUM(Z54:AS54)</f>
        <v>0.94763521320870858</v>
      </c>
      <c r="AT62" s="19">
        <f>(SUM(Z54:AT54)-SUM(Z72:AT72))/SUM(Z54:AT54)</f>
        <v>0.94995546295358713</v>
      </c>
      <c r="AU62" s="19">
        <f>(SUM(Z54:AU54)-SUM(Z72:AU72))/SUM(Z54:AU54)</f>
        <v>0.95233159715031879</v>
      </c>
      <c r="AV62" s="19">
        <f>(SUM(Z54:AV54)-SUM(Z72:AV72))/SUM(Z54:AV54)</f>
        <v>0.95507818657543642</v>
      </c>
      <c r="AW62" s="19">
        <f>(SUM(Z54:AW54)-SUM(Z72:AW72))/SUM(Z54:AW54)</f>
        <v>0.95578848514155834</v>
      </c>
      <c r="AX62" s="23"/>
      <c r="AZ62" s="150">
        <f>AZ56</f>
        <v>1</v>
      </c>
      <c r="BA62" s="19">
        <f>(SUM(AZ54:BA54)-SUM(AZ72:BA72))/SUM(AZ54:BA54)</f>
        <v>1</v>
      </c>
      <c r="BB62" s="19">
        <f>(SUM(AZ54:BB54)-SUM(AZ72:BB72))/SUM(AZ54:BB54)</f>
        <v>0.9996394936957419</v>
      </c>
      <c r="BC62" s="19">
        <f>(SUM(AZ54:BC54)-SUM(AZ72:BC72))/SUM(AZ54:BC54)</f>
        <v>0.99730792197119489</v>
      </c>
      <c r="BD62" s="19">
        <f>(SUM(AZ54:BD54)-SUM(AZ72:BD72))/SUM(AZ54:BD54)</f>
        <v>0.97363913998385454</v>
      </c>
      <c r="BE62" s="19">
        <f>(SUM(AZ54:BE54)-SUM(AZ72:BE72))/SUM(AZ54:BE54)</f>
        <v>0.97052550265355575</v>
      </c>
      <c r="BF62" s="19">
        <f>(SUM(AZ54:BF54)-SUM(AZ72:BF72))/SUM(AZ54:BF54)</f>
        <v>0.94819467719744699</v>
      </c>
      <c r="BG62" s="19">
        <f>(SUM(AZ54:BG54)-SUM(AZ72:BG72))/SUM(AZ54:BG54)</f>
        <v>0.93001173270231563</v>
      </c>
      <c r="BH62" s="19">
        <f>(SUM(AZ54:BH54)-SUM(AZ72:BH72))/SUM(AZ54:BH54)</f>
        <v>0.92639771087521006</v>
      </c>
      <c r="BI62" s="19">
        <f>(SUM(AZ54:BI54)-SUM(AZ72:BI72))/SUM(AZ54:BI54)</f>
        <v>0.9334905318011375</v>
      </c>
      <c r="BJ62" s="19">
        <f>(SUM(AZ54:BJ54)-SUM(AZ72:BJ72))/SUM(AZ54:BJ54)</f>
        <v>0.93855505691640262</v>
      </c>
      <c r="BK62" s="19">
        <f>(SUM(AZ54:BK54)-SUM(AZ72:BK72))/SUM(AZ54:BK54)</f>
        <v>0.94484357352132675</v>
      </c>
      <c r="BL62" s="19">
        <f>(SUM(AZ54:BL54)-SUM(AZ72:BL72))/SUM(AZ54:BL54)</f>
        <v>0.94695092890401955</v>
      </c>
      <c r="BM62" s="19">
        <f>(SUM(AZ54:BM54)-SUM(AZ72:BM72))/SUM(AZ54:BM54)</f>
        <v>0.94846044635573834</v>
      </c>
      <c r="BN62" s="19">
        <f>(SUM(AZ54:BN54)-SUM(AZ72:BN72))/SUM(AZ54:BN54)</f>
        <v>0.94930772060481694</v>
      </c>
      <c r="BO62" s="19">
        <f>(SUM(AZ54:BO54)-SUM(AZ72:BO72))/SUM(AZ54:BO54)</f>
        <v>0.94967877988473359</v>
      </c>
      <c r="BP62" s="19">
        <f>(SUM(AZ54:BP54)-SUM(AZ72:BP72))/SUM(AZ54:BP54)</f>
        <v>0.94972597756451138</v>
      </c>
      <c r="BQ62" s="19">
        <f>(SUM(AZ54:BQ54)-SUM(AZ72:BQ72))/SUM(AZ54:BQ54)</f>
        <v>0.94976330888814275</v>
      </c>
      <c r="BR62" s="19">
        <f>(SUM(AZ54:BR54)-SUM(AZ72:BR72))/SUM(AZ54:BR54)</f>
        <v>0.94976330888814275</v>
      </c>
      <c r="BS62" s="19">
        <f>(SUM(AZ54:BS54)-SUM(AZ72:BS72))/SUM(AZ54:BS54)</f>
        <v>0.94976330888814275</v>
      </c>
      <c r="BT62" s="19">
        <f>(SUM(AZ54:BT54)-SUM(AZ72:BT72))/SUM(AZ54:BT54)</f>
        <v>0.94976330888814275</v>
      </c>
      <c r="BU62" s="19">
        <f>(SUM(AZ54:BU54)-SUM(AZ72:BU72))/SUM(AZ54:BU54)</f>
        <v>0.94976330888814275</v>
      </c>
      <c r="BV62" s="19">
        <f>(SUM(AZ54:BV54)-SUM(AZ72:BV72))/SUM(AZ54:BV54)</f>
        <v>0.94976330888814275</v>
      </c>
      <c r="BW62" s="19">
        <f>(SUM(AZ54:BW54)-SUM(AZ72:BW72))/SUM(AZ54:BW54)</f>
        <v>0.94976330888814275</v>
      </c>
      <c r="BX62" s="23"/>
    </row>
    <row r="63" spans="1:77">
      <c r="A63" s="88" t="s">
        <v>68</v>
      </c>
      <c r="B63" s="84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19">
        <f t="shared" si="61"/>
        <v>0.87586332562029923</v>
      </c>
      <c r="AA63" s="19">
        <f>(SUM(Z55:AA55)-SUM(Z73:AA73))/SUM(Z55:AA55)</f>
        <v>0.81133944239662048</v>
      </c>
      <c r="AB63" s="19">
        <f>(SUM(Z55:AB55)-SUM(Z73:AB73))/SUM(Z55:AB55)</f>
        <v>0.69304433122616649</v>
      </c>
      <c r="AC63" s="19">
        <f>(SUM(Z55:AC55)-SUM(Z73:AC73))/SUM(Z55:AC55)</f>
        <v>0.65557561581906887</v>
      </c>
      <c r="AD63" s="19">
        <f>(SUM(Z55:AD55)-SUM(Z73:AD73))/SUM(Z55:AD55)</f>
        <v>0.64413989401667204</v>
      </c>
      <c r="AE63" s="19">
        <f>(SUM(Z55:AE55)-SUM(Z73:AE73))/SUM(Z55:AE55)</f>
        <v>0.66054829872957832</v>
      </c>
      <c r="AF63" s="19">
        <f>(SUM(Z55:AF55)-SUM(Z73:AF73))/SUM(Z55:AF55)</f>
        <v>0.68629543098874379</v>
      </c>
      <c r="AG63" s="19">
        <f>(SUM(Z55:AG55)-SUM(Z73:AG73))/SUM(Z55:AG55)</f>
        <v>0.71299680402085119</v>
      </c>
      <c r="AH63" s="19">
        <f>(SUM(Z55:AH55)-SUM(Z73:AH73))/SUM(Z55:AH55)</f>
        <v>0.73323760514010339</v>
      </c>
      <c r="AI63" s="19">
        <f>(SUM(Z55:AI55)-SUM(Z73:AI73))/SUM(Z55:AI55)</f>
        <v>0.75173452099611404</v>
      </c>
      <c r="AJ63" s="19">
        <f>(SUM(Z55:AJ55)-SUM(Z73:AJ73))/SUM(Z55:AJ55)</f>
        <v>0.76588497814166312</v>
      </c>
      <c r="AK63" s="19">
        <f>(SUM(Z55:AK55)-SUM(Z73:AK73))/SUM(Z55:AK55)</f>
        <v>0.77645451200704263</v>
      </c>
      <c r="AL63" s="19">
        <f>(SUM(Z55:AL55)-SUM(Z73:AL73))/SUM(Z55:AL55)</f>
        <v>0.7883518135480827</v>
      </c>
      <c r="AM63" s="19">
        <f>(SUM(Z55:AM55)-SUM(Z73:AM73))/SUM(Z55:AM55)</f>
        <v>0.79598902463952104</v>
      </c>
      <c r="AN63" s="19">
        <f>(SUM(Z55:AN55)-SUM(Z73:AN73))/SUM(Z55:AN55)</f>
        <v>0.80329142290606503</v>
      </c>
      <c r="AO63" s="19">
        <f>(SUM(Z55:AO55)-SUM(Z73:AO73))/SUM(Z55:AO55)</f>
        <v>0.81597862743234195</v>
      </c>
      <c r="AP63" s="19">
        <f>(SUM(Z55:AP55)-SUM(Z73:AP73))/SUM(Z55:AP55)</f>
        <v>0.83103644040238567</v>
      </c>
      <c r="AQ63" s="19">
        <f>(SUM(Z55:AQ55)-SUM(Z73:AQ73))/SUM(Z55:AQ55)</f>
        <v>0.84145110361823139</v>
      </c>
      <c r="AR63" s="19">
        <f>(SUM(Z55:AR55)-SUM(Z73:AR73))/SUM(Z55:AR55)</f>
        <v>0.84817446444839506</v>
      </c>
      <c r="AS63" s="19">
        <f>(SUM(Z55:AS55)-SUM(Z73:AS73))/SUM(Z55:AS55)</f>
        <v>0.85238108393135126</v>
      </c>
      <c r="AT63" s="19">
        <f>(SUM(Z55:AT55)-SUM(Z73:AT73))/SUM(Z55:AT55)</f>
        <v>0.86036233766771419</v>
      </c>
      <c r="AU63" s="19">
        <f>(SUM(Z55:AU55)-SUM(Z73:AU73))/SUM(Z55:AU55)</f>
        <v>0.86715746978284869</v>
      </c>
      <c r="AV63" s="19">
        <f>(SUM(Z55:AV55)-SUM(Z73:AV73))/SUM(Z55:AV55)</f>
        <v>0.87500229891863357</v>
      </c>
      <c r="AW63" s="19">
        <f>(SUM(Z55:AW55)-SUM(Z73:AW73))/SUM(Z55:AW55)</f>
        <v>0.87713379577067696</v>
      </c>
      <c r="AX63" s="23"/>
      <c r="AZ63" s="150">
        <f>AZ57</f>
        <v>0.99610248830516501</v>
      </c>
      <c r="BA63" s="19">
        <f>(SUM(AZ55:BA55)-SUM(AZ73:BA73))/SUM(AZ55:BA55)</f>
        <v>0.99740405584939718</v>
      </c>
      <c r="BB63" s="19">
        <f>(SUM(AZ55:BB55)-SUM(AZ73:BB73))/SUM(AZ55:BB55)</f>
        <v>0.99732711223513415</v>
      </c>
      <c r="BC63" s="19">
        <f>(SUM(AZ55:BC55)-SUM(AZ73:BC73))/SUM(AZ55:BC55)</f>
        <v>0.99423340789305226</v>
      </c>
      <c r="BD63" s="19">
        <f>(SUM(AZ55:BD55)-SUM(AZ73:BD73))/SUM(AZ55:BD55)</f>
        <v>0.9694039348855209</v>
      </c>
      <c r="BE63" s="19">
        <f>(SUM(AZ55:BE55)-SUM(AZ73:BE73))/SUM(AZ55:BE55)</f>
        <v>0.96673671859121579</v>
      </c>
      <c r="BF63" s="19">
        <f>(SUM(AZ55:BF55)-SUM(AZ73:BF73))/SUM(AZ55:BF55)</f>
        <v>0.93812784334774402</v>
      </c>
      <c r="BG63" s="19">
        <f>(SUM(AZ55:BG55)-SUM(AZ73:BG73))/SUM(AZ55:BG55)</f>
        <v>0.91390406941521296</v>
      </c>
      <c r="BH63" s="19">
        <f>(SUM(AZ55:BH55)-SUM(AZ73:BH73))/SUM(AZ55:BH55)</f>
        <v>0.91169535477829711</v>
      </c>
      <c r="BI63" s="19">
        <f>(SUM(AZ55:BI55)-SUM(AZ73:BI73))/SUM(AZ55:BI55)</f>
        <v>0.92016946305766589</v>
      </c>
      <c r="BJ63" s="19">
        <f>(SUM(AZ55:BJ55)-SUM(AZ73:BJ73))/SUM(AZ55:BJ55)</f>
        <v>0.92576237884697998</v>
      </c>
      <c r="BK63" s="19">
        <f>(SUM(AZ55:BK55)-SUM(AZ73:BK73))/SUM(AZ55:BK55)</f>
        <v>0.93326601067198367</v>
      </c>
      <c r="BL63" s="19">
        <f>(SUM(AZ55:BL55)-SUM(AZ73:BL73))/SUM(AZ55:BL55)</f>
        <v>0.93582738439318403</v>
      </c>
      <c r="BM63" s="19">
        <f>(SUM(AZ55:BM55)-SUM(AZ73:BM73))/SUM(AZ55:BM55)</f>
        <v>0.9376615464777065</v>
      </c>
      <c r="BN63" s="19">
        <f>(SUM(AZ55:BN55)-SUM(AZ73:BN73))/SUM(AZ55:BN55)</f>
        <v>0.93869083051215751</v>
      </c>
      <c r="BO63" s="19">
        <f>(SUM(AZ55:BO55)-SUM(AZ73:BO73))/SUM(AZ55:BO55)</f>
        <v>0.93914155262049459</v>
      </c>
      <c r="BP63" s="19">
        <f>(SUM(AZ55:BP55)-SUM(AZ73:BP73))/SUM(AZ55:BP55)</f>
        <v>0.9391988811149542</v>
      </c>
      <c r="BQ63" s="19">
        <f>(SUM(AZ55:BQ55)-SUM(AZ73:BQ73))/SUM(AZ55:BQ55)</f>
        <v>0.93924422514410943</v>
      </c>
      <c r="BR63" s="19">
        <f>(SUM(AZ55:BR55)-SUM(AZ73:BR73))/SUM(AZ55:BR55)</f>
        <v>0.93924422514410943</v>
      </c>
      <c r="BS63" s="19">
        <f>(SUM(AZ55:BS55)-SUM(AZ73:BS73))/SUM(AZ55:BS55)</f>
        <v>0.93924422514410943</v>
      </c>
      <c r="BT63" s="19">
        <f>(SUM(AZ55:BT55)-SUM(AZ73:BT73))/SUM(AZ55:BT55)</f>
        <v>0.93924422514410943</v>
      </c>
      <c r="BU63" s="19">
        <f>(SUM(AZ55:BU55)-SUM(AZ73:BU73))/SUM(AZ55:BU55)</f>
        <v>0.93924422514410943</v>
      </c>
      <c r="BV63" s="19">
        <f>(SUM(AZ55:BV55)-SUM(AZ73:BV73))/SUM(AZ55:BV55)</f>
        <v>0.93924422514410943</v>
      </c>
      <c r="BW63" s="19">
        <f>(SUM(AZ55:BW55)-SUM(AZ73:BW73))/SUM(AZ55:BW55)</f>
        <v>0.93924422514410943</v>
      </c>
      <c r="BX63" s="23"/>
    </row>
    <row r="64" spans="1:77">
      <c r="A64" s="88" t="s">
        <v>69</v>
      </c>
      <c r="B64" s="84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19">
        <f t="shared" si="61"/>
        <v>0.95365454768855318</v>
      </c>
      <c r="AA64" s="19">
        <f>(SUM(Z54:AA54)-SUM(Z74:AA74))/SUM(Z54:AA54)</f>
        <v>0.96239727108594209</v>
      </c>
      <c r="AB64" s="19">
        <f>(SUM(Z54:AB54)-SUM(Z74:AB74))/SUM(Z54:AB54)</f>
        <v>0.90794516303710693</v>
      </c>
      <c r="AC64" s="19">
        <f>(SUM(Z54:AC54)-SUM(Z74:AC74))/SUM(Z54:AC54)</f>
        <v>0.89700176741004978</v>
      </c>
      <c r="AD64" s="19">
        <f>(SUM(Z54:AD54)-SUM(Z74:AD74))/SUM(Z54:AD54)</f>
        <v>0.91365879061084931</v>
      </c>
      <c r="AE64" s="19">
        <f>(SUM(Z54:AE54)-SUM(Z74:AE74))/SUM(Z54:AE54)</f>
        <v>0.92388466921978363</v>
      </c>
      <c r="AF64" s="19">
        <f>(SUM(Z54:AF54)-SUM(Z74:AF74))/SUM(Z54:AF54)</f>
        <v>0.92934414022296574</v>
      </c>
      <c r="AG64" s="19">
        <f>(SUM(Z54:AG54)-SUM(Z74:AG74))/SUM(Z54:AG54)</f>
        <v>0.93576326653952668</v>
      </c>
      <c r="AH64" s="19">
        <f>(SUM(Z54:AH54)-SUM(Z74:AH74))/SUM(Z54:AH54)</f>
        <v>0.93935140382141546</v>
      </c>
      <c r="AI64" s="19">
        <f>(SUM(Z54:AI54)-SUM(Z74:AI74))/SUM(Z54:AI54)</f>
        <v>0.94332016953732034</v>
      </c>
      <c r="AJ64" s="19">
        <f>(SUM(Z54:AJ54)-SUM(Z74:AJ74))/SUM(Z54:AJ54)</f>
        <v>0.946518140281294</v>
      </c>
      <c r="AK64" s="19">
        <f>(SUM(Z54:AK54)-SUM(Z74:AK74))/SUM(Z54:AK54)</f>
        <v>0.94928247036308322</v>
      </c>
      <c r="AL64" s="19">
        <f>(SUM(Z54:AL54)-SUM(Z74:AL74))/SUM(Z54:AL54)</f>
        <v>0.95138293137713803</v>
      </c>
      <c r="AM64" s="19">
        <f>(SUM(Z54:AM54)-SUM(Z74:AM74))/SUM(Z54:AM54)</f>
        <v>0.95316266435459551</v>
      </c>
      <c r="AN64" s="19">
        <f>(SUM(Z54:AN54)-SUM(Z74:AN74))/SUM(Z54:AN54)</f>
        <v>0.95451494883799737</v>
      </c>
      <c r="AO64" s="19">
        <f>(SUM(Z54:AO54)-SUM(Z74:AO74))/SUM(Z54:AO54)</f>
        <v>0.95643674623614672</v>
      </c>
      <c r="AP64" s="19">
        <f>(SUM(Z54:AP54)-SUM(Z74:AP74))/SUM(Z54:AP54)</f>
        <v>0.95996147335505289</v>
      </c>
      <c r="AQ64" s="19">
        <f>(SUM(Z54:AQ54)-SUM(Z74:AQ74))/SUM(Z54:AQ54)</f>
        <v>0.96226717039199217</v>
      </c>
      <c r="AR64" s="19">
        <f>(SUM(AA54:AR54)-SUM(Z74:AR74))/SUM(Z54:AR54)</f>
        <v>0.89996824826717758</v>
      </c>
      <c r="AS64" s="19">
        <f>(SUM(Z54:AS54)-SUM(Z74:AS74))/SUM(Z54:AS54)</f>
        <v>0.96485212893575267</v>
      </c>
      <c r="AT64" s="19">
        <f>(SUM(Z54:AT54)-SUM(Z74:AT74))/SUM(Z54:AT54)</f>
        <v>0.96701475766232114</v>
      </c>
      <c r="AU64" s="19">
        <f>(SUM(Z54:AU54)-SUM(Z74:AU74))/SUM(Z54:AU54)</f>
        <v>0.96860882332524645</v>
      </c>
      <c r="AV64" s="19">
        <f>(SUM(Z54:AV54)-SUM(Z74:AV74))/SUM(Z54:AV54)</f>
        <v>0.97040429983598464</v>
      </c>
      <c r="AW64" s="19">
        <f>(SUM(Z54:AW54)-SUM(Z74:AW74))/SUM(Z54:AW54)</f>
        <v>0.97082575979210106</v>
      </c>
      <c r="AX64" s="23"/>
      <c r="AZ64" s="150">
        <f>AZ58</f>
        <v>1</v>
      </c>
      <c r="BA64" s="19">
        <f>(SUM(AZ54:BA54)-SUM(AZ74:BA74))/SUM(AZ54:BA54)</f>
        <v>1</v>
      </c>
      <c r="BB64" s="19">
        <f>(SUM(AZ54:BB54)-SUM(AZ74:BB74))/SUM(AZ54:BB54)</f>
        <v>0.9996394936957419</v>
      </c>
      <c r="BC64" s="19">
        <f>(SUM(AZ54:BC54)-SUM(AZ74:BC74))/SUM(AZ54:BC54)</f>
        <v>0.99662654404984552</v>
      </c>
      <c r="BD64" s="19">
        <f>(SUM(AZ54:BD54)-SUM(AZ74:BD74))/SUM(AZ54:BD54)</f>
        <v>0.9776657556586501</v>
      </c>
      <c r="BE64" s="19">
        <f>(SUM(AZ54:BE54)-SUM(AZ74:BE74))/SUM(AZ54:BE54)</f>
        <v>0.97369602210075856</v>
      </c>
      <c r="BF64" s="19">
        <f>(SUM(AZ54:BF54)-SUM(AZ74:BF74))/SUM(AZ54:BF54)</f>
        <v>0.95191161334036767</v>
      </c>
      <c r="BG64" s="19">
        <f>(SUM(AZ54:BG54)-SUM(AZ74:BG74))/SUM(AZ54:BG54)</f>
        <v>0.93365556594256149</v>
      </c>
      <c r="BH64" s="19">
        <f>(SUM(AZ54:BH54)-SUM(AZ74:BH74))/SUM(AZ54:BH54)</f>
        <v>0.92969705062355679</v>
      </c>
      <c r="BI64" s="19">
        <f>(SUM(AZ54:BI54)-SUM(AZ74:BI74))/SUM(AZ54:BI54)</f>
        <v>0.93647192456322759</v>
      </c>
      <c r="BJ64" s="19">
        <f>(SUM(AZ54:BJ54)-SUM(AZ74:BJ74))/SUM(AZ54:BJ54)</f>
        <v>0.94130942427998965</v>
      </c>
      <c r="BK64" s="19">
        <f>(SUM(AZ54:BK54)-SUM(AZ74:BK74))/SUM(AZ54:BK54)</f>
        <v>0.94731604811989945</v>
      </c>
      <c r="BL64" s="19">
        <f>(SUM(AZ54:BL54)-SUM(AZ74:BL74))/SUM(AZ54:BL54)</f>
        <v>0.94932893794369877</v>
      </c>
      <c r="BM64" s="19">
        <f>(SUM(AZ54:BM54)-SUM(AZ74:BM74))/SUM(AZ54:BM54)</f>
        <v>0.9507707888732414</v>
      </c>
      <c r="BN64" s="19">
        <f>(SUM(AZ54:BN54)-SUM(AZ74:BN74))/SUM(AZ54:BN54)</f>
        <v>0.95158008270566485</v>
      </c>
      <c r="BO64" s="19">
        <f>(SUM(AZ54:BO54)-SUM(AZ74:BO74))/SUM(AZ54:BO54)</f>
        <v>0.95193450866281704</v>
      </c>
      <c r="BP64" s="19">
        <f>(SUM(AZ54:BP54)-SUM(AZ74:BP74))/SUM(AZ54:BP54)</f>
        <v>0.95197959063148341</v>
      </c>
      <c r="BQ64" s="19">
        <f>(SUM(AZ54:BQ54)-SUM(AZ74:BQ74))/SUM(AZ54:BQ54)</f>
        <v>0.95201524851912012</v>
      </c>
      <c r="BR64" s="19">
        <f>(SUM(AZ54:BR54)-SUM(AZ74:BR74))/SUM(AZ54:BR54)</f>
        <v>0.95201524851912012</v>
      </c>
      <c r="BS64" s="19">
        <f>(SUM(AZ54:BS54)-SUM(AZ74:BS74))/SUM(AZ54:BS54)</f>
        <v>0.95201524851912012</v>
      </c>
      <c r="BT64" s="19">
        <f>(SUM(AZ54:BT54)-SUM(AZ74:BT74))/SUM(AZ54:BT54)</f>
        <v>0.95201524851912012</v>
      </c>
      <c r="BU64" s="19">
        <f>(SUM(AZ54:BU54)-SUM(AZ74:BU74))/SUM(AZ54:BU54)</f>
        <v>0.95201524851912012</v>
      </c>
      <c r="BV64" s="19">
        <f>(SUM(AZ54:BV54)-SUM(AZ74:BV74))/SUM(AZ54:BV54)</f>
        <v>0.95201524851912012</v>
      </c>
      <c r="BW64" s="19">
        <f>(SUM(AZ54:BW54)-SUM(AZ74:BW74))/SUM(AZ54:BW54)</f>
        <v>0.95201524851912012</v>
      </c>
      <c r="BX64" s="23"/>
    </row>
    <row r="65" spans="1:77">
      <c r="A65" s="88" t="s">
        <v>37</v>
      </c>
      <c r="B65" s="84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19">
        <f t="shared" si="61"/>
        <v>0.93878087119366493</v>
      </c>
      <c r="AA65" s="19">
        <f>(SUM(Z54:AA54)-SUM(Z75:AA75))/SUM(Z54:AA54)</f>
        <v>0.93284513462050733</v>
      </c>
      <c r="AB65" s="19">
        <f>(SUM(Z54:AB54)-SUM(Z75:AB75))/SUM(Z54:AB54)</f>
        <v>0.88653206312698529</v>
      </c>
      <c r="AC65" s="19">
        <f>(SUM(Z54:AC54)-SUM(Z75:AC75))/SUM(Z54:AC54)</f>
        <v>0.87714252376456825</v>
      </c>
      <c r="AD65" s="19">
        <f>(SUM(Z54:AD54)-SUM(Z75:AD75))/SUM(Z54:AD54)</f>
        <v>0.87066847757818089</v>
      </c>
      <c r="AE65" s="19">
        <f>(SUM(Z54:AE54)-SUM(Z75:AE75))/SUM(Z54:AE54)</f>
        <v>0.87987466516984858</v>
      </c>
      <c r="AF65" s="19">
        <f>(SUM(Z54:AF54)-SUM(Z75:AF75))/SUM(Z54:AF54)</f>
        <v>0.88799061302417825</v>
      </c>
      <c r="AG65" s="19">
        <f>(SUM(Z54:AG54)-SUM(Z75:AG75))/SUM(Z54:AG54)</f>
        <v>0.89933796915621977</v>
      </c>
      <c r="AH65" s="19">
        <f>(SUM(Z54:AH54)-SUM(Z75:AH75))/SUM(Z54:AH54)</f>
        <v>0.9065306610175492</v>
      </c>
      <c r="AI65" s="19">
        <f>(SUM(Z54:AI54)-SUM(Z75:AI75))/SUM(Z54:AI54)</f>
        <v>0.91287127226678388</v>
      </c>
      <c r="AJ65" s="19">
        <f>(SUM(Z54:AJ54)-SUM(Z75:AJ75))/SUM(Z54:AJ54)</f>
        <v>0.91763378136894902</v>
      </c>
      <c r="AK65" s="19">
        <f>(SUM(Z54:AK54)-SUM(Z75:AK75))/SUM(Z54:AK54)</f>
        <v>0.92152312139434134</v>
      </c>
      <c r="AL65" s="19">
        <f>(SUM(Z54:AL54)-SUM(Z75:AL75))/SUM(Z54:AL54)</f>
        <v>0.92588550578955042</v>
      </c>
      <c r="AM65" s="19">
        <f>(SUM(Z54:AM54)-SUM(Z75:AM75))/SUM(Z54:AM54)</f>
        <v>0.9281233022648766</v>
      </c>
      <c r="AN65" s="19">
        <f>(SUM(Z54:AN54)-SUM(Z75:AN75))/SUM(Z54:AN54)</f>
        <v>0.93074833075497276</v>
      </c>
      <c r="AO65" s="19">
        <f>(SUM(Z54:AO54)-SUM(Z75:AO75))/SUM(Z54:AO54)</f>
        <v>0.93428005965935235</v>
      </c>
      <c r="AP65" s="19">
        <f>(SUM(Z54:AP54)-SUM(Z75:AP75))/SUM(Z54:AP54)</f>
        <v>0.93934974858230813</v>
      </c>
      <c r="AQ65" s="19">
        <f>(SUM(Z54:AQ54)-SUM(Z75:AQ75))/SUM(Z54:AQ54)</f>
        <v>0.9426395509993668</v>
      </c>
      <c r="AR65" s="19">
        <f>(SUM(AA54:AR54)-SUM(Z75:AR75))/SUM(Z54:AR54)</f>
        <v>0.88116007957947073</v>
      </c>
      <c r="AS65" s="19">
        <f>(SUM(Z54:AS54)-SUM(Z75:AS75))/SUM(Z54:AS54)</f>
        <v>0.94658962707121386</v>
      </c>
      <c r="AT65" s="19">
        <f>(SUM(Z54:AT54)-SUM(Z75:AT75))/SUM(Z54:AT54)</f>
        <v>0.9501346899336468</v>
      </c>
      <c r="AU65" s="19">
        <f>(SUM(Z54:AU54)-SUM(Z75:AU75))/SUM(Z54:AU54)</f>
        <v>0.95248617946598513</v>
      </c>
      <c r="AV65" s="19">
        <f>(SUM(Z54:AV54)-SUM(Z75:AV75))/SUM(Z54:AV54)</f>
        <v>0.95516573611864641</v>
      </c>
      <c r="AW65" s="19">
        <f>(SUM(Z54:AW54)-SUM(Z75:AW75))/SUM(Z54:AW54)</f>
        <v>0.95597507937531134</v>
      </c>
      <c r="AX65" s="23"/>
      <c r="AZ65" s="150">
        <f>(SUM(AG54:AZ54)-SUM(AG75:AZ75))/SUM(AG54:AZ54)</f>
        <v>0.97131958249954042</v>
      </c>
      <c r="BA65" s="19">
        <f>(SUM(AG54:BA54)-SUM(AG75:BA75))/SUM(AG54:BA54)</f>
        <v>0.97192445583627107</v>
      </c>
      <c r="BB65" s="19">
        <f>(SUM(AG54:BB54)-SUM(AG75:BB75))/SUM(AG54:BB54)</f>
        <v>0.97243448042563829</v>
      </c>
      <c r="BC65" s="19">
        <f>(SUM(AG54:BC54)-SUM(AG75:BC75))/SUM(AG54:BC54)</f>
        <v>0.9727480604090929</v>
      </c>
      <c r="BD65" s="19">
        <f>(SUM(AI54:BD54)-SUM(AI75:BD75))/SUM(AI54:BD54)</f>
        <v>0.97326145904447148</v>
      </c>
      <c r="BE65" s="19">
        <f>(SUM(AZ54:BE54)-SUM(AZ75:BE75))/SUM(AZ54:BE54)</f>
        <v>1</v>
      </c>
      <c r="BF65" s="19">
        <f>(SUM(AZ54:BF54)-SUM(AZ75:BF75))/SUM(AZ54:BF54)</f>
        <v>1</v>
      </c>
      <c r="BG65" s="19">
        <f>(SUM(AZ54:BG54)-SUM(AZ75:BG75))/SUM(AZ54:BG54)</f>
        <v>1</v>
      </c>
      <c r="BH65" s="19">
        <f>(SUM(AZ54:BH54)-SUM(AZ75:BH75))/SUM(AZ54:BH54)</f>
        <v>1</v>
      </c>
      <c r="BI65" s="19">
        <f>(SUM(AZ54:BI54)-SUM(AZ75:BI75))/SUM(AZ54:BI54)</f>
        <v>1</v>
      </c>
      <c r="BJ65" s="19">
        <f>(SUM(AZ54:BJ54)-SUM(AZ75:BJ75))/SUM(AZ54:BJ54)</f>
        <v>1</v>
      </c>
      <c r="BK65" s="19">
        <f>(SUM(AZ54:BK54)-SUM(AZ75:BK75))/SUM(AZ54:BK54)</f>
        <v>1</v>
      </c>
      <c r="BL65" s="19">
        <f>(SUM(AZ54:BL54)-SUM(AZ75:BL75))/SUM(AZ54:BL54)</f>
        <v>1</v>
      </c>
      <c r="BM65" s="19">
        <f>(SUM(AZ54:BM54)-SUM(AZ75:BM75))/SUM(AZ54:BM54)</f>
        <v>1</v>
      </c>
      <c r="BN65" s="19">
        <f>(SUM(AZ54:BN54)-SUM(AZ75:BN75))/SUM(AZ54:BN54)</f>
        <v>1</v>
      </c>
      <c r="BO65" s="19">
        <f>(SUM(AZ54:BO54)-SUM(AZ75:BO75))/SUM(AZ54:BO54)</f>
        <v>1</v>
      </c>
      <c r="BP65" s="19">
        <f>(SUM(AZ54:BP54)-SUM(AZ75:BP75))/SUM(AZ54:BP54)</f>
        <v>1</v>
      </c>
      <c r="BQ65" s="19">
        <f>(SUM(AZ54:BQ54)-SUM(AZ75:BQ75))/SUM(AZ54:BQ54)</f>
        <v>1</v>
      </c>
      <c r="BR65" s="19">
        <f>(SUM(AZ54:BR54)-SUM(AZ75:BR75))/SUM(AZ54:BR54)</f>
        <v>1</v>
      </c>
      <c r="BS65" s="19">
        <f>(SUM(AZ54:BS54)-SUM(AZ75:BS75))/SUM(AZ54:BS54)</f>
        <v>1</v>
      </c>
      <c r="BT65" s="19">
        <f>(SUM(AZ54:BT54)-SUM(AZ75:BT75))/SUM(AZ54:BT54)</f>
        <v>1</v>
      </c>
      <c r="BU65" s="19">
        <f>(SUM(AZ54:BU54)-SUM(AZ75:BU75))/SUM(AZ54:BU54)</f>
        <v>1</v>
      </c>
      <c r="BV65" s="19">
        <f>(SUM(AZ54:BV54)-SUM(AZ75:BV75))/SUM(AZ54:BV54)</f>
        <v>1</v>
      </c>
      <c r="BW65" s="19">
        <f>(SUM(AZ54:BW54)-SUM(AZ75:BW75))/SUM(AZ54:BW54)</f>
        <v>1</v>
      </c>
      <c r="BX65" s="23"/>
    </row>
    <row r="66" spans="1:77">
      <c r="A66" s="88" t="s">
        <v>45</v>
      </c>
      <c r="B66" s="84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19">
        <f t="shared" si="61"/>
        <v>1</v>
      </c>
      <c r="AA66" s="19">
        <f>(SUM(Z54:AA54)-SUM(Z76:AA76))/SUM(Z54:AA54)</f>
        <v>1</v>
      </c>
      <c r="AB66" s="19">
        <f>(SUM(Z54:AB54)-SUM(Z76:AB76))/SUM(Z54:AB54)</f>
        <v>1</v>
      </c>
      <c r="AC66" s="19">
        <f>(SUM(Z54:AC54)-SUM(Z76:AC76))/SUM(Z54:AC54)</f>
        <v>1</v>
      </c>
      <c r="AD66" s="19">
        <f>(SUM(Z54:AD54)-SUM(Z76:AD76))/SUM(Z54:AD54)</f>
        <v>1</v>
      </c>
      <c r="AE66" s="19">
        <f>(SUM(Z54:AE54)-SUM(Z76:AE76))/SUM(Z54:AE54)</f>
        <v>1</v>
      </c>
      <c r="AF66" s="19">
        <f>(SUM(Z54:AF54)-SUM(Z76:AF76))/SUM(Z54:AF54)</f>
        <v>1</v>
      </c>
      <c r="AG66" s="19">
        <f>(SUM(Z54:AG54)-SUM(Z76:AG76))/SUM(Z54:AG54)</f>
        <v>1</v>
      </c>
      <c r="AH66" s="19">
        <f>(SUM(Z54:AH54)-SUM(Z76:AH76))/SUM(Z54:AH54)</f>
        <v>1</v>
      </c>
      <c r="AI66" s="19">
        <f>(SUM(Z54:AI54)-SUM(Z76:AI76))/SUM(Z54:AI54)</f>
        <v>1</v>
      </c>
      <c r="AJ66" s="19">
        <f>(SUM(Z54:AJ54)-SUM(Z76:AJ76))/SUM(Z54:AJ54)</f>
        <v>1</v>
      </c>
      <c r="AK66" s="19">
        <f>(SUM(Z54:AK54)-SUM(Z76:AK76))/SUM(Z54:AK54)</f>
        <v>1</v>
      </c>
      <c r="AL66" s="19">
        <f>(SUM(Z54:AL54)-SUM(Z76:AL76))/SUM(Z54:AL54)</f>
        <v>1</v>
      </c>
      <c r="AM66" s="19">
        <f>(SUM(Z54:AM54)-SUM(Z76:AM76))/SUM(Z54:AM54)</f>
        <v>1</v>
      </c>
      <c r="AN66" s="19">
        <f>(SUM(Z54:AN54)-SUM(Z76:AN76))/SUM(Z54:AN54)</f>
        <v>1</v>
      </c>
      <c r="AO66" s="19">
        <f>(SUM(Z54:AO54)-SUM(Z76:AO76))/SUM(Z54:AO54)</f>
        <v>1</v>
      </c>
      <c r="AP66" s="19">
        <f>(SUM(Z54:AP54)-SUM(Z76:AP76))/SUM(Z54:AP54)</f>
        <v>1</v>
      </c>
      <c r="AQ66" s="19">
        <f>(SUM(Z54:AQ54)-SUM(Z76:AQ76))/SUM(Z54:AQ54)</f>
        <v>1</v>
      </c>
      <c r="AR66" s="19">
        <f>(SUM(AA54:AR54)-SUM(Z76:AR76))/SUM(Z54:AR54)</f>
        <v>0.93616630551549773</v>
      </c>
      <c r="AS66" s="19">
        <f>(SUM(Z54:AS54)-SUM(Z76:AS76))/SUM(Z54:AS54)</f>
        <v>1</v>
      </c>
      <c r="AT66" s="19">
        <f>(SUM(Z54:AT54)-SUM(Z76:AT76))/SUM(Z54:AT54)</f>
        <v>1</v>
      </c>
      <c r="AU66" s="19">
        <f>(SUM(Z54:AU54)-SUM(Z76:AU76))/SUM(Z54:AU54)</f>
        <v>1</v>
      </c>
      <c r="AV66" s="19">
        <f>(SUM(Z54:AV54)-SUM(Z76:AV76))/SUM(Z54:AV54)</f>
        <v>1</v>
      </c>
      <c r="AW66" s="19">
        <f>(SUM(Z54:AW54)-SUM(Z76:AW76))/SUM(Z54:AW54)</f>
        <v>1</v>
      </c>
      <c r="AX66" s="23"/>
      <c r="AZ66" s="150">
        <f>(SUM(AG54:AZ54)-SUM(AG76:AZ76))/SUM(AG54:AZ54)</f>
        <v>1</v>
      </c>
      <c r="BA66" s="19">
        <f>(SUM(AG54:BA54)-SUM(AG76:BA76))/SUM(AG54:BA54)</f>
        <v>1</v>
      </c>
      <c r="BB66" s="19">
        <f>(SUM(AG54:BB54)-SUM(AG76:BB76))/SUM(AG54:BB54)</f>
        <v>1</v>
      </c>
      <c r="BC66" s="19">
        <f>(SUM(AG54:BC54)-SUM(AG76:BC76))/SUM(AG54:BC54)</f>
        <v>1</v>
      </c>
      <c r="BD66" s="19">
        <f>(SUM(AI54:BD54)-SUM(AI76:BD76))/SUM(AI54:BD54)</f>
        <v>1</v>
      </c>
      <c r="BE66" s="19">
        <f>(SUM(AI54:BE54)-SUM(AI76:BE76))/SUM(AI54:BE54)</f>
        <v>1</v>
      </c>
      <c r="BF66" s="19">
        <f>(SUM(AZ54:BF54)-SUM(AZ76:BF76))/SUM(AZ54:BF54)</f>
        <v>1</v>
      </c>
      <c r="BG66" s="19">
        <f>(SUM(AZ54:BG54)-SUM(AZ76:BG76))/SUM(AZ54:BG54)</f>
        <v>1</v>
      </c>
      <c r="BH66" s="19">
        <f>(SUM(AZ54:BH54)-SUM(AZ76:BH76))/SUM(AZ54:BH54)</f>
        <v>1</v>
      </c>
      <c r="BI66" s="19">
        <f>(SUM(AZ54:BI54)-SUM(AZ76:BI76))/SUM(AZ54:BI54)</f>
        <v>1</v>
      </c>
      <c r="BJ66" s="19">
        <f>(SUM(AZ54:BJ54)-SUM(AZ76:BJ76))/SUM(AZ54:BJ54)</f>
        <v>1</v>
      </c>
      <c r="BK66" s="19">
        <f>(SUM(AZ54:BK54)-SUM(AZ76:BK76))/SUM(AZ54:BK54)</f>
        <v>1</v>
      </c>
      <c r="BL66" s="19">
        <f>(SUM(AJ54:BL54)-SUM(AJ76:BL76))/SUM(AJ54:BL54)</f>
        <v>1</v>
      </c>
      <c r="BM66" s="19">
        <f>(SUM(AZ54:BM54)-SUM(AZ76:BM76))/SUM(AZ54:BM54)</f>
        <v>1</v>
      </c>
      <c r="BN66" s="19">
        <f>(SUM(AZ54:BN54)-SUM(AZ76:BN76))/SUM(AZ54:BN54)</f>
        <v>1</v>
      </c>
      <c r="BO66" s="19">
        <f>(SUM(AZ54:BO54)-SUM(AZ76:BO76))/SUM(AZ54:BO54)</f>
        <v>1</v>
      </c>
      <c r="BP66" s="19">
        <f>(SUM(AZ54:BP54)-SUM(AZ76:BP76))/SUM(AZ54:BP54)</f>
        <v>1</v>
      </c>
      <c r="BQ66" s="19">
        <f>(SUM(AZ54:BQ54)-SUM(AZ76:BQ76))/SUM(AZ54:BQ54)</f>
        <v>1</v>
      </c>
      <c r="BR66" s="19">
        <f>(SUM(AZ54:BR54)-SUM(AZ76:BR76))/SUM(AZ54:BR54)</f>
        <v>1</v>
      </c>
      <c r="BS66" s="19">
        <f>(SUM(AZ54:BS54)-SUM(AZ76:BS76))/SUM(AZ54:BS54)</f>
        <v>1</v>
      </c>
      <c r="BT66" s="19">
        <f>(SUM(AZ54:BT54)-SUM(AZ76:BT76))/SUM(AZ54:BT54)</f>
        <v>1</v>
      </c>
      <c r="BU66" s="19">
        <f>(SUM(AZ54:BU54)-SUM(AZ76:BU76))/SUM(AZ54:BU54)</f>
        <v>1</v>
      </c>
      <c r="BV66" s="19">
        <f>(SUM(AZ54:BV54)-SUM(AZ76:BV76))/SUM(AZ54:BV54)</f>
        <v>1</v>
      </c>
      <c r="BW66" s="19">
        <f>(SUM(AZ54:BW54)-SUM(AZ76:BW76))/SUM(AZ54:BW54)</f>
        <v>1</v>
      </c>
      <c r="BX66" s="23"/>
    </row>
    <row r="67" spans="1:77" ht="13.8" thickBot="1">
      <c r="A67" s="90" t="s">
        <v>46</v>
      </c>
      <c r="B67" s="91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29">
        <f t="shared" si="61"/>
        <v>0.99895771986391046</v>
      </c>
      <c r="AA67" s="29">
        <f>(SUM(Z54:AA54)-SUM(Z77:AA77))/SUM(Z54:AA54)</f>
        <v>0.99939324578971778</v>
      </c>
      <c r="AB67" s="29">
        <f>(SUM(Z54:AB54)-SUM(Z77:AB77))/SUM(Z54:AB54)</f>
        <v>0.99708453589830903</v>
      </c>
      <c r="AC67" s="29">
        <f>(SUM(Z54:AC54)-SUM(Z77:AC77))/SUM(Z54:AC54)</f>
        <v>0.99304653708353596</v>
      </c>
      <c r="AD67" s="29">
        <f>(SUM(Z54:AD54)-SUM(Z77:AD77))/SUM(Z54:AD54)</f>
        <v>0.99421399949510203</v>
      </c>
      <c r="AE67" s="29">
        <f>(SUM(Z54:AE54)-SUM(Z77:AE77))/SUM(Z54:AE54)</f>
        <v>0.99488464790433628</v>
      </c>
      <c r="AF67" s="29">
        <f>(SUM(Z54:AF54)-SUM(Z77:AF77))/SUM(Z54:AF54)</f>
        <v>0.99548044944158276</v>
      </c>
      <c r="AG67" s="29">
        <f>(SUM(Z54:AG54)-SUM(Z77:AG77))/SUM(Z54:AG54)</f>
        <v>0.99607995649842485</v>
      </c>
      <c r="AH67" s="29">
        <f>(SUM(Z54:AH54)-SUM(Z77:AH77))/SUM(Z54:AH54)</f>
        <v>0.99594363077746173</v>
      </c>
      <c r="AI67" s="29">
        <f>(SUM(Z54:AI54)-SUM(Z77:AI77))/SUM(Z54:AI54)</f>
        <v>0.99624781778467963</v>
      </c>
      <c r="AJ67" s="29">
        <f>(SUM(Z54:AJ54)-SUM(Z77:AJ77))/SUM(Z54:AJ54)</f>
        <v>0.9964595221749839</v>
      </c>
      <c r="AK67" s="29">
        <f>(SUM(Z54:AK54)-SUM(Z77:AK77))/SUM(Z54:AK54)</f>
        <v>0.99664251972606155</v>
      </c>
      <c r="AL67" s="29">
        <f>(SUM(Z54:AL54)-SUM(Z77:AL77))/SUM(Z54:AL54)</f>
        <v>0.99681785744431062</v>
      </c>
      <c r="AM67" s="29">
        <f>(SUM(Z54:AM54)-SUM(Z77:AM77))/SUM(Z54:AM54)</f>
        <v>0.99693994917747764</v>
      </c>
      <c r="AN67" s="29">
        <f>(SUM(Z54:AN54)-SUM(Z77:AN77))/SUM(Z54:AN54)</f>
        <v>0.99705408021788577</v>
      </c>
      <c r="AO67" s="29">
        <f>(SUM(Z54:AO54)-SUM(Z77:AO77))/SUM(Z54:AO54)</f>
        <v>0.99725985896566116</v>
      </c>
      <c r="AP67" s="29">
        <f>(SUM(Z54:AP54)-SUM(Z77:AP77))/SUM(Z54:AP54)</f>
        <v>0.99736964674977979</v>
      </c>
      <c r="AQ67" s="29">
        <f>(SUM(Z54:AQ54)-SUM(Z77:AQ77))/SUM(Z54:AQ54)</f>
        <v>0.99754774710113558</v>
      </c>
      <c r="AR67" s="29">
        <f>(SUM(AA54:AR54)-SUM(Z77:AR77))/SUM(Z54:AR54)</f>
        <v>0.93381643387471747</v>
      </c>
      <c r="AS67" s="29">
        <f>(SUM(Z54:AS54)-SUM(Z77:AS77))/SUM(Z54:AS54)</f>
        <v>0.99771830336415335</v>
      </c>
      <c r="AT67" s="29">
        <f>(SUM(Z54:AT54)-SUM(Z77:AT77))/SUM(Z54:AT54)</f>
        <v>0.99786974881498114</v>
      </c>
      <c r="AU67" s="29">
        <f>(SUM(Z54:AU54)-SUM(Z77:AU77))/SUM(Z54:AU54)</f>
        <v>0.99797269667974686</v>
      </c>
      <c r="AV67" s="29">
        <f>(SUM(Z54:AV54)-SUM(Z77:AV77))/SUM(Z54:AV54)</f>
        <v>0.99809115632075296</v>
      </c>
      <c r="AW67" s="29">
        <f>(SUM(Z54:AW54)-SUM(Z77:AW77))/SUM(Z54:AW54)</f>
        <v>0.99812683535532776</v>
      </c>
      <c r="AX67" s="31"/>
      <c r="AZ67" s="151">
        <f>(SUM(AG54:AZ54)-SUM(AG77:AZ77))/SUM(AG54:AZ54)</f>
        <v>0.99873066825481405</v>
      </c>
      <c r="BA67" s="29">
        <f>(SUM(AG54:BA54)-SUM(AG77:BA77))/SUM(AG54:BA54)</f>
        <v>0.9987574386087712</v>
      </c>
      <c r="BB67" s="29">
        <f>(SUM(AG54:BB54)-SUM(AG77:BB77))/SUM(AG54:BB54)</f>
        <v>0.99878001116728088</v>
      </c>
      <c r="BC67" s="29">
        <f>(SUM(AG54:BC54)-SUM(AG77:BC77))/SUM(AG54:BC54)</f>
        <v>0.99879388952270043</v>
      </c>
      <c r="BD67" s="29">
        <f>(SUM(AI54:BD54)-SUM(AI77:BD77))/SUM(AI54:BD54)</f>
        <v>0.99888212061034398</v>
      </c>
      <c r="BE67" s="29">
        <f>(SUM(AI54:BE54)-SUM(AI77:BE77))/SUM(AI54:BE54)</f>
        <v>0.99892171080598047</v>
      </c>
      <c r="BF67" s="29">
        <f>(SUM(AZ54:BF54)-SUM(AZ77:BF77))/SUM(AZ54:BF54)</f>
        <v>1</v>
      </c>
      <c r="BG67" s="29">
        <f>(SUM(AZ54:BG54)-SUM(AZ77:BG77))/SUM(AZ54:BG54)</f>
        <v>1</v>
      </c>
      <c r="BH67" s="29">
        <f>(SUM(AZ54:BH54)-SUM(AZ77:BH77))/SUM(AZ54:BH54)</f>
        <v>1</v>
      </c>
      <c r="BI67" s="29">
        <f>(SUM(AZ54:BI54)-SUM(AZ77:BI77))/SUM(AZ54:BI54)</f>
        <v>1</v>
      </c>
      <c r="BJ67" s="29">
        <f>(SUM(AZ54:BJ54)-SUM(AZ77:BJ77))/SUM(AZ54:BJ54)</f>
        <v>1</v>
      </c>
      <c r="BK67" s="29">
        <f>(SUM(AZ54:BK54)-SUM(AZ77:BK77))/SUM(AZ54:BK54)</f>
        <v>1</v>
      </c>
      <c r="BL67" s="29">
        <f>(SUM(AJ54:BL54)-SUM(AJ77:BL77))/SUM(AJ54:BL54)</f>
        <v>0.99906764787671054</v>
      </c>
      <c r="BM67" s="29">
        <f>(SUM(AZ54:BM54)-SUM(AZ77:BM77))/SUM(AZ54:BM54)</f>
        <v>1</v>
      </c>
      <c r="BN67" s="29">
        <f>(SUM(AZ54:BN54)-SUM(AZ77:BN77))/SUM(AZ54:BN54)</f>
        <v>1</v>
      </c>
      <c r="BO67" s="29">
        <f>(SUM(AZ54:BO54)-SUM(AZ77:BO77))/SUM(AZ54:BO54)</f>
        <v>1</v>
      </c>
      <c r="BP67" s="29">
        <f>(SUM(AZ54:BP54)-SUM(AZ77:BP77))/SUM(AZ54:BP54)</f>
        <v>1</v>
      </c>
      <c r="BQ67" s="29">
        <f>(SUM(AZ54:BQ54)-SUM(AZ77:BQ77))/SUM(AZ54:BQ54)</f>
        <v>1</v>
      </c>
      <c r="BR67" s="29">
        <f>(SUM(AZ54:BR54)-SUM(AZ77:BR77))/SUM(AZ54:BR54)</f>
        <v>1</v>
      </c>
      <c r="BS67" s="29">
        <f>(SUM(AZ54:BS54)-SUM(AZ77:BS77))/SUM(AZ54:BS54)</f>
        <v>1</v>
      </c>
      <c r="BT67" s="29">
        <f>(SUM(AZ54:BT54)-SUM(AZ77:BT77))/SUM(AZ54:BT54)</f>
        <v>1</v>
      </c>
      <c r="BU67" s="29">
        <f>(SUM(AZ54:BU54)-SUM(AZ77:BU77))/SUM(AZ54:BU54)</f>
        <v>1</v>
      </c>
      <c r="BV67" s="29">
        <f>(SUM(AZ54:BV54)-SUM(AZ77:BV77))/SUM(AZ54:BV54)</f>
        <v>1</v>
      </c>
      <c r="BW67" s="29">
        <f>(SUM(AZ54:BW54)-SUM(AZ77:BW77))/SUM(AZ54:BW54)</f>
        <v>1</v>
      </c>
      <c r="BX67" s="31"/>
    </row>
    <row r="68" spans="1:77" s="74" customFormat="1">
      <c r="A68" s="92" t="s">
        <v>70</v>
      </c>
      <c r="B68" s="93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138">
        <v>1893</v>
      </c>
      <c r="AA68" s="138">
        <v>7438</v>
      </c>
      <c r="AB68" s="138">
        <v>996</v>
      </c>
      <c r="AC68" s="138">
        <v>724</v>
      </c>
      <c r="AD68" s="138">
        <v>14929</v>
      </c>
      <c r="AE68" s="138">
        <v>1664</v>
      </c>
      <c r="AF68" s="138">
        <v>2938</v>
      </c>
      <c r="AG68" s="138">
        <v>0</v>
      </c>
      <c r="AH68" s="138">
        <v>5000</v>
      </c>
      <c r="AI68" s="138">
        <v>0</v>
      </c>
      <c r="AJ68" s="138">
        <v>9849</v>
      </c>
      <c r="AK68" s="138">
        <v>6252</v>
      </c>
      <c r="AL68" s="138">
        <v>8808</v>
      </c>
      <c r="AM68" s="138">
        <v>11798</v>
      </c>
      <c r="AN68" s="138">
        <v>7418</v>
      </c>
      <c r="AO68" s="138">
        <v>19508</v>
      </c>
      <c r="AP68" s="138">
        <f>4738+2196</f>
        <v>6934</v>
      </c>
      <c r="AQ68" s="138">
        <f>8898+10000</f>
        <v>18898</v>
      </c>
      <c r="AR68" s="138">
        <f>20000+2873</f>
        <v>22873</v>
      </c>
      <c r="AS68" s="138" t="s">
        <v>93</v>
      </c>
      <c r="AT68" s="138">
        <v>1535</v>
      </c>
      <c r="AU68" s="138">
        <v>15749</v>
      </c>
      <c r="AV68" s="138">
        <f>1493+8892</f>
        <v>10385</v>
      </c>
      <c r="AW68" s="138">
        <v>5400</v>
      </c>
      <c r="AX68" s="122">
        <f>SUM(Z68:AW68)</f>
        <v>180989</v>
      </c>
      <c r="AZ68" s="152">
        <v>12474</v>
      </c>
      <c r="BA68" s="138">
        <v>8489</v>
      </c>
      <c r="BB68" s="138">
        <v>11919</v>
      </c>
      <c r="BC68" s="138">
        <v>3286</v>
      </c>
      <c r="BD68" s="138">
        <v>10129</v>
      </c>
      <c r="BE68" s="138">
        <v>6844</v>
      </c>
      <c r="BF68" s="138">
        <v>4882</v>
      </c>
      <c r="BG68" s="138">
        <v>5040</v>
      </c>
      <c r="BH68" s="138">
        <v>9685</v>
      </c>
      <c r="BI68" s="138">
        <v>4442</v>
      </c>
      <c r="BJ68" s="138">
        <v>500</v>
      </c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22">
        <f>SUM(AZ68:BW68)</f>
        <v>77690</v>
      </c>
    </row>
    <row r="69" spans="1:77">
      <c r="A69" s="88" t="s">
        <v>30</v>
      </c>
      <c r="B69" s="84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19">
        <f>(Z68-Z71)/Z68</f>
        <v>1</v>
      </c>
      <c r="AA69" s="19">
        <f t="shared" ref="AA69:AN69" si="62">(AA68-AA71)/AA68</f>
        <v>1</v>
      </c>
      <c r="AB69" s="19">
        <f t="shared" si="62"/>
        <v>1</v>
      </c>
      <c r="AC69" s="19">
        <f t="shared" si="62"/>
        <v>1</v>
      </c>
      <c r="AD69" s="19">
        <f t="shared" si="62"/>
        <v>0.49226337999866032</v>
      </c>
      <c r="AE69" s="19">
        <f t="shared" si="62"/>
        <v>1</v>
      </c>
      <c r="AF69" s="19">
        <f t="shared" si="62"/>
        <v>1</v>
      </c>
      <c r="AG69" s="19" t="s">
        <v>92</v>
      </c>
      <c r="AH69" s="19">
        <f>(AH68-AH71)/AH68</f>
        <v>1</v>
      </c>
      <c r="AI69" s="19" t="s">
        <v>92</v>
      </c>
      <c r="AJ69" s="19">
        <f>(AJ68-AJ71)/AJ68</f>
        <v>1</v>
      </c>
      <c r="AK69" s="19">
        <f>(AK68-AK71)/AK68</f>
        <v>1</v>
      </c>
      <c r="AL69" s="19">
        <f t="shared" si="62"/>
        <v>1</v>
      </c>
      <c r="AM69" s="19">
        <f>(AM68-AM71)/AM68</f>
        <v>1</v>
      </c>
      <c r="AN69" s="19">
        <f t="shared" si="62"/>
        <v>1</v>
      </c>
      <c r="AO69" s="19">
        <f>(AO68-AO71)/AO68</f>
        <v>1</v>
      </c>
      <c r="AP69" s="19">
        <f t="shared" ref="AP69" si="63">(AP68-AP71)/AP68</f>
        <v>1</v>
      </c>
      <c r="AQ69" s="19">
        <f>(AQ68-AQ71)/AQ68</f>
        <v>1</v>
      </c>
      <c r="AR69" s="19">
        <f>(AR68-AR71)/AR68</f>
        <v>1</v>
      </c>
      <c r="AS69" s="19" t="s">
        <v>93</v>
      </c>
      <c r="AT69" s="19">
        <f>(AT68-AT71)/AT68</f>
        <v>1</v>
      </c>
      <c r="AU69" s="19">
        <f>(AU68-AU71)/AU68</f>
        <v>1</v>
      </c>
      <c r="AV69" s="19">
        <f>(AV68-AV71)/AV68</f>
        <v>1</v>
      </c>
      <c r="AW69" s="19">
        <f>(AW68-AW71)/AW68</f>
        <v>1</v>
      </c>
      <c r="AX69" s="108">
        <f>(AX68-AX71)/AX68</f>
        <v>0.95811900170728603</v>
      </c>
      <c r="AZ69" s="150">
        <f t="shared" ref="AZ69:BW69" si="64">(AZ68-AZ71)/AZ68</f>
        <v>1</v>
      </c>
      <c r="BA69" s="19">
        <f t="shared" si="64"/>
        <v>1</v>
      </c>
      <c r="BB69" s="19">
        <f t="shared" si="64"/>
        <v>1</v>
      </c>
      <c r="BC69" s="19">
        <f t="shared" si="64"/>
        <v>1</v>
      </c>
      <c r="BD69" s="19">
        <f t="shared" si="64"/>
        <v>1</v>
      </c>
      <c r="BE69" s="19">
        <f t="shared" si="64"/>
        <v>0.87770309760374055</v>
      </c>
      <c r="BF69" s="19">
        <f>(BF68-BF71)/BF68</f>
        <v>1</v>
      </c>
      <c r="BG69" s="19">
        <f t="shared" si="64"/>
        <v>1</v>
      </c>
      <c r="BH69" s="19">
        <f t="shared" si="64"/>
        <v>1</v>
      </c>
      <c r="BI69" s="19">
        <f t="shared" si="64"/>
        <v>1</v>
      </c>
      <c r="BJ69" s="19">
        <f>(BJ68-BJ71)/BJ68</f>
        <v>1</v>
      </c>
      <c r="BK69" s="19" t="e">
        <f t="shared" si="64"/>
        <v>#DIV/0!</v>
      </c>
      <c r="BL69" s="19" t="e">
        <f t="shared" si="64"/>
        <v>#DIV/0!</v>
      </c>
      <c r="BM69" s="19" t="e">
        <f t="shared" si="64"/>
        <v>#DIV/0!</v>
      </c>
      <c r="BN69" s="19" t="e">
        <f t="shared" si="64"/>
        <v>#DIV/0!</v>
      </c>
      <c r="BO69" s="19" t="e">
        <f t="shared" si="64"/>
        <v>#DIV/0!</v>
      </c>
      <c r="BP69" s="19" t="e">
        <f t="shared" si="64"/>
        <v>#DIV/0!</v>
      </c>
      <c r="BQ69" s="19" t="e">
        <f t="shared" si="64"/>
        <v>#DIV/0!</v>
      </c>
      <c r="BR69" s="19" t="e">
        <f t="shared" si="64"/>
        <v>#DIV/0!</v>
      </c>
      <c r="BS69" s="19" t="e">
        <f t="shared" si="64"/>
        <v>#DIV/0!</v>
      </c>
      <c r="BT69" s="19" t="e">
        <f t="shared" si="64"/>
        <v>#DIV/0!</v>
      </c>
      <c r="BU69" s="19" t="e">
        <f t="shared" si="64"/>
        <v>#DIV/0!</v>
      </c>
      <c r="BV69" s="19" t="e">
        <f t="shared" si="64"/>
        <v>#DIV/0!</v>
      </c>
      <c r="BW69" s="19" t="e">
        <f t="shared" si="64"/>
        <v>#DIV/0!</v>
      </c>
      <c r="BX69" s="108">
        <f>(BX68-BX71)/BX68</f>
        <v>0.98922641266572275</v>
      </c>
    </row>
    <row r="70" spans="1:77" ht="13.8" thickBot="1">
      <c r="A70" s="89" t="s">
        <v>36</v>
      </c>
      <c r="B70" s="85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40">
        <f>Z69</f>
        <v>1</v>
      </c>
      <c r="AA70" s="40">
        <f>(SUM(Z68:AA68)-(Z71:AA71))/SUM(Z68:AA68)</f>
        <v>1</v>
      </c>
      <c r="AB70" s="40">
        <f>(SUM(Z68:AB68)-(Z71:AB71))/SUM(Z68:AB68)</f>
        <v>1</v>
      </c>
      <c r="AC70" s="40">
        <f>(SUM(Z68:AC68)-(Z71:AC71))/SUM(Z68:AC68)</f>
        <v>1</v>
      </c>
      <c r="AD70" s="40">
        <f>(SUM(Z68:AD68)-(Z71:AD71))/SUM(Z68:AD68)</f>
        <v>0.70823710546574292</v>
      </c>
      <c r="AE70" s="40">
        <f>(SUM(Z68:AE68)-SUM(Z71:AE71))/SUM(Z68:AE68)</f>
        <v>0.7257994501519317</v>
      </c>
      <c r="AF70" s="40">
        <f>(SUM(Z68:AF68)-SUM(Z71:AF71))/SUM(Z68:AF68)</f>
        <v>0.75214178274802168</v>
      </c>
      <c r="AG70" s="40">
        <f>(SUM(Z68:AG68)-SUM(Z71:AG71))/SUM(Z68:AG68)</f>
        <v>0.75214178274802168</v>
      </c>
      <c r="AH70" s="40">
        <f>(SUM(AA68:AH68)-SUM(AA71:AH71))/SUM(AA68:AH68)</f>
        <v>0.77500074208198522</v>
      </c>
      <c r="AI70" s="40">
        <f>(SUM(AB68:AI68)-SUM(AB71:AI71))/SUM(AB68:AI68)</f>
        <v>0.71124909527256108</v>
      </c>
      <c r="AJ70" s="40">
        <f>(SUM(AC68:AJ68)-SUM(AC71:AJ71))/SUM(AC68:AJ68)</f>
        <v>0.78407019143117596</v>
      </c>
      <c r="AK70" s="40">
        <f>(SUM(AD68:AK68)-SUM(AD71:AK71))/SUM(AD68:AK68)</f>
        <v>0.81344752904114981</v>
      </c>
      <c r="AL70" s="40">
        <f>(SUM(Z68:AL68)-SUM(Z71:AL71))/SUM(Z68:AL68)</f>
        <v>0.8746921029574648</v>
      </c>
      <c r="AM70" s="40">
        <f>(SUM(Z68:AM68)-SUM(Z71:AM71))/SUM(Z68:AM68)</f>
        <v>0.89514310614339665</v>
      </c>
      <c r="AN70" s="40">
        <f>(SUM(Z68:AN68)-SUM(Z71:AN71))/SUM(Z68:AN68)</f>
        <v>0.90490170248535262</v>
      </c>
      <c r="AO70" s="40">
        <f>(SUM($Z$68:AO68)-SUM($Z$71:AO71))/SUM($Z$68:AO68)</f>
        <v>0.92360026205714862</v>
      </c>
      <c r="AP70" s="40">
        <f>(SUM($Z$68:AP68)-SUM($Z$71:AP71))/SUM($Z$68:AP68)</f>
        <v>0.92859094291985789</v>
      </c>
      <c r="AQ70" s="40">
        <f>(SUM($Z$68:AQ68)-SUM($Z$71:AQ71))/SUM($Z$68:AQ68)</f>
        <v>0.9393827920701816</v>
      </c>
      <c r="AR70" s="40">
        <f>(SUM($Z$68:AR68)-SUM($Z$71:AR71))/SUM($Z$68:AR68)</f>
        <v>0.94875608436992964</v>
      </c>
      <c r="AS70" s="40">
        <f>(SUM($Z$68:AS68)-SUM($Z$71:AS71))/SUM($Z$68:AS68)</f>
        <v>0.94875608436992964</v>
      </c>
      <c r="AT70" s="40">
        <f>(SUM($Z$68:AT68)-SUM($Z$71:AT71))/SUM($Z$68:AT68)</f>
        <v>0.94928239269345283</v>
      </c>
      <c r="AU70" s="40">
        <f>(SUM($Z$68:AU68)-SUM($Z$71:AU71))/SUM($Z$68:AU68)</f>
        <v>0.95411733372073315</v>
      </c>
      <c r="AV70" s="40">
        <f>(SUM($Z$68:AV68)-SUM($Z$71:AV71))/SUM($Z$68:AV68)</f>
        <v>0.95683100877617622</v>
      </c>
      <c r="AW70" s="40">
        <f>(SUM($Z$68:AW68)-SUM($Z$71:AW71))/SUM($Z$68:AW68)</f>
        <v>0.95811900170728603</v>
      </c>
      <c r="AX70" s="109">
        <f>(SUM(Z68:AW68)-SUM(Z71:AW71))/SUM(Z68:AW68)</f>
        <v>0.95811900170728603</v>
      </c>
      <c r="AZ70" s="153">
        <f>AZ69</f>
        <v>1</v>
      </c>
      <c r="BA70" s="40">
        <f>(SUM(AZ68:BA68)-SUM(AZ71:BA71))/SUM(AZ68:BA68)</f>
        <v>1</v>
      </c>
      <c r="BB70" s="40">
        <f>(SUM(AZ68:BB68)-SUM(AZ71:BB71))/SUM(AZ68:BB68)</f>
        <v>1</v>
      </c>
      <c r="BC70" s="40">
        <f>(SUM(AZ68:BC68)-SUM(AZ71:BC71))/SUM(AZ68:BC68)</f>
        <v>1</v>
      </c>
      <c r="BD70" s="40">
        <f>(SUM(BB68:BD68)-SUM(BB71:BD71))/SUM(BB68:BD68)</f>
        <v>1</v>
      </c>
      <c r="BE70" s="40">
        <f>(SUM(AZ68:BE68)-SUM(AZ71:BE71))/SUM(AZ68:BE68)</f>
        <v>0.98424944957753902</v>
      </c>
      <c r="BF70" s="40">
        <f>(SUM(AZ68:BF68)-SUM(AZ71:BF71))/SUM(AZ68:BF68)</f>
        <v>0.98557468590041875</v>
      </c>
      <c r="BG70" s="40">
        <f>(SUM(AZ68:BG68)-SUM(AZ71:BG71))/SUM(AZ68:BG68)</f>
        <v>0.98672755815612956</v>
      </c>
      <c r="BH70" s="40">
        <f>(SUM(AZ68:BH68)-SUM(AZ71:BH71))/SUM(AZ68:BH68)</f>
        <v>0.98849452905921809</v>
      </c>
      <c r="BI70" s="40">
        <f>(SUM(AZ68:BI68)-SUM(AZ71:BI71))/SUM(AZ68:BI68)</f>
        <v>0.98915662650602409</v>
      </c>
      <c r="BJ70" s="40">
        <f>(SUM(AZ68:BJ68)-SUM(AZ71:BJ71))/SUM(AZ68:BJ68)</f>
        <v>0.98922641266572275</v>
      </c>
      <c r="BK70" s="40">
        <f>(SUM(AZ68:BK68)-SUM(AZ71:BK71))/SUM(AZ68:BK68)</f>
        <v>0.98922641266572275</v>
      </c>
      <c r="BL70" s="40">
        <f>(SUM(AZ68:BL68)-SUM(AZ71:BL71))/SUM(AZ68:BL68)</f>
        <v>0.98922641266572275</v>
      </c>
      <c r="BM70" s="40">
        <f>(SUM(AZ68:BM68)-SUM(AZ71:BM71))/SUM(AZ68:BM68)</f>
        <v>0.98922641266572275</v>
      </c>
      <c r="BN70" s="40">
        <f>(SUM(AZ68:BN68)-SUM(AZ71:BN71))/SUM(AZ68:BN68)</f>
        <v>0.98922641266572275</v>
      </c>
      <c r="BO70" s="40">
        <f>(SUM(AZ68:BO68)-SUM(AZ71:BO71))/SUM(AZ68:BO68)</f>
        <v>0.98922641266572275</v>
      </c>
      <c r="BP70" s="40">
        <f>(SUM(AZ68:BP68)-SUM(AZ71:BP71))/SUM(AZ68:BP68)</f>
        <v>0.98922641266572275</v>
      </c>
      <c r="BQ70" s="40">
        <f>(SUM(AZ68:BQ68)-SUM(AZ71:BQ71))/SUM(AZ68:BQ68)</f>
        <v>0.98922641266572275</v>
      </c>
      <c r="BR70" s="40">
        <f>(SUM(AZ68:BR68)-SUM(AZ71:BR71))/SUM(AZ68:BR68)</f>
        <v>0.98922641266572275</v>
      </c>
      <c r="BS70" s="40">
        <f>(SUM(AZ68:BS68)-SUM(AZ71:BS71))/SUM(AZ68:BS68)</f>
        <v>0.98922641266572275</v>
      </c>
      <c r="BT70" s="40">
        <f>(SUM(AZ68:BT68)-SUM(AZ71:BT71))/SUM(AZ68:BT68)</f>
        <v>0.98922641266572275</v>
      </c>
      <c r="BU70" s="40">
        <f>(SUM(AZ68:BU68)-SUM(AZ71:BU71))/SUM(AZ68:BU68)</f>
        <v>0.98922641266572275</v>
      </c>
      <c r="BV70" s="40">
        <f>(SUM(AZ68:BV68)-SUM(AZ71:BV71))/SUM(AZ68:BV68)</f>
        <v>0.98922641266572275</v>
      </c>
      <c r="BW70" s="40">
        <f>(SUM(AZ68:BW68)-SUM(AZ71:BW71))/SUM(AZ68:BW68)</f>
        <v>0.98922641266572275</v>
      </c>
      <c r="BX70" s="109"/>
    </row>
    <row r="71" spans="1:77">
      <c r="A71" s="76" t="s">
        <v>77</v>
      </c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8">
        <v>0</v>
      </c>
      <c r="AA71" s="78">
        <v>0</v>
      </c>
      <c r="AB71" s="78">
        <v>0</v>
      </c>
      <c r="AC71" s="78">
        <v>0</v>
      </c>
      <c r="AD71" s="78">
        <v>7580</v>
      </c>
      <c r="AE71" s="78">
        <v>0</v>
      </c>
      <c r="AF71" s="78">
        <v>0</v>
      </c>
      <c r="AG71" s="78">
        <v>0</v>
      </c>
      <c r="AH71" s="78">
        <v>0</v>
      </c>
      <c r="AI71" s="78">
        <v>0</v>
      </c>
      <c r="AJ71" s="78">
        <v>0</v>
      </c>
      <c r="AK71" s="78">
        <v>0</v>
      </c>
      <c r="AL71" s="78">
        <v>0</v>
      </c>
      <c r="AM71" s="78">
        <v>0</v>
      </c>
      <c r="AN71" s="78">
        <v>0</v>
      </c>
      <c r="AO71" s="78">
        <v>0</v>
      </c>
      <c r="AP71" s="78"/>
      <c r="AQ71" s="78"/>
      <c r="AR71" s="78"/>
      <c r="AS71" s="78"/>
      <c r="AT71" s="78"/>
      <c r="AU71" s="78"/>
      <c r="AV71" s="78"/>
      <c r="AW71" s="78"/>
      <c r="AX71" s="123">
        <f t="shared" ref="AX71:AX77" si="65">SUM(Z71:AW71)</f>
        <v>7580</v>
      </c>
      <c r="AY71" s="11">
        <f t="shared" ref="AY71:AY77" si="66">AX71-AX103</f>
        <v>0</v>
      </c>
      <c r="AZ71" s="78">
        <v>0</v>
      </c>
      <c r="BA71" s="78">
        <v>0</v>
      </c>
      <c r="BB71" s="78">
        <v>0</v>
      </c>
      <c r="BC71" s="78">
        <v>0</v>
      </c>
      <c r="BD71" s="78">
        <v>0</v>
      </c>
      <c r="BE71" s="78">
        <v>837</v>
      </c>
      <c r="BF71" s="139">
        <v>0</v>
      </c>
      <c r="BG71" s="139">
        <v>0</v>
      </c>
      <c r="BH71" s="78"/>
      <c r="BI71" s="78"/>
      <c r="BJ71" s="78"/>
      <c r="BK71" s="78"/>
      <c r="BL71" s="139"/>
      <c r="BM71" s="139"/>
      <c r="BN71" s="139"/>
      <c r="BO71" s="139"/>
      <c r="BP71" s="139"/>
      <c r="BQ71" s="139"/>
      <c r="BR71" s="139"/>
      <c r="BS71" s="139"/>
      <c r="BT71" s="139"/>
      <c r="BU71" s="139"/>
      <c r="BV71" s="139"/>
      <c r="BW71" s="139"/>
      <c r="BX71" s="123">
        <f t="shared" ref="BX71:BX77" si="67">SUM(AZ71:BW71)</f>
        <v>837</v>
      </c>
      <c r="BY71" s="159">
        <f>BX71-BX103</f>
        <v>0</v>
      </c>
    </row>
    <row r="72" spans="1:77">
      <c r="A72" s="76" t="s">
        <v>71</v>
      </c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139">
        <v>10821</v>
      </c>
      <c r="AA72" s="139">
        <v>36439</v>
      </c>
      <c r="AB72" s="139">
        <v>102852</v>
      </c>
      <c r="AC72" s="139">
        <v>61087</v>
      </c>
      <c r="AD72" s="139">
        <v>77475</v>
      </c>
      <c r="AE72" s="139">
        <v>27565</v>
      </c>
      <c r="AF72" s="139">
        <v>12021</v>
      </c>
      <c r="AG72" s="139">
        <v>29270</v>
      </c>
      <c r="AH72" s="139">
        <v>15835</v>
      </c>
      <c r="AI72" s="139">
        <v>2604</v>
      </c>
      <c r="AJ72" s="139">
        <v>149</v>
      </c>
      <c r="AK72" s="139">
        <v>329</v>
      </c>
      <c r="AL72" s="143">
        <v>1863</v>
      </c>
      <c r="AM72" s="143">
        <v>3614</v>
      </c>
      <c r="AN72" s="143">
        <v>2522</v>
      </c>
      <c r="AO72" s="143">
        <v>7650</v>
      </c>
      <c r="AP72" s="143">
        <v>789</v>
      </c>
      <c r="AQ72" s="143">
        <v>3438</v>
      </c>
      <c r="AR72" s="143">
        <v>300</v>
      </c>
      <c r="AS72" s="143">
        <v>2178</v>
      </c>
      <c r="AT72" s="143">
        <v>9425</v>
      </c>
      <c r="AU72" s="143">
        <v>363</v>
      </c>
      <c r="AV72" s="143">
        <v>353</v>
      </c>
      <c r="AW72" s="143">
        <v>1200</v>
      </c>
      <c r="AX72" s="123">
        <f t="shared" si="65"/>
        <v>410142</v>
      </c>
      <c r="AY72" s="11">
        <f t="shared" si="66"/>
        <v>0</v>
      </c>
      <c r="AZ72" s="140">
        <v>0</v>
      </c>
      <c r="BA72" s="139">
        <v>0</v>
      </c>
      <c r="BB72" s="143">
        <v>470</v>
      </c>
      <c r="BC72" s="143">
        <v>3556</v>
      </c>
      <c r="BD72" s="143">
        <v>44596</v>
      </c>
      <c r="BE72" s="139">
        <v>23416</v>
      </c>
      <c r="BF72" s="139">
        <v>88217</v>
      </c>
      <c r="BG72" s="139">
        <v>87481</v>
      </c>
      <c r="BH72" s="139">
        <v>39995</v>
      </c>
      <c r="BI72" s="139">
        <v>0</v>
      </c>
      <c r="BJ72" s="139">
        <v>0</v>
      </c>
      <c r="BK72" s="139">
        <v>0</v>
      </c>
      <c r="BL72" s="139">
        <v>0</v>
      </c>
      <c r="BM72" s="139">
        <v>0</v>
      </c>
      <c r="BN72" s="139">
        <v>0</v>
      </c>
      <c r="BO72" s="139">
        <v>0</v>
      </c>
      <c r="BP72" s="139">
        <v>0</v>
      </c>
      <c r="BQ72" s="139">
        <v>0</v>
      </c>
      <c r="BR72" s="139"/>
      <c r="BS72" s="139"/>
      <c r="BT72" s="139"/>
      <c r="BU72" s="139"/>
      <c r="BV72" s="139"/>
      <c r="BW72" s="139"/>
      <c r="BX72" s="123">
        <f t="shared" si="67"/>
        <v>287731</v>
      </c>
      <c r="BY72" s="159">
        <f>BX72-BX104</f>
        <v>-13881</v>
      </c>
    </row>
    <row r="73" spans="1:77">
      <c r="A73" s="76" t="s">
        <v>72</v>
      </c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139">
        <v>56545</v>
      </c>
      <c r="AA73" s="139">
        <v>87839</v>
      </c>
      <c r="AB73" s="139">
        <v>281513</v>
      </c>
      <c r="AC73" s="139">
        <v>240279</v>
      </c>
      <c r="AD73" s="139">
        <v>192992</v>
      </c>
      <c r="AE73" s="139">
        <v>73667</v>
      </c>
      <c r="AF73" s="139">
        <v>34463</v>
      </c>
      <c r="AG73" s="139">
        <v>54731</v>
      </c>
      <c r="AH73" s="139">
        <v>22413</v>
      </c>
      <c r="AI73" s="139">
        <v>9439</v>
      </c>
      <c r="AJ73" s="139">
        <v>1484</v>
      </c>
      <c r="AK73" s="139">
        <v>9130</v>
      </c>
      <c r="AL73" s="139">
        <v>6637</v>
      </c>
      <c r="AM73" s="139">
        <v>3780</v>
      </c>
      <c r="AN73" s="139">
        <v>2836</v>
      </c>
      <c r="AO73" s="139">
        <v>8304</v>
      </c>
      <c r="AP73" s="139">
        <v>3533</v>
      </c>
      <c r="AQ73" s="139">
        <v>8710</v>
      </c>
      <c r="AR73" s="139">
        <v>300</v>
      </c>
      <c r="AS73" s="139">
        <v>2178</v>
      </c>
      <c r="AT73" s="139">
        <v>12289</v>
      </c>
      <c r="AU73" s="139">
        <v>863</v>
      </c>
      <c r="AV73" s="139">
        <v>709</v>
      </c>
      <c r="AW73" s="143">
        <v>1222</v>
      </c>
      <c r="AX73" s="123">
        <f t="shared" si="65"/>
        <v>1115856</v>
      </c>
      <c r="AY73" s="11">
        <f t="shared" si="66"/>
        <v>0</v>
      </c>
      <c r="AZ73" s="139">
        <v>2542</v>
      </c>
      <c r="BA73" s="139">
        <v>47</v>
      </c>
      <c r="BB73" s="143">
        <v>886</v>
      </c>
      <c r="BC73" s="143">
        <v>5128</v>
      </c>
      <c r="BD73" s="143">
        <v>47529</v>
      </c>
      <c r="BE73" s="139">
        <v>24717</v>
      </c>
      <c r="BF73" s="168">
        <v>109581</v>
      </c>
      <c r="BG73" s="139">
        <f>397+112581</f>
        <v>112978</v>
      </c>
      <c r="BH73" s="139">
        <f>425+9000+12493+9174+9328</f>
        <v>40420</v>
      </c>
      <c r="BI73" s="139">
        <v>286</v>
      </c>
      <c r="BJ73" s="139">
        <v>2363</v>
      </c>
      <c r="BK73" s="139">
        <v>0</v>
      </c>
      <c r="BL73" s="139">
        <v>0</v>
      </c>
      <c r="BM73" s="139">
        <v>0</v>
      </c>
      <c r="BN73" s="139">
        <v>0</v>
      </c>
      <c r="BO73" s="139">
        <v>0</v>
      </c>
      <c r="BP73" s="139">
        <v>0</v>
      </c>
      <c r="BQ73" s="139">
        <v>0</v>
      </c>
      <c r="BR73" s="139"/>
      <c r="BS73" s="139"/>
      <c r="BT73" s="139"/>
      <c r="BU73" s="139"/>
      <c r="BV73" s="139"/>
      <c r="BW73" s="139"/>
      <c r="BX73" s="123">
        <f t="shared" si="67"/>
        <v>346477</v>
      </c>
      <c r="BY73" s="159">
        <f>BX73-BX105</f>
        <v>-13881</v>
      </c>
    </row>
    <row r="74" spans="1:77">
      <c r="A74" s="76" t="s">
        <v>73</v>
      </c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139">
        <v>21877</v>
      </c>
      <c r="AA74" s="139">
        <v>8614</v>
      </c>
      <c r="AB74" s="139">
        <v>101428</v>
      </c>
      <c r="AC74" s="139">
        <v>71990</v>
      </c>
      <c r="AD74" s="139">
        <v>8482</v>
      </c>
      <c r="AE74" s="139">
        <v>1863</v>
      </c>
      <c r="AF74" s="139">
        <v>11195</v>
      </c>
      <c r="AG74" s="139">
        <v>13060</v>
      </c>
      <c r="AH74" s="139">
        <v>8160</v>
      </c>
      <c r="AI74" s="139">
        <v>2547</v>
      </c>
      <c r="AJ74" s="139">
        <v>0</v>
      </c>
      <c r="AK74" s="139">
        <v>0</v>
      </c>
      <c r="AL74" s="143">
        <v>4217</v>
      </c>
      <c r="AM74" s="143">
        <v>464</v>
      </c>
      <c r="AN74" s="143">
        <v>2222</v>
      </c>
      <c r="AO74" s="143">
        <v>7600</v>
      </c>
      <c r="AP74" s="143">
        <v>789</v>
      </c>
      <c r="AQ74" s="143">
        <v>2872</v>
      </c>
      <c r="AR74" s="143">
        <v>300</v>
      </c>
      <c r="AS74" s="143">
        <v>0</v>
      </c>
      <c r="AT74" s="143">
        <v>1389</v>
      </c>
      <c r="AU74" s="143">
        <v>0</v>
      </c>
      <c r="AV74" s="143">
        <v>353</v>
      </c>
      <c r="AW74" s="143">
        <v>1222</v>
      </c>
      <c r="AX74" s="123">
        <f t="shared" si="65"/>
        <v>270644</v>
      </c>
      <c r="AY74" s="11">
        <f t="shared" si="66"/>
        <v>0</v>
      </c>
      <c r="AZ74" s="140">
        <v>0</v>
      </c>
      <c r="BA74" s="139">
        <v>0</v>
      </c>
      <c r="BB74" s="143">
        <v>470</v>
      </c>
      <c r="BC74" s="143">
        <v>4575</v>
      </c>
      <c r="BD74" s="143">
        <v>36150</v>
      </c>
      <c r="BE74" s="139">
        <v>23094</v>
      </c>
      <c r="BF74" s="139">
        <v>84468</v>
      </c>
      <c r="BG74" s="139">
        <v>86081</v>
      </c>
      <c r="BH74" s="139">
        <v>39995</v>
      </c>
      <c r="BI74" s="139">
        <v>0</v>
      </c>
      <c r="BJ74" s="139">
        <v>0</v>
      </c>
      <c r="BK74" s="139">
        <v>0</v>
      </c>
      <c r="BL74" s="139">
        <v>0</v>
      </c>
      <c r="BM74" s="139">
        <v>0</v>
      </c>
      <c r="BN74" s="139">
        <v>0</v>
      </c>
      <c r="BO74" s="139">
        <v>0</v>
      </c>
      <c r="BP74" s="139">
        <v>0</v>
      </c>
      <c r="BQ74" s="139">
        <v>0</v>
      </c>
      <c r="BR74" s="139"/>
      <c r="BS74" s="139"/>
      <c r="BT74" s="139"/>
      <c r="BU74" s="139"/>
      <c r="BV74" s="139"/>
      <c r="BW74" s="139"/>
      <c r="BX74" s="123">
        <f t="shared" si="67"/>
        <v>274833</v>
      </c>
      <c r="BY74" s="159">
        <f>BX74-BX106</f>
        <v>-13881</v>
      </c>
    </row>
    <row r="75" spans="1:77">
      <c r="A75" s="76" t="s">
        <v>74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139">
        <v>28898</v>
      </c>
      <c r="AA75" s="139">
        <v>25556</v>
      </c>
      <c r="AB75" s="139">
        <v>108151</v>
      </c>
      <c r="AC75" s="139">
        <v>80620</v>
      </c>
      <c r="AD75" s="139">
        <v>74918</v>
      </c>
      <c r="AE75" s="139">
        <v>19993</v>
      </c>
      <c r="AF75" s="139">
        <v>19264</v>
      </c>
      <c r="AG75" s="139">
        <v>16355</v>
      </c>
      <c r="AH75" s="139">
        <v>6402</v>
      </c>
      <c r="AI75" s="139">
        <v>2940</v>
      </c>
      <c r="AJ75" s="139">
        <v>715</v>
      </c>
      <c r="AK75" s="139">
        <v>1808</v>
      </c>
      <c r="AL75" s="139">
        <v>727</v>
      </c>
      <c r="AM75" s="139">
        <v>3284</v>
      </c>
      <c r="AN75" s="139">
        <v>314</v>
      </c>
      <c r="AO75" s="139">
        <v>7904</v>
      </c>
      <c r="AP75" s="139">
        <v>2827</v>
      </c>
      <c r="AQ75" s="139">
        <v>5788</v>
      </c>
      <c r="AR75" s="139">
        <v>300</v>
      </c>
      <c r="AS75" s="139">
        <v>0</v>
      </c>
      <c r="AT75" s="139">
        <v>0</v>
      </c>
      <c r="AU75" s="139">
        <v>500</v>
      </c>
      <c r="AV75" s="139">
        <v>881</v>
      </c>
      <c r="AW75" s="139">
        <v>266</v>
      </c>
      <c r="AX75" s="123">
        <f t="shared" si="65"/>
        <v>408411</v>
      </c>
      <c r="AY75" s="11">
        <f t="shared" si="66"/>
        <v>0</v>
      </c>
      <c r="AZ75" s="139">
        <v>0</v>
      </c>
      <c r="BA75" s="139"/>
      <c r="BB75" s="139"/>
      <c r="BC75" s="139"/>
      <c r="BD75" s="139"/>
      <c r="BE75" s="139"/>
      <c r="BF75" s="139">
        <v>0</v>
      </c>
      <c r="BG75" s="160"/>
      <c r="BH75" s="139"/>
      <c r="BI75" s="139"/>
      <c r="BJ75" s="139"/>
      <c r="BK75" s="139"/>
      <c r="BL75" s="123"/>
      <c r="BM75" s="160"/>
      <c r="BN75" s="160"/>
      <c r="BO75" s="160"/>
      <c r="BP75" s="160"/>
      <c r="BQ75" s="160"/>
      <c r="BR75" s="160"/>
      <c r="BS75" s="160"/>
      <c r="BT75" s="160"/>
      <c r="BU75" s="160"/>
      <c r="BV75" s="160"/>
      <c r="BW75" s="160"/>
      <c r="BX75" s="123">
        <f t="shared" si="67"/>
        <v>0</v>
      </c>
    </row>
    <row r="76" spans="1:77">
      <c r="A76" s="76" t="s">
        <v>75</v>
      </c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139">
        <v>0</v>
      </c>
      <c r="AA76" s="139">
        <v>0</v>
      </c>
      <c r="AB76" s="139">
        <v>0</v>
      </c>
      <c r="AC76" s="139">
        <v>0</v>
      </c>
      <c r="AD76" s="139">
        <v>0</v>
      </c>
      <c r="AE76" s="139">
        <v>0</v>
      </c>
      <c r="AF76" s="139">
        <v>0</v>
      </c>
      <c r="AG76" s="139">
        <v>0</v>
      </c>
      <c r="AH76" s="139">
        <v>0</v>
      </c>
      <c r="AI76" s="139">
        <v>0</v>
      </c>
      <c r="AJ76" s="139">
        <v>0</v>
      </c>
      <c r="AK76" s="139">
        <v>0</v>
      </c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23">
        <f t="shared" si="65"/>
        <v>0</v>
      </c>
      <c r="AY76" s="11">
        <f t="shared" si="66"/>
        <v>0</v>
      </c>
      <c r="AZ76" s="139"/>
      <c r="BA76" s="139"/>
      <c r="BB76" s="139"/>
      <c r="BC76" s="139"/>
      <c r="BD76" s="139"/>
      <c r="BE76" s="139"/>
      <c r="BF76" s="139">
        <v>0</v>
      </c>
      <c r="BG76" s="160"/>
      <c r="BH76" s="139"/>
      <c r="BI76" s="139"/>
      <c r="BJ76" s="139"/>
      <c r="BK76" s="139"/>
      <c r="BL76" s="123"/>
      <c r="BM76" s="160"/>
      <c r="BN76" s="160"/>
      <c r="BO76" s="160"/>
      <c r="BP76" s="160"/>
      <c r="BQ76" s="160"/>
      <c r="BR76" s="160"/>
      <c r="BS76" s="160"/>
      <c r="BT76" s="160"/>
      <c r="BU76" s="160"/>
      <c r="BV76" s="160"/>
      <c r="BW76" s="160"/>
      <c r="BX76" s="123">
        <f t="shared" si="67"/>
        <v>0</v>
      </c>
    </row>
    <row r="77" spans="1:77">
      <c r="A77" s="76" t="s">
        <v>76</v>
      </c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139">
        <v>492</v>
      </c>
      <c r="AA77" s="139"/>
      <c r="AB77" s="139">
        <v>3686</v>
      </c>
      <c r="AC77" s="139">
        <v>9588</v>
      </c>
      <c r="AD77" s="139">
        <v>467</v>
      </c>
      <c r="AE77" s="139">
        <v>166</v>
      </c>
      <c r="AF77" s="139">
        <v>22</v>
      </c>
      <c r="AG77" s="139">
        <v>134</v>
      </c>
      <c r="AH77" s="139">
        <v>1943</v>
      </c>
      <c r="AI77" s="139"/>
      <c r="AJ77" s="139"/>
      <c r="AK77" s="139"/>
      <c r="AL77" s="139">
        <v>90</v>
      </c>
      <c r="AM77" s="139"/>
      <c r="AN77" s="139"/>
      <c r="AO77" s="139"/>
      <c r="AP77" s="139">
        <v>789</v>
      </c>
      <c r="AQ77" s="139"/>
      <c r="AR77" s="139"/>
      <c r="AS77" s="139"/>
      <c r="AT77" s="139"/>
      <c r="AU77" s="139"/>
      <c r="AV77" s="139"/>
      <c r="AW77" s="139"/>
      <c r="AX77" s="123">
        <f t="shared" si="65"/>
        <v>17377</v>
      </c>
      <c r="AY77" s="11">
        <f t="shared" si="66"/>
        <v>0</v>
      </c>
      <c r="AZ77" s="139"/>
      <c r="BA77" s="139"/>
      <c r="BB77" s="139"/>
      <c r="BC77" s="139"/>
      <c r="BD77" s="139"/>
      <c r="BE77" s="139"/>
      <c r="BF77" s="139">
        <v>0</v>
      </c>
      <c r="BG77" s="160"/>
      <c r="BH77" s="139"/>
      <c r="BI77" s="139"/>
      <c r="BJ77" s="139"/>
      <c r="BK77" s="139"/>
      <c r="BL77" s="123"/>
      <c r="BM77" s="160"/>
      <c r="BN77" s="160"/>
      <c r="BO77" s="160"/>
      <c r="BP77" s="160"/>
      <c r="BQ77" s="160"/>
      <c r="BR77" s="160"/>
      <c r="BS77" s="160"/>
      <c r="BT77" s="160"/>
      <c r="BU77" s="160"/>
      <c r="BV77" s="160"/>
      <c r="BW77" s="160"/>
      <c r="BX77" s="123">
        <f t="shared" si="67"/>
        <v>0</v>
      </c>
    </row>
    <row r="79" spans="1:77">
      <c r="BA79" s="44"/>
      <c r="BC79" s="44"/>
      <c r="BD79" s="44"/>
      <c r="BE79" s="44"/>
      <c r="BF79" s="44"/>
      <c r="BG79" s="44"/>
      <c r="BH79" s="44"/>
      <c r="BI79" s="44"/>
      <c r="BJ79" s="44"/>
    </row>
    <row r="80" spans="1:77">
      <c r="BA80" s="44"/>
      <c r="BC80" s="44"/>
      <c r="BD80" s="44"/>
      <c r="BE80" s="44"/>
      <c r="BF80" s="44"/>
      <c r="BG80" s="44"/>
      <c r="BH80" s="44"/>
      <c r="BI80" s="44"/>
      <c r="BJ80" s="44"/>
    </row>
    <row r="81" spans="1:76"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  <c r="BA81" s="44"/>
      <c r="BC81" s="44"/>
      <c r="BD81" s="44"/>
      <c r="BE81" s="44"/>
      <c r="BF81" s="44"/>
      <c r="BG81" s="44"/>
      <c r="BH81" s="44"/>
      <c r="BI81" s="44"/>
      <c r="BJ81" s="44"/>
    </row>
    <row r="82" spans="1:76">
      <c r="BA82" s="44"/>
      <c r="BC82" s="44"/>
      <c r="BD82" s="44"/>
      <c r="BE82" s="44"/>
      <c r="BF82" s="44"/>
      <c r="BG82" s="44"/>
      <c r="BH82" s="44"/>
      <c r="BI82" s="44"/>
    </row>
    <row r="83" spans="1:76">
      <c r="BA83" s="44"/>
      <c r="BC83" s="44"/>
      <c r="BD83" s="44"/>
      <c r="BE83" s="44"/>
      <c r="BF83" s="44"/>
      <c r="BG83" s="44"/>
      <c r="BH83" s="44"/>
      <c r="BI83" s="44"/>
      <c r="BJ83" s="44"/>
    </row>
    <row r="84" spans="1:76" ht="13.8" thickBot="1">
      <c r="A84" s="136" t="s">
        <v>91</v>
      </c>
      <c r="BH84" s="11"/>
    </row>
    <row r="85" spans="1:76">
      <c r="A85" s="86" t="s">
        <v>50</v>
      </c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80" t="s">
        <v>51</v>
      </c>
      <c r="AA85" s="80" t="s">
        <v>52</v>
      </c>
      <c r="AB85" s="80" t="s">
        <v>53</v>
      </c>
      <c r="AC85" s="80" t="s">
        <v>54</v>
      </c>
      <c r="AD85" s="80" t="s">
        <v>55</v>
      </c>
      <c r="AE85" s="80" t="s">
        <v>56</v>
      </c>
      <c r="AF85" s="80" t="s">
        <v>57</v>
      </c>
      <c r="AG85" s="80" t="s">
        <v>58</v>
      </c>
      <c r="AH85" s="80" t="s">
        <v>59</v>
      </c>
      <c r="AI85" s="80" t="s">
        <v>60</v>
      </c>
      <c r="AJ85" s="80" t="s">
        <v>61</v>
      </c>
      <c r="AK85" s="80" t="s">
        <v>62</v>
      </c>
      <c r="AL85" s="80" t="s">
        <v>63</v>
      </c>
      <c r="AM85" s="80" t="s">
        <v>64</v>
      </c>
      <c r="AN85" s="80" t="s">
        <v>65</v>
      </c>
      <c r="AO85" s="80" t="s">
        <v>66</v>
      </c>
      <c r="AP85" s="80" t="s">
        <v>82</v>
      </c>
      <c r="AQ85" s="80" t="s">
        <v>83</v>
      </c>
      <c r="AR85" s="80" t="s">
        <v>84</v>
      </c>
      <c r="AS85" s="80" t="s">
        <v>85</v>
      </c>
      <c r="AT85" s="80" t="s">
        <v>86</v>
      </c>
      <c r="AU85" s="80" t="s">
        <v>87</v>
      </c>
      <c r="AV85" s="80" t="s">
        <v>88</v>
      </c>
      <c r="AW85" s="110" t="s">
        <v>89</v>
      </c>
      <c r="AX85" s="112" t="s">
        <v>15</v>
      </c>
      <c r="AZ85" s="144" t="s">
        <v>94</v>
      </c>
      <c r="BA85" s="144" t="s">
        <v>95</v>
      </c>
      <c r="BB85" s="144" t="s">
        <v>96</v>
      </c>
      <c r="BC85" s="144" t="s">
        <v>97</v>
      </c>
      <c r="BD85" s="144" t="s">
        <v>98</v>
      </c>
      <c r="BE85" s="144" t="s">
        <v>99</v>
      </c>
      <c r="BF85" s="144" t="s">
        <v>102</v>
      </c>
      <c r="BG85" s="144" t="s">
        <v>103</v>
      </c>
      <c r="BH85" s="144" t="s">
        <v>109</v>
      </c>
      <c r="BI85" s="144" t="s">
        <v>110</v>
      </c>
      <c r="BJ85" s="144" t="s">
        <v>111</v>
      </c>
      <c r="BK85" s="144" t="s">
        <v>112</v>
      </c>
      <c r="BL85" s="144" t="s">
        <v>113</v>
      </c>
      <c r="BM85" s="144" t="s">
        <v>114</v>
      </c>
      <c r="BN85" s="144" t="s">
        <v>115</v>
      </c>
      <c r="BO85" s="144" t="s">
        <v>116</v>
      </c>
      <c r="BP85" s="144" t="s">
        <v>117</v>
      </c>
      <c r="BQ85" s="144" t="s">
        <v>118</v>
      </c>
      <c r="BR85" s="144" t="s">
        <v>120</v>
      </c>
      <c r="BS85" s="144" t="s">
        <v>119</v>
      </c>
      <c r="BT85" s="144" t="s">
        <v>121</v>
      </c>
      <c r="BU85" s="144" t="s">
        <v>122</v>
      </c>
      <c r="BV85" s="144" t="s">
        <v>123</v>
      </c>
      <c r="BW85" s="144" t="s">
        <v>124</v>
      </c>
      <c r="BX85" s="145" t="s">
        <v>15</v>
      </c>
    </row>
    <row r="86" spans="1:76" s="74" customFormat="1">
      <c r="A86" s="87" t="s">
        <v>17</v>
      </c>
      <c r="B86" s="8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125">
        <f t="shared" ref="Z86:AX87" si="68">Z54</f>
        <v>472042</v>
      </c>
      <c r="AA86" s="125">
        <f t="shared" si="68"/>
        <v>338830</v>
      </c>
      <c r="AB86" s="125">
        <f t="shared" si="68"/>
        <v>622176</v>
      </c>
      <c r="AC86" s="125">
        <f t="shared" si="68"/>
        <v>546685</v>
      </c>
      <c r="AD86" s="125">
        <f t="shared" si="68"/>
        <v>480170</v>
      </c>
      <c r="AE86" s="125">
        <f t="shared" si="68"/>
        <v>354957</v>
      </c>
      <c r="AF86" s="125">
        <f t="shared" si="68"/>
        <v>375944</v>
      </c>
      <c r="AG86" s="125">
        <f t="shared" si="68"/>
        <v>522165</v>
      </c>
      <c r="AH86" s="125">
        <f t="shared" si="68"/>
        <v>354215</v>
      </c>
      <c r="AI86" s="125">
        <f t="shared" si="68"/>
        <v>329724</v>
      </c>
      <c r="AJ86" s="125">
        <f t="shared" si="68"/>
        <v>262915</v>
      </c>
      <c r="AK86" s="125">
        <f t="shared" si="68"/>
        <v>253981</v>
      </c>
      <c r="AL86" s="125">
        <f t="shared" si="68"/>
        <v>299036</v>
      </c>
      <c r="AM86" s="125">
        <f t="shared" si="68"/>
        <v>207985</v>
      </c>
      <c r="AN86" s="125">
        <f t="shared" si="68"/>
        <v>210014</v>
      </c>
      <c r="AO86" s="125">
        <f t="shared" si="68"/>
        <v>422864</v>
      </c>
      <c r="AP86" s="125">
        <f t="shared" si="68"/>
        <v>552634</v>
      </c>
      <c r="AQ86" s="125">
        <f t="shared" si="68"/>
        <v>479800</v>
      </c>
      <c r="AR86" s="125">
        <f t="shared" si="68"/>
        <v>308735</v>
      </c>
      <c r="AS86" s="125">
        <f t="shared" si="68"/>
        <v>220952</v>
      </c>
      <c r="AT86" s="125">
        <f t="shared" si="68"/>
        <v>541430</v>
      </c>
      <c r="AU86" s="125">
        <f t="shared" si="68"/>
        <v>414231</v>
      </c>
      <c r="AV86" s="125">
        <f t="shared" si="68"/>
        <v>531932</v>
      </c>
      <c r="AW86" s="125">
        <f t="shared" si="68"/>
        <v>173397</v>
      </c>
      <c r="AX86" s="141">
        <f t="shared" si="68"/>
        <v>9276814</v>
      </c>
      <c r="AZ86" s="125">
        <f t="shared" ref="AZ86:BW87" si="69">AZ54</f>
        <v>655841</v>
      </c>
      <c r="BA86" s="125">
        <f t="shared" si="69"/>
        <v>345114</v>
      </c>
      <c r="BB86" s="125">
        <f t="shared" si="69"/>
        <v>302767</v>
      </c>
      <c r="BC86" s="125">
        <f t="shared" si="69"/>
        <v>191777</v>
      </c>
      <c r="BD86" s="125">
        <f t="shared" si="69"/>
        <v>348978</v>
      </c>
      <c r="BE86" s="125">
        <f t="shared" si="69"/>
        <v>599602</v>
      </c>
      <c r="BF86" s="125">
        <f t="shared" si="69"/>
        <v>649329</v>
      </c>
      <c r="BG86" s="125">
        <f t="shared" si="69"/>
        <v>446271</v>
      </c>
      <c r="BH86" s="125">
        <f t="shared" si="69"/>
        <v>369588</v>
      </c>
      <c r="BI86" s="125">
        <f t="shared" si="69"/>
        <v>416899</v>
      </c>
      <c r="BJ86" s="125">
        <f t="shared" si="69"/>
        <v>356579</v>
      </c>
      <c r="BK86" s="125">
        <f t="shared" si="69"/>
        <v>533891</v>
      </c>
      <c r="BL86" s="125">
        <f t="shared" si="69"/>
        <v>207229</v>
      </c>
      <c r="BM86" s="125">
        <f t="shared" si="69"/>
        <v>158857</v>
      </c>
      <c r="BN86" s="125">
        <f t="shared" si="69"/>
        <v>93310</v>
      </c>
      <c r="BO86" s="125">
        <f t="shared" si="69"/>
        <v>41854</v>
      </c>
      <c r="BP86" s="125">
        <f t="shared" si="69"/>
        <v>5368</v>
      </c>
      <c r="BQ86" s="125">
        <f t="shared" si="69"/>
        <v>4253</v>
      </c>
      <c r="BR86" s="125">
        <f t="shared" si="69"/>
        <v>0</v>
      </c>
      <c r="BS86" s="125">
        <f t="shared" si="69"/>
        <v>0</v>
      </c>
      <c r="BT86" s="125">
        <f t="shared" si="69"/>
        <v>0</v>
      </c>
      <c r="BU86" s="125">
        <f t="shared" si="69"/>
        <v>0</v>
      </c>
      <c r="BV86" s="125">
        <f t="shared" si="69"/>
        <v>0</v>
      </c>
      <c r="BW86" s="125">
        <f t="shared" si="69"/>
        <v>0</v>
      </c>
      <c r="BX86" s="141">
        <f>SUM(AZ86:BW86)</f>
        <v>5727507</v>
      </c>
    </row>
    <row r="87" spans="1:76" s="74" customFormat="1">
      <c r="A87" s="97" t="s">
        <v>79</v>
      </c>
      <c r="B87" s="8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125">
        <f t="shared" si="68"/>
        <v>455506</v>
      </c>
      <c r="AA87" s="125">
        <f t="shared" si="68"/>
        <v>309805</v>
      </c>
      <c r="AB87" s="125">
        <f t="shared" si="68"/>
        <v>622176</v>
      </c>
      <c r="AC87" s="125">
        <f t="shared" si="68"/>
        <v>546685</v>
      </c>
      <c r="AD87" s="125">
        <f t="shared" si="68"/>
        <v>480170</v>
      </c>
      <c r="AE87" s="125">
        <f t="shared" si="68"/>
        <v>333722</v>
      </c>
      <c r="AF87" s="125">
        <f t="shared" si="68"/>
        <v>335404</v>
      </c>
      <c r="AG87" s="125">
        <f t="shared" si="68"/>
        <v>477569</v>
      </c>
      <c r="AH87" s="125">
        <f t="shared" si="68"/>
        <v>354215</v>
      </c>
      <c r="AI87" s="125">
        <f t="shared" si="68"/>
        <v>329724</v>
      </c>
      <c r="AJ87" s="125">
        <f t="shared" si="68"/>
        <v>262915</v>
      </c>
      <c r="AK87" s="125">
        <f t="shared" si="68"/>
        <v>253981</v>
      </c>
      <c r="AL87" s="125">
        <f t="shared" si="68"/>
        <v>299036</v>
      </c>
      <c r="AM87" s="125">
        <f t="shared" si="68"/>
        <v>207985</v>
      </c>
      <c r="AN87" s="125">
        <f t="shared" si="68"/>
        <v>210014</v>
      </c>
      <c r="AO87" s="125">
        <f t="shared" si="68"/>
        <v>422864</v>
      </c>
      <c r="AP87" s="125">
        <f t="shared" si="68"/>
        <v>546868</v>
      </c>
      <c r="AQ87" s="125">
        <f t="shared" si="68"/>
        <v>478530</v>
      </c>
      <c r="AR87" s="125">
        <f t="shared" si="68"/>
        <v>308735</v>
      </c>
      <c r="AS87" s="125">
        <f t="shared" si="68"/>
        <v>220952</v>
      </c>
      <c r="AT87" s="125">
        <f t="shared" si="68"/>
        <v>514217</v>
      </c>
      <c r="AU87" s="125">
        <f t="shared" si="68"/>
        <v>414231</v>
      </c>
      <c r="AV87" s="125">
        <f t="shared" si="68"/>
        <v>531932</v>
      </c>
      <c r="AW87" s="125">
        <f t="shared" si="68"/>
        <v>164643</v>
      </c>
      <c r="AX87" s="141">
        <f t="shared" si="68"/>
        <v>9081879</v>
      </c>
      <c r="AZ87" s="125">
        <f t="shared" si="69"/>
        <v>652211</v>
      </c>
      <c r="BA87" s="125">
        <f t="shared" si="69"/>
        <v>345114</v>
      </c>
      <c r="BB87" s="125">
        <f t="shared" si="69"/>
        <v>302767</v>
      </c>
      <c r="BC87" s="125">
        <f t="shared" si="69"/>
        <v>191777</v>
      </c>
      <c r="BD87" s="125">
        <f t="shared" si="69"/>
        <v>342746</v>
      </c>
      <c r="BE87" s="125">
        <f t="shared" si="69"/>
        <v>595963</v>
      </c>
      <c r="BF87" s="125">
        <f t="shared" si="69"/>
        <v>647220</v>
      </c>
      <c r="BG87" s="125">
        <f t="shared" si="69"/>
        <v>446271</v>
      </c>
      <c r="BH87" s="125">
        <f t="shared" si="69"/>
        <v>369588</v>
      </c>
      <c r="BI87" s="125">
        <f t="shared" si="69"/>
        <v>416899</v>
      </c>
      <c r="BJ87" s="125">
        <f t="shared" si="69"/>
        <v>356579</v>
      </c>
      <c r="BK87" s="125">
        <f t="shared" si="69"/>
        <v>524777</v>
      </c>
      <c r="BL87" s="125">
        <f t="shared" si="69"/>
        <v>207229</v>
      </c>
      <c r="BM87" s="125">
        <f t="shared" si="69"/>
        <v>158857</v>
      </c>
      <c r="BN87" s="125">
        <f t="shared" si="69"/>
        <v>93310</v>
      </c>
      <c r="BO87" s="125">
        <f t="shared" si="69"/>
        <v>41854</v>
      </c>
      <c r="BP87" s="125">
        <f t="shared" si="69"/>
        <v>5368</v>
      </c>
      <c r="BQ87" s="125">
        <f t="shared" si="69"/>
        <v>4253</v>
      </c>
      <c r="BR87" s="125">
        <f t="shared" si="69"/>
        <v>0</v>
      </c>
      <c r="BS87" s="125">
        <f t="shared" si="69"/>
        <v>0</v>
      </c>
      <c r="BT87" s="125">
        <f t="shared" si="69"/>
        <v>0</v>
      </c>
      <c r="BU87" s="125">
        <f t="shared" si="69"/>
        <v>0</v>
      </c>
      <c r="BV87" s="125">
        <f t="shared" si="69"/>
        <v>0</v>
      </c>
      <c r="BW87" s="125">
        <f t="shared" si="69"/>
        <v>0</v>
      </c>
      <c r="BX87" s="141">
        <f>SUM(AZ87:BW87)</f>
        <v>5702783</v>
      </c>
    </row>
    <row r="88" spans="1:76">
      <c r="A88" s="88" t="s">
        <v>27</v>
      </c>
      <c r="B88" s="84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19">
        <f t="shared" ref="Z88:AW89" si="70">(Z86-Z104)/Z86</f>
        <v>0.97707619237271259</v>
      </c>
      <c r="AA88" s="19">
        <f t="shared" si="70"/>
        <v>0.89245639406191901</v>
      </c>
      <c r="AB88" s="19">
        <f t="shared" si="70"/>
        <v>0.83468986267551304</v>
      </c>
      <c r="AC88" s="19">
        <f t="shared" si="70"/>
        <v>0.8882592352085753</v>
      </c>
      <c r="AD88" s="19">
        <f t="shared" si="70"/>
        <v>0.83865089447487351</v>
      </c>
      <c r="AE88" s="19">
        <f t="shared" si="70"/>
        <v>0.92234270629963633</v>
      </c>
      <c r="AF88" s="19">
        <f t="shared" si="70"/>
        <v>0.96802449300959714</v>
      </c>
      <c r="AG88" s="19">
        <f t="shared" si="70"/>
        <v>0.94394492162439081</v>
      </c>
      <c r="AH88" s="19">
        <f t="shared" si="70"/>
        <v>0.95529551261239642</v>
      </c>
      <c r="AI88" s="19">
        <f t="shared" si="70"/>
        <v>0.99210248571532555</v>
      </c>
      <c r="AJ88" s="19">
        <f t="shared" si="70"/>
        <v>0.99943327691459216</v>
      </c>
      <c r="AK88" s="19">
        <f t="shared" si="70"/>
        <v>0.99870462751150679</v>
      </c>
      <c r="AL88" s="19">
        <f t="shared" si="70"/>
        <v>0.9937699808718683</v>
      </c>
      <c r="AM88" s="19">
        <f t="shared" si="70"/>
        <v>0.9826237469048249</v>
      </c>
      <c r="AN88" s="19">
        <f t="shared" si="70"/>
        <v>0.9879912767720247</v>
      </c>
      <c r="AO88" s="19">
        <f t="shared" si="70"/>
        <v>0.98190907715010023</v>
      </c>
      <c r="AP88" s="19">
        <f t="shared" si="70"/>
        <v>0.99857229196900665</v>
      </c>
      <c r="AQ88" s="19">
        <f t="shared" si="70"/>
        <v>0.99283451438099213</v>
      </c>
      <c r="AR88" s="19">
        <f t="shared" si="70"/>
        <v>0.99902829287252826</v>
      </c>
      <c r="AS88" s="19">
        <f t="shared" si="70"/>
        <v>0.99014265541837143</v>
      </c>
      <c r="AT88" s="19">
        <f t="shared" si="70"/>
        <v>0.98259239421531874</v>
      </c>
      <c r="AU88" s="19">
        <f t="shared" si="70"/>
        <v>0.99912367736842489</v>
      </c>
      <c r="AV88" s="19">
        <f t="shared" si="70"/>
        <v>0.999336381341976</v>
      </c>
      <c r="AW88" s="107">
        <f t="shared" si="70"/>
        <v>0.99307946504264777</v>
      </c>
      <c r="AX88" s="108">
        <f>(AX86-AX104)/AX86</f>
        <v>0.95578848514155834</v>
      </c>
      <c r="AZ88" s="19">
        <f t="shared" ref="AZ88:BO89" si="71">(AZ86-AZ104)/AZ86</f>
        <v>1</v>
      </c>
      <c r="BA88" s="19">
        <f>(BA86-BA104)/BA86</f>
        <v>1</v>
      </c>
      <c r="BB88" s="19">
        <f t="shared" si="71"/>
        <v>0.99844765116409651</v>
      </c>
      <c r="BC88" s="107">
        <f t="shared" si="71"/>
        <v>0.98145763047706447</v>
      </c>
      <c r="BD88" s="19">
        <f t="shared" si="71"/>
        <v>0.87220970949458132</v>
      </c>
      <c r="BE88" s="107">
        <f t="shared" si="71"/>
        <v>0.96094742846087911</v>
      </c>
      <c r="BF88" s="107">
        <f>(BF86-BF104)/BF86</f>
        <v>0.86414129047062427</v>
      </c>
      <c r="BG88" s="107">
        <f t="shared" ref="BG88:BW89" si="72">(BG86-BG104)/BG86</f>
        <v>0.80397337044083084</v>
      </c>
      <c r="BH88" s="107">
        <f t="shared" si="72"/>
        <v>0.8542268688377328</v>
      </c>
      <c r="BI88" s="107">
        <f t="shared" si="72"/>
        <v>1</v>
      </c>
      <c r="BJ88" s="107">
        <f t="shared" si="72"/>
        <v>1</v>
      </c>
      <c r="BK88" s="107">
        <f t="shared" si="72"/>
        <v>1</v>
      </c>
      <c r="BL88" s="107">
        <f t="shared" si="72"/>
        <v>1</v>
      </c>
      <c r="BM88" s="107">
        <f t="shared" si="72"/>
        <v>1</v>
      </c>
      <c r="BN88" s="107">
        <f t="shared" si="72"/>
        <v>1</v>
      </c>
      <c r="BO88" s="107">
        <f t="shared" si="72"/>
        <v>1</v>
      </c>
      <c r="BP88" s="107">
        <f t="shared" si="72"/>
        <v>1</v>
      </c>
      <c r="BQ88" s="107">
        <f t="shared" si="72"/>
        <v>1</v>
      </c>
      <c r="BR88" s="107" t="e">
        <f t="shared" si="72"/>
        <v>#DIV/0!</v>
      </c>
      <c r="BS88" s="107" t="e">
        <f t="shared" si="72"/>
        <v>#DIV/0!</v>
      </c>
      <c r="BT88" s="107" t="e">
        <f t="shared" si="72"/>
        <v>#DIV/0!</v>
      </c>
      <c r="BU88" s="107" t="e">
        <f t="shared" si="72"/>
        <v>#DIV/0!</v>
      </c>
      <c r="BV88" s="107" t="e">
        <f t="shared" si="72"/>
        <v>#DIV/0!</v>
      </c>
      <c r="BW88" s="107" t="e">
        <f t="shared" si="72"/>
        <v>#DIV/0!</v>
      </c>
      <c r="BX88" s="108">
        <f>(BX86-BX104)/BX86</f>
        <v>0.94733974135692889</v>
      </c>
    </row>
    <row r="89" spans="1:76">
      <c r="A89" s="88" t="s">
        <v>28</v>
      </c>
      <c r="B89" s="84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19">
        <f t="shared" si="70"/>
        <v>0.87586332562029923</v>
      </c>
      <c r="AA89" s="19">
        <f t="shared" si="70"/>
        <v>0.7164700376042995</v>
      </c>
      <c r="AB89" s="19">
        <f t="shared" si="70"/>
        <v>0.54753478115517151</v>
      </c>
      <c r="AC89" s="19">
        <f t="shared" si="70"/>
        <v>0.56047998390297882</v>
      </c>
      <c r="AD89" s="19">
        <f t="shared" si="70"/>
        <v>0.59807568152945834</v>
      </c>
      <c r="AE89" s="19">
        <f t="shared" si="70"/>
        <v>0.77925638705269651</v>
      </c>
      <c r="AF89" s="19">
        <f t="shared" si="70"/>
        <v>0.89724928742650656</v>
      </c>
      <c r="AG89" s="19">
        <f t="shared" si="70"/>
        <v>0.88539666519393012</v>
      </c>
      <c r="AH89" s="19">
        <f t="shared" si="70"/>
        <v>0.93672487048826281</v>
      </c>
      <c r="AI89" s="19">
        <f t="shared" si="70"/>
        <v>0.97137302713784868</v>
      </c>
      <c r="AJ89" s="19">
        <f t="shared" si="70"/>
        <v>0.99435559020976361</v>
      </c>
      <c r="AK89" s="19">
        <f t="shared" si="70"/>
        <v>0.96405242911871358</v>
      </c>
      <c r="AL89" s="19">
        <f t="shared" si="70"/>
        <v>0.97780534785109485</v>
      </c>
      <c r="AM89" s="19">
        <f t="shared" si="70"/>
        <v>0.98182561242397293</v>
      </c>
      <c r="AN89" s="19">
        <f t="shared" si="70"/>
        <v>0.98649613835268124</v>
      </c>
      <c r="AO89" s="19">
        <f t="shared" si="70"/>
        <v>0.98036248060842257</v>
      </c>
      <c r="AP89" s="19">
        <f t="shared" si="70"/>
        <v>0.9935395744494101</v>
      </c>
      <c r="AQ89" s="19">
        <f t="shared" si="70"/>
        <v>0.98179842434121167</v>
      </c>
      <c r="AR89" s="19">
        <f t="shared" si="70"/>
        <v>0.99902829287252826</v>
      </c>
      <c r="AS89" s="19">
        <f t="shared" si="70"/>
        <v>0.99014265541837143</v>
      </c>
      <c r="AT89" s="19">
        <f t="shared" si="70"/>
        <v>0.97610152912097425</v>
      </c>
      <c r="AU89" s="19">
        <f t="shared" si="70"/>
        <v>0.99791662140206794</v>
      </c>
      <c r="AV89" s="19">
        <f t="shared" si="70"/>
        <v>0.99866712286532866</v>
      </c>
      <c r="AW89" s="107">
        <f t="shared" si="70"/>
        <v>0.99257788062656782</v>
      </c>
      <c r="AX89" s="108">
        <f>(AX87-AX105)/AX87</f>
        <v>0.87713379577067696</v>
      </c>
      <c r="AZ89" s="19">
        <f t="shared" si="71"/>
        <v>0.99610248830516501</v>
      </c>
      <c r="BA89" s="19">
        <f t="shared" si="71"/>
        <v>0.99986381311682515</v>
      </c>
      <c r="BB89" s="19">
        <f t="shared" si="71"/>
        <v>0.99707365730082864</v>
      </c>
      <c r="BC89" s="107">
        <f t="shared" si="71"/>
        <v>0.97326060997929886</v>
      </c>
      <c r="BD89" s="19">
        <f t="shared" si="71"/>
        <v>0.86132879741849655</v>
      </c>
      <c r="BE89" s="107">
        <f t="shared" si="71"/>
        <v>0.95852594875856389</v>
      </c>
      <c r="BF89" s="107">
        <f t="shared" si="71"/>
        <v>0.83068971910633171</v>
      </c>
      <c r="BG89" s="107">
        <f t="shared" si="71"/>
        <v>0.74683992461979376</v>
      </c>
      <c r="BH89" s="107">
        <f t="shared" si="71"/>
        <v>0.85307693972748033</v>
      </c>
      <c r="BI89" s="107">
        <f t="shared" si="71"/>
        <v>0.99931398252334502</v>
      </c>
      <c r="BJ89" s="107">
        <f t="shared" si="71"/>
        <v>0.99337313750949996</v>
      </c>
      <c r="BK89" s="107">
        <f t="shared" si="71"/>
        <v>1</v>
      </c>
      <c r="BL89" s="107">
        <f t="shared" si="71"/>
        <v>1</v>
      </c>
      <c r="BM89" s="107">
        <f t="shared" si="71"/>
        <v>1</v>
      </c>
      <c r="BN89" s="107">
        <f t="shared" si="71"/>
        <v>1</v>
      </c>
      <c r="BO89" s="107">
        <f t="shared" si="71"/>
        <v>1</v>
      </c>
      <c r="BP89" s="107">
        <f t="shared" si="72"/>
        <v>1</v>
      </c>
      <c r="BQ89" s="107">
        <f t="shared" si="72"/>
        <v>1</v>
      </c>
      <c r="BR89" s="107" t="e">
        <f t="shared" si="72"/>
        <v>#DIV/0!</v>
      </c>
      <c r="BS89" s="107" t="e">
        <f t="shared" si="72"/>
        <v>#DIV/0!</v>
      </c>
      <c r="BT89" s="107" t="e">
        <f t="shared" si="72"/>
        <v>#DIV/0!</v>
      </c>
      <c r="BU89" s="107" t="e">
        <f t="shared" si="72"/>
        <v>#DIV/0!</v>
      </c>
      <c r="BV89" s="107" t="e">
        <f t="shared" si="72"/>
        <v>#DIV/0!</v>
      </c>
      <c r="BW89" s="107" t="e">
        <f t="shared" si="72"/>
        <v>#DIV/0!</v>
      </c>
      <c r="BX89" s="108">
        <f>(BX87-BX105)/BX87</f>
        <v>0.93681015041252669</v>
      </c>
    </row>
    <row r="90" spans="1:76">
      <c r="A90" s="88" t="s">
        <v>29</v>
      </c>
      <c r="B90" s="84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19">
        <f t="shared" ref="Z90:AW90" si="73">(Z86-Z106)/Z86</f>
        <v>0.95365454768855318</v>
      </c>
      <c r="AA90" s="19">
        <f t="shared" si="73"/>
        <v>0.97457722161555937</v>
      </c>
      <c r="AB90" s="19">
        <f t="shared" si="73"/>
        <v>0.8369786041248779</v>
      </c>
      <c r="AC90" s="19">
        <f t="shared" si="73"/>
        <v>0.86831539186185824</v>
      </c>
      <c r="AD90" s="19">
        <f t="shared" si="73"/>
        <v>0.98233542287106645</v>
      </c>
      <c r="AE90" s="19">
        <f t="shared" si="73"/>
        <v>0.99475147693946031</v>
      </c>
      <c r="AF90" s="19">
        <f t="shared" si="73"/>
        <v>0.9702216287532186</v>
      </c>
      <c r="AG90" s="19">
        <f t="shared" si="73"/>
        <v>0.97498874876715214</v>
      </c>
      <c r="AH90" s="19">
        <f t="shared" si="73"/>
        <v>0.9769631438533094</v>
      </c>
      <c r="AI90" s="19">
        <f t="shared" si="73"/>
        <v>0.99227535757178731</v>
      </c>
      <c r="AJ90" s="19">
        <f t="shared" si="73"/>
        <v>1</v>
      </c>
      <c r="AK90" s="19">
        <f t="shared" si="73"/>
        <v>1</v>
      </c>
      <c r="AL90" s="19">
        <f t="shared" si="73"/>
        <v>0.98589801896761597</v>
      </c>
      <c r="AM90" s="19">
        <f t="shared" si="73"/>
        <v>0.99776906988484748</v>
      </c>
      <c r="AN90" s="19">
        <f t="shared" si="73"/>
        <v>0.98941975296884965</v>
      </c>
      <c r="AO90" s="19">
        <f t="shared" si="73"/>
        <v>0.98202731847591662</v>
      </c>
      <c r="AP90" s="19">
        <f t="shared" si="73"/>
        <v>0.99857229196900665</v>
      </c>
      <c r="AQ90" s="19">
        <f t="shared" si="73"/>
        <v>0.99401417257190494</v>
      </c>
      <c r="AR90" s="19">
        <f t="shared" si="73"/>
        <v>0.99902829287252826</v>
      </c>
      <c r="AS90" s="19">
        <f t="shared" si="73"/>
        <v>1</v>
      </c>
      <c r="AT90" s="19">
        <f t="shared" si="73"/>
        <v>0.99743457141274039</v>
      </c>
      <c r="AU90" s="19">
        <f>(AU86-AU106)/AU86</f>
        <v>1</v>
      </c>
      <c r="AV90" s="19">
        <f>(AV86-AV106)/AV86</f>
        <v>0.999336381341976</v>
      </c>
      <c r="AW90" s="107">
        <f t="shared" si="73"/>
        <v>0.99295258856842972</v>
      </c>
      <c r="AX90" s="108">
        <f>(AX86-AX106)/AX86</f>
        <v>0.97082575979210106</v>
      </c>
      <c r="AZ90" s="19">
        <f t="shared" ref="AZ90:BW90" si="74">(AZ86-AZ106)/AZ86</f>
        <v>1</v>
      </c>
      <c r="BA90" s="19">
        <f t="shared" si="74"/>
        <v>1</v>
      </c>
      <c r="BB90" s="19">
        <f t="shared" si="74"/>
        <v>0.99844765116409651</v>
      </c>
      <c r="BC90" s="107">
        <f t="shared" si="74"/>
        <v>0.97614416744447974</v>
      </c>
      <c r="BD90" s="19">
        <f t="shared" si="74"/>
        <v>0.89641180819421284</v>
      </c>
      <c r="BE90" s="107">
        <f t="shared" si="74"/>
        <v>0.96148445135273064</v>
      </c>
      <c r="BF90" s="107">
        <f t="shared" si="74"/>
        <v>0.86991494296419847</v>
      </c>
      <c r="BG90" s="107">
        <f t="shared" si="74"/>
        <v>0.80711047771421396</v>
      </c>
      <c r="BH90" s="107">
        <f t="shared" si="74"/>
        <v>0.8542268688377328</v>
      </c>
      <c r="BI90" s="107">
        <f t="shared" si="74"/>
        <v>1</v>
      </c>
      <c r="BJ90" s="107">
        <f t="shared" si="74"/>
        <v>1</v>
      </c>
      <c r="BK90" s="107">
        <f t="shared" si="74"/>
        <v>1</v>
      </c>
      <c r="BL90" s="107">
        <f t="shared" si="74"/>
        <v>1</v>
      </c>
      <c r="BM90" s="107">
        <f t="shared" si="74"/>
        <v>1</v>
      </c>
      <c r="BN90" s="107">
        <f t="shared" si="74"/>
        <v>1</v>
      </c>
      <c r="BO90" s="107">
        <f t="shared" si="74"/>
        <v>1</v>
      </c>
      <c r="BP90" s="107">
        <f t="shared" si="74"/>
        <v>1</v>
      </c>
      <c r="BQ90" s="107">
        <f t="shared" si="74"/>
        <v>1</v>
      </c>
      <c r="BR90" s="107" t="e">
        <f t="shared" si="74"/>
        <v>#DIV/0!</v>
      </c>
      <c r="BS90" s="107" t="e">
        <f t="shared" si="74"/>
        <v>#DIV/0!</v>
      </c>
      <c r="BT90" s="107" t="e">
        <f t="shared" si="74"/>
        <v>#DIV/0!</v>
      </c>
      <c r="BU90" s="107" t="e">
        <f t="shared" si="74"/>
        <v>#DIV/0!</v>
      </c>
      <c r="BV90" s="107" t="e">
        <f t="shared" si="74"/>
        <v>#DIV/0!</v>
      </c>
      <c r="BW90" s="107" t="e">
        <f t="shared" si="74"/>
        <v>#DIV/0!</v>
      </c>
      <c r="BX90" s="108">
        <f>(BX86-BX106)/BX86</f>
        <v>0.94959168098790625</v>
      </c>
    </row>
    <row r="91" spans="1:76">
      <c r="A91" s="88" t="s">
        <v>32</v>
      </c>
      <c r="B91" s="84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19">
        <f>(Z86-Z107)/Z86</f>
        <v>0.93878087119366493</v>
      </c>
      <c r="AA91" s="19">
        <f t="shared" ref="AA91:AI91" si="75">(AA86-AA107)/AA86</f>
        <v>0.92457574594929615</v>
      </c>
      <c r="AB91" s="19">
        <f t="shared" si="75"/>
        <v>0.82617297999279948</v>
      </c>
      <c r="AC91" s="19">
        <f t="shared" si="75"/>
        <v>0.85252933590641777</v>
      </c>
      <c r="AD91" s="19">
        <f t="shared" si="75"/>
        <v>0.84397609180082056</v>
      </c>
      <c r="AE91" s="19">
        <f t="shared" si="75"/>
        <v>0.9436748676600264</v>
      </c>
      <c r="AF91" s="19">
        <f t="shared" si="75"/>
        <v>0.94875832570808416</v>
      </c>
      <c r="AG91" s="19">
        <f t="shared" si="75"/>
        <v>0.96867848285503622</v>
      </c>
      <c r="AH91" s="19">
        <f t="shared" si="75"/>
        <v>0.98192623124373613</v>
      </c>
      <c r="AI91" s="19">
        <f t="shared" si="75"/>
        <v>0.99108345161407718</v>
      </c>
      <c r="AJ91" s="19">
        <f>(AJ86-AJ107)/AJ86</f>
        <v>0.99728048989217044</v>
      </c>
      <c r="AK91" s="19">
        <f>(AK86-AK107)/AK86</f>
        <v>0.9928813572668822</v>
      </c>
      <c r="AL91" s="19">
        <f>(AL86-AL107)/AL86</f>
        <v>0.99756885458606992</v>
      </c>
      <c r="AM91" s="19">
        <f>(AM86-AM107)/AM86</f>
        <v>0.98421039978844627</v>
      </c>
      <c r="AN91" s="19">
        <f>(AN86-AN107)/AN86</f>
        <v>0.99850486158065654</v>
      </c>
      <c r="AO91" s="19">
        <f t="shared" ref="AO91:AW91" si="76">(AO86-AO107)/AO86</f>
        <v>0.98130841121495327</v>
      </c>
      <c r="AP91" s="19">
        <f t="shared" si="76"/>
        <v>0.99488449860124417</v>
      </c>
      <c r="AQ91" s="19">
        <f t="shared" si="76"/>
        <v>0.98793664026677785</v>
      </c>
      <c r="AR91" s="19">
        <f t="shared" si="76"/>
        <v>0.99902829287252826</v>
      </c>
      <c r="AS91" s="19">
        <f t="shared" si="76"/>
        <v>1</v>
      </c>
      <c r="AT91" s="19">
        <f t="shared" si="76"/>
        <v>1</v>
      </c>
      <c r="AU91" s="19">
        <f t="shared" si="76"/>
        <v>0.99879294403364305</v>
      </c>
      <c r="AV91" s="19">
        <f t="shared" si="76"/>
        <v>0.99834377326425183</v>
      </c>
      <c r="AW91" s="107">
        <f t="shared" si="76"/>
        <v>0.99846594808445355</v>
      </c>
      <c r="AX91" s="108">
        <f>(AX86-AX107)/AX86</f>
        <v>0.95597507937531134</v>
      </c>
      <c r="AZ91" s="19">
        <f t="shared" ref="AZ91:BW91" si="77">(AZ86-AZ107)/AZ86</f>
        <v>1</v>
      </c>
      <c r="BA91" s="19">
        <f t="shared" si="77"/>
        <v>1</v>
      </c>
      <c r="BB91" s="19">
        <f t="shared" si="77"/>
        <v>1</v>
      </c>
      <c r="BC91" s="107">
        <f t="shared" si="77"/>
        <v>1</v>
      </c>
      <c r="BD91" s="19">
        <f t="shared" si="77"/>
        <v>1</v>
      </c>
      <c r="BE91" s="107">
        <f t="shared" si="77"/>
        <v>1</v>
      </c>
      <c r="BF91" s="107">
        <f t="shared" si="77"/>
        <v>1</v>
      </c>
      <c r="BG91" s="107">
        <f t="shared" si="77"/>
        <v>1</v>
      </c>
      <c r="BH91" s="107">
        <f t="shared" si="77"/>
        <v>1</v>
      </c>
      <c r="BI91" s="107">
        <f t="shared" si="77"/>
        <v>1</v>
      </c>
      <c r="BJ91" s="107">
        <f t="shared" si="77"/>
        <v>1</v>
      </c>
      <c r="BK91" s="107">
        <f t="shared" si="77"/>
        <v>1</v>
      </c>
      <c r="BL91" s="107">
        <f t="shared" si="77"/>
        <v>1</v>
      </c>
      <c r="BM91" s="107">
        <f t="shared" si="77"/>
        <v>1</v>
      </c>
      <c r="BN91" s="107">
        <f t="shared" si="77"/>
        <v>1</v>
      </c>
      <c r="BO91" s="107">
        <f t="shared" si="77"/>
        <v>1</v>
      </c>
      <c r="BP91" s="107">
        <f t="shared" si="77"/>
        <v>1</v>
      </c>
      <c r="BQ91" s="107">
        <f t="shared" si="77"/>
        <v>1</v>
      </c>
      <c r="BR91" s="107" t="e">
        <f t="shared" si="77"/>
        <v>#DIV/0!</v>
      </c>
      <c r="BS91" s="107" t="e">
        <f t="shared" si="77"/>
        <v>#DIV/0!</v>
      </c>
      <c r="BT91" s="107" t="e">
        <f t="shared" si="77"/>
        <v>#DIV/0!</v>
      </c>
      <c r="BU91" s="107" t="e">
        <f t="shared" si="77"/>
        <v>#DIV/0!</v>
      </c>
      <c r="BV91" s="107" t="e">
        <f t="shared" si="77"/>
        <v>#DIV/0!</v>
      </c>
      <c r="BW91" s="107" t="e">
        <f t="shared" si="77"/>
        <v>#DIV/0!</v>
      </c>
      <c r="BX91" s="108">
        <f>(BX86-BX107)/BX86</f>
        <v>1</v>
      </c>
    </row>
    <row r="92" spans="1:76">
      <c r="A92" s="88" t="s">
        <v>43</v>
      </c>
      <c r="B92" s="84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19">
        <f>(Z86-Z108)/Z86</f>
        <v>1</v>
      </c>
      <c r="AA92" s="19">
        <f t="shared" ref="AA92:AN92" si="78">(AA86-AA108)/AA86</f>
        <v>1</v>
      </c>
      <c r="AB92" s="19">
        <f t="shared" si="78"/>
        <v>1</v>
      </c>
      <c r="AC92" s="19">
        <f t="shared" si="78"/>
        <v>1</v>
      </c>
      <c r="AD92" s="19">
        <f t="shared" si="78"/>
        <v>1</v>
      </c>
      <c r="AE92" s="19">
        <f t="shared" si="78"/>
        <v>1</v>
      </c>
      <c r="AF92" s="19">
        <f t="shared" si="78"/>
        <v>1</v>
      </c>
      <c r="AG92" s="19">
        <f t="shared" si="78"/>
        <v>1</v>
      </c>
      <c r="AH92" s="19">
        <f t="shared" si="78"/>
        <v>1</v>
      </c>
      <c r="AI92" s="19">
        <f t="shared" si="78"/>
        <v>1</v>
      </c>
      <c r="AJ92" s="19">
        <f t="shared" si="78"/>
        <v>1</v>
      </c>
      <c r="AK92" s="19">
        <f t="shared" si="78"/>
        <v>1</v>
      </c>
      <c r="AL92" s="19">
        <f t="shared" si="78"/>
        <v>1</v>
      </c>
      <c r="AM92" s="19">
        <f t="shared" si="78"/>
        <v>1</v>
      </c>
      <c r="AN92" s="19">
        <f t="shared" si="78"/>
        <v>1</v>
      </c>
      <c r="AO92" s="19">
        <f>(AO86-AO108)/AO86</f>
        <v>1</v>
      </c>
      <c r="AP92" s="19">
        <f t="shared" ref="AP92:AW92" si="79">(AP86-AP108)/AP86</f>
        <v>1</v>
      </c>
      <c r="AQ92" s="19">
        <f t="shared" si="79"/>
        <v>1</v>
      </c>
      <c r="AR92" s="19">
        <f t="shared" si="79"/>
        <v>1</v>
      </c>
      <c r="AS92" s="19">
        <f t="shared" si="79"/>
        <v>1</v>
      </c>
      <c r="AT92" s="19">
        <f t="shared" si="79"/>
        <v>1</v>
      </c>
      <c r="AU92" s="19">
        <f t="shared" si="79"/>
        <v>1</v>
      </c>
      <c r="AV92" s="19">
        <f t="shared" si="79"/>
        <v>1</v>
      </c>
      <c r="AW92" s="107">
        <f t="shared" si="79"/>
        <v>1</v>
      </c>
      <c r="AX92" s="108">
        <f>(AX86-AX108)/AX86</f>
        <v>1</v>
      </c>
      <c r="AZ92" s="19">
        <f t="shared" ref="AZ92:BW92" si="80">(AZ86-AZ108)/AZ86</f>
        <v>1</v>
      </c>
      <c r="BA92" s="19">
        <f t="shared" si="80"/>
        <v>1</v>
      </c>
      <c r="BB92" s="19">
        <f t="shared" si="80"/>
        <v>1</v>
      </c>
      <c r="BC92" s="107">
        <f t="shared" si="80"/>
        <v>1</v>
      </c>
      <c r="BD92" s="19">
        <f t="shared" si="80"/>
        <v>1</v>
      </c>
      <c r="BE92" s="107">
        <f t="shared" si="80"/>
        <v>1</v>
      </c>
      <c r="BF92" s="107">
        <f t="shared" si="80"/>
        <v>1</v>
      </c>
      <c r="BG92" s="107">
        <f t="shared" si="80"/>
        <v>1</v>
      </c>
      <c r="BH92" s="107">
        <f t="shared" si="80"/>
        <v>1</v>
      </c>
      <c r="BI92" s="107">
        <f t="shared" si="80"/>
        <v>1</v>
      </c>
      <c r="BJ92" s="107">
        <f t="shared" si="80"/>
        <v>1</v>
      </c>
      <c r="BK92" s="107">
        <f t="shared" si="80"/>
        <v>1</v>
      </c>
      <c r="BL92" s="107">
        <f t="shared" si="80"/>
        <v>1</v>
      </c>
      <c r="BM92" s="107">
        <f t="shared" si="80"/>
        <v>1</v>
      </c>
      <c r="BN92" s="107">
        <f t="shared" si="80"/>
        <v>1</v>
      </c>
      <c r="BO92" s="107">
        <f t="shared" si="80"/>
        <v>1</v>
      </c>
      <c r="BP92" s="107">
        <f t="shared" si="80"/>
        <v>1</v>
      </c>
      <c r="BQ92" s="107">
        <f t="shared" si="80"/>
        <v>1</v>
      </c>
      <c r="BR92" s="107" t="e">
        <f t="shared" si="80"/>
        <v>#DIV/0!</v>
      </c>
      <c r="BS92" s="107" t="e">
        <f t="shared" si="80"/>
        <v>#DIV/0!</v>
      </c>
      <c r="BT92" s="107" t="e">
        <f t="shared" si="80"/>
        <v>#DIV/0!</v>
      </c>
      <c r="BU92" s="107" t="e">
        <f t="shared" si="80"/>
        <v>#DIV/0!</v>
      </c>
      <c r="BV92" s="107" t="e">
        <f t="shared" si="80"/>
        <v>#DIV/0!</v>
      </c>
      <c r="BW92" s="107" t="e">
        <f t="shared" si="80"/>
        <v>#DIV/0!</v>
      </c>
      <c r="BX92" s="108">
        <f>(BX86-BX108)/BX86</f>
        <v>1</v>
      </c>
    </row>
    <row r="93" spans="1:76">
      <c r="A93" s="88" t="s">
        <v>44</v>
      </c>
      <c r="B93" s="84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19">
        <f>(Z86-Z109)/Z86</f>
        <v>0.99895771986391046</v>
      </c>
      <c r="AA93" s="19">
        <f t="shared" ref="AA93:AD93" si="81">(AA86-AA109)/AA86</f>
        <v>1</v>
      </c>
      <c r="AB93" s="19">
        <f t="shared" si="81"/>
        <v>0.99407563133261323</v>
      </c>
      <c r="AC93" s="19">
        <f t="shared" si="81"/>
        <v>0.98246156378901928</v>
      </c>
      <c r="AD93" s="19">
        <f t="shared" si="81"/>
        <v>0.99902742778599241</v>
      </c>
      <c r="AE93" s="19">
        <f>(AE86-AE109)/AE86</f>
        <v>0.99953233771978012</v>
      </c>
      <c r="AF93" s="19">
        <f t="shared" ref="AF93:AW93" si="82">(AF86-AF109)/AF86</f>
        <v>0.9999414806460537</v>
      </c>
      <c r="AG93" s="19">
        <f t="shared" si="82"/>
        <v>0.9997433761358957</v>
      </c>
      <c r="AH93" s="19">
        <f t="shared" si="82"/>
        <v>0.99451463094448289</v>
      </c>
      <c r="AI93" s="19">
        <f t="shared" si="82"/>
        <v>1</v>
      </c>
      <c r="AJ93" s="19">
        <f t="shared" si="82"/>
        <v>1</v>
      </c>
      <c r="AK93" s="19">
        <f t="shared" si="82"/>
        <v>1</v>
      </c>
      <c r="AL93" s="19">
        <f t="shared" si="82"/>
        <v>0.99969903289236084</v>
      </c>
      <c r="AM93" s="19">
        <f t="shared" si="82"/>
        <v>1</v>
      </c>
      <c r="AN93" s="19">
        <f t="shared" si="82"/>
        <v>1</v>
      </c>
      <c r="AO93" s="19">
        <f t="shared" si="82"/>
        <v>1</v>
      </c>
      <c r="AP93" s="19">
        <f t="shared" si="82"/>
        <v>0.99857229196900665</v>
      </c>
      <c r="AQ93" s="19">
        <f t="shared" si="82"/>
        <v>1</v>
      </c>
      <c r="AR93" s="19">
        <f t="shared" si="82"/>
        <v>1</v>
      </c>
      <c r="AS93" s="19">
        <f t="shared" si="82"/>
        <v>1</v>
      </c>
      <c r="AT93" s="19">
        <f t="shared" si="82"/>
        <v>1</v>
      </c>
      <c r="AU93" s="19">
        <f t="shared" si="82"/>
        <v>1</v>
      </c>
      <c r="AV93" s="19">
        <f t="shared" si="82"/>
        <v>1</v>
      </c>
      <c r="AW93" s="107">
        <f t="shared" si="82"/>
        <v>1</v>
      </c>
      <c r="AX93" s="108">
        <f>(AX86-AX109)/AX86</f>
        <v>0.99812683535532776</v>
      </c>
      <c r="AZ93" s="19">
        <f t="shared" ref="AZ93:BW93" si="83">(AZ86-AZ109)/AZ86</f>
        <v>1</v>
      </c>
      <c r="BA93" s="19">
        <f t="shared" si="83"/>
        <v>1</v>
      </c>
      <c r="BB93" s="19">
        <f t="shared" si="83"/>
        <v>1</v>
      </c>
      <c r="BC93" s="107">
        <f t="shared" si="83"/>
        <v>1</v>
      </c>
      <c r="BD93" s="19">
        <f t="shared" si="83"/>
        <v>1</v>
      </c>
      <c r="BE93" s="107">
        <f t="shared" si="83"/>
        <v>1</v>
      </c>
      <c r="BF93" s="107">
        <f t="shared" si="83"/>
        <v>1</v>
      </c>
      <c r="BG93" s="107">
        <f t="shared" si="83"/>
        <v>1</v>
      </c>
      <c r="BH93" s="107">
        <f t="shared" si="83"/>
        <v>1</v>
      </c>
      <c r="BI93" s="107">
        <f t="shared" si="83"/>
        <v>1</v>
      </c>
      <c r="BJ93" s="107">
        <f t="shared" si="83"/>
        <v>1</v>
      </c>
      <c r="BK93" s="107">
        <f t="shared" si="83"/>
        <v>1</v>
      </c>
      <c r="BL93" s="107">
        <f t="shared" si="83"/>
        <v>1</v>
      </c>
      <c r="BM93" s="107">
        <f t="shared" si="83"/>
        <v>1</v>
      </c>
      <c r="BN93" s="107">
        <f t="shared" si="83"/>
        <v>1</v>
      </c>
      <c r="BO93" s="107">
        <f t="shared" si="83"/>
        <v>1</v>
      </c>
      <c r="BP93" s="107">
        <f t="shared" si="83"/>
        <v>1</v>
      </c>
      <c r="BQ93" s="107">
        <f t="shared" si="83"/>
        <v>1</v>
      </c>
      <c r="BR93" s="107" t="e">
        <f t="shared" si="83"/>
        <v>#DIV/0!</v>
      </c>
      <c r="BS93" s="107" t="e">
        <f t="shared" si="83"/>
        <v>#DIV/0!</v>
      </c>
      <c r="BT93" s="107" t="e">
        <f t="shared" si="83"/>
        <v>#DIV/0!</v>
      </c>
      <c r="BU93" s="107" t="e">
        <f t="shared" si="83"/>
        <v>#DIV/0!</v>
      </c>
      <c r="BV93" s="107" t="e">
        <f t="shared" si="83"/>
        <v>#DIV/0!</v>
      </c>
      <c r="BW93" s="107" t="e">
        <f t="shared" si="83"/>
        <v>#DIV/0!</v>
      </c>
      <c r="BX93" s="108">
        <f>(BX86-BX109)/BX86</f>
        <v>1</v>
      </c>
    </row>
    <row r="94" spans="1:76">
      <c r="A94" s="88" t="s">
        <v>67</v>
      </c>
      <c r="B94" s="84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19">
        <f t="shared" ref="Z94:Z99" si="84">Z88</f>
        <v>0.97707619237271259</v>
      </c>
      <c r="AA94" s="19">
        <f>(SUM(Z86:AA86)-SUM(Z104:AA104))/SUM(Z86:AA86)</f>
        <v>0.94171706508548825</v>
      </c>
      <c r="AB94" s="19">
        <f>(SUM(Z86:AB86)-SUM(Z104:AB104))/SUM(Z86:AB86)</f>
        <v>0.89524984508544025</v>
      </c>
      <c r="AC94" s="19">
        <f>(SUM(Z86:AC86)-SUM(Z104:AC104))/SUM(Z86:AC86)</f>
        <v>0.89331945267366863</v>
      </c>
      <c r="AD94" s="19">
        <f>(SUM(Z86:AD86)-SUM(Z104:AD104))/SUM(Z86:AD86)</f>
        <v>0.88264821824275186</v>
      </c>
      <c r="AE94" s="19">
        <f>(SUM(Z86:AE86)-SUM(Z104:AE104))/SUM(Z86:AE86)</f>
        <v>0.88765373766368483</v>
      </c>
      <c r="AF94" s="19">
        <f>(SUM(Z86:AF86)-SUM(Z104:AF104))/SUM(Z86:AF86)</f>
        <v>0.89712310753026514</v>
      </c>
      <c r="AG94" s="19">
        <f>(SUM(Z86:AG86)-SUM(Z104:AG104))/SUM(Z86:AG86)</f>
        <v>0.9037077874875874</v>
      </c>
      <c r="AH94" s="19">
        <f>(SUM(Z86:AH86)-SUM(Z104:AH104))/SUM(Z86:AH86)</f>
        <v>0.90820061251224438</v>
      </c>
      <c r="AI94" s="19">
        <f>(SUM(Z86:AI86)-SUM(Z104:AI104))/SUM(Z86:AI86)</f>
        <v>0.91449241148552574</v>
      </c>
      <c r="AJ94" s="19">
        <f>(SUM(Z86:AJ86)-SUM(Z104:AJ104))/SUM(Z86:AJ86)</f>
        <v>0.91928491704513238</v>
      </c>
      <c r="AK94" s="19">
        <f>(SUM(Z86:AK86)-SUM(Z104:AK104))/SUM(Z86:AK86)</f>
        <v>0.92338990321958303</v>
      </c>
      <c r="AL94" s="19">
        <f>(SUM(Z86:AL86)-SUM(Z104:AL104))/SUM(Z86:AL86)</f>
        <v>0.92742727572685901</v>
      </c>
      <c r="AM94" s="19">
        <f>(SUM(Z86:AM86)-SUM(Z104:AM104))/SUM(Z86:AM86)</f>
        <v>0.92954504157577489</v>
      </c>
      <c r="AN94" s="19">
        <f>(SUM(Z86:AN86)-SUM(Z104:AN104))/SUM(Z86:AN86)</f>
        <v>0.93172491701503102</v>
      </c>
      <c r="AO94" s="19">
        <f>(SUM(Z86:AO86)-SUM(Z104:AO104))/SUM(Z86:AO86)</f>
        <v>0.93523038708704409</v>
      </c>
      <c r="AP94" s="19">
        <f>(SUM(Z86:AP86)-SUM(Z104:AP104))/SUM(Z86:AP86)</f>
        <v>0.94052907079974879</v>
      </c>
      <c r="AQ94" s="19">
        <f>(SUM(Z86:AQ86)-SUM(Z104:AQ104))/SUM(Z86:AQ86)</f>
        <v>0.94407065513974675</v>
      </c>
      <c r="AR94" s="19">
        <f>(SUM(Z86:AR86)-SUM(Z104:AR104))/SUM(Z86:AR86)</f>
        <v>0.94636512978182719</v>
      </c>
      <c r="AS94" s="19">
        <f>(SUM(Z86:AS86)-SUM(Z104:AS104))/SUM(Z86:AS86)</f>
        <v>0.94763521320870858</v>
      </c>
      <c r="AT94" s="19">
        <f>(SUM(Z86:AT86)-SUM(Z104:AT104))/SUM(Z86:AT86)</f>
        <v>0.94995546295358713</v>
      </c>
      <c r="AU94" s="19">
        <f>(SUM(Z86:AU86)-SUM(Z104:AU104))/SUM(Z86:AU86)</f>
        <v>0.95233159715031879</v>
      </c>
      <c r="AV94" s="19">
        <f>(SUM(Z86:AV86)-SUM(Z104:AV104))/SUM(Z86:AV86)</f>
        <v>0.95507818657543642</v>
      </c>
      <c r="AW94" s="107">
        <f>(SUM(Z86:AW86)-SUM(Z104:AW104))/SUM(Z86:AW86)</f>
        <v>0.95578848514155834</v>
      </c>
      <c r="AX94" s="108"/>
      <c r="AZ94" s="19">
        <f t="shared" ref="AZ94:AZ99" si="85">AZ88</f>
        <v>1</v>
      </c>
      <c r="BA94" s="19">
        <f>(SUM(AZ86:BA86)-SUM(AZ104:BA104))/SUM(AZ86:BA86)</f>
        <v>1</v>
      </c>
      <c r="BB94" s="19">
        <f>(SUM(AZ86:BB86)-SUM(AZ104:BB104))/SUM(AZ86:BB86)</f>
        <v>0.9996394936957419</v>
      </c>
      <c r="BC94" s="107">
        <f>(SUM(AZ86:BC86)-SUM(AZ104:BC104))/SUM(AZ86:BC86)</f>
        <v>0.99730792197119489</v>
      </c>
      <c r="BD94" s="19">
        <f>(SUM(AZ86:BD86)-SUM(AZ104:BD104))/SUM(AZ86:BD86)</f>
        <v>0.97363913998385454</v>
      </c>
      <c r="BE94" s="107">
        <f>(SUM(AZ86:BE86)-SUM(AZ104:BE104))/SUM(AZ86:BE86)</f>
        <v>0.97052550265355575</v>
      </c>
      <c r="BF94" s="107">
        <f>(SUM(AZ86:BF86)-SUM(AZ104:BF104))/SUM(AZ86:BF86)</f>
        <v>0.94819467719744699</v>
      </c>
      <c r="BG94" s="107">
        <f>(SUM(AZ86:BG86)-SUM(AZ104:BG104))/SUM(AZ86:BG86)</f>
        <v>0.93001173270231563</v>
      </c>
      <c r="BH94" s="107">
        <f>(SUM(AZ86:BH86)-SUM(AZ104:BH104))/SUM(AZ86:BH86)</f>
        <v>0.92284691733770041</v>
      </c>
      <c r="BI94" s="107">
        <f>(SUM(AZ86:BI86)-SUM(AZ104:BI104))/SUM(AZ86:BI86)</f>
        <v>0.93028191706004804</v>
      </c>
      <c r="BJ94" s="107">
        <f>(SUM(AZ86:BJ86)-SUM(AZ104:BJ104))/SUM(AZ86:BJ86)</f>
        <v>0.93559076994369761</v>
      </c>
      <c r="BK94" s="107">
        <f>(SUM(AZ86:BK86)-SUM(AZ104:BK104))/SUM(AZ86:BK86)</f>
        <v>0.94218266331022527</v>
      </c>
      <c r="BL94" s="107">
        <f>(SUM(AZ86:BL86)-SUM(AZ104:BL104))/SUM(AZ86:BL86)</f>
        <v>0.94439168379006488</v>
      </c>
      <c r="BM94" s="107">
        <f>(SUM(AZ86:BM86)-SUM(AZ104:BM104))/SUM(AZ86:BM86)</f>
        <v>0.94597402485740822</v>
      </c>
      <c r="BN94" s="107">
        <f>(SUM(AZ86:BN86)-SUM(AZ104:BN104))/SUM(AZ86:BN86)</f>
        <v>0.94686217413855311</v>
      </c>
      <c r="BO94" s="107">
        <f>(SUM(AZ86:BO86)-SUM(AZ104:BO104))/SUM(AZ86:BO86)</f>
        <v>0.94725113442275699</v>
      </c>
      <c r="BP94" s="107">
        <f>(SUM(AZ86:BP86)-SUM(AZ104:BP104))/SUM(AZ86:BP86)</f>
        <v>0.94730060905911218</v>
      </c>
      <c r="BQ94" s="107">
        <f>(SUM(AZ86:BQ86)-SUM(AZ104:BQ104))/SUM(AZ86:BQ86)</f>
        <v>0.94733974135692889</v>
      </c>
      <c r="BR94" s="107">
        <f>(SUM(AZ86:BR86)-SUM(AZ104:BR104))/SUM(AZ86:BR86)</f>
        <v>0.94733974135692889</v>
      </c>
      <c r="BS94" s="107">
        <f>(SUM(AZ86:BS86)-SUM(AZ104:BS104))/SUM(AZ86:BS86)</f>
        <v>0.94733974135692889</v>
      </c>
      <c r="BT94" s="107">
        <f>(SUM(AZ86:BT86)-SUM(AZ104:BT104))/SUM(AZ86:BT86)</f>
        <v>0.94733974135692889</v>
      </c>
      <c r="BU94" s="107">
        <f>(SUM(AZ86:BU86)-SUM(AZ104:BU104))/SUM(AZ86:BU86)</f>
        <v>0.94733974135692889</v>
      </c>
      <c r="BV94" s="107">
        <f>(SUM(AZ86:BV86)-SUM(AZ104:BV104))/SUM(AZ86:BV86)</f>
        <v>0.94733974135692889</v>
      </c>
      <c r="BW94" s="107">
        <f>(SUM(AZ86:BW86)-SUM(AZ104:BW104))/SUM(AZ86:BW86)</f>
        <v>0.94733974135692889</v>
      </c>
      <c r="BX94" s="108"/>
    </row>
    <row r="95" spans="1:76">
      <c r="A95" s="88" t="s">
        <v>68</v>
      </c>
      <c r="B95" s="84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19">
        <f t="shared" si="84"/>
        <v>0.87586332562029923</v>
      </c>
      <c r="AA95" s="19">
        <f>(SUM(Z87:AA87)-SUM(Z105:AA105))/SUM(Z87:AA87)</f>
        <v>0.81133944239662048</v>
      </c>
      <c r="AB95" s="19">
        <f>(SUM(Z87:AB87)-SUM(Z105:AB105))/SUM(Z87:AB87)</f>
        <v>0.69304433122616649</v>
      </c>
      <c r="AC95" s="19">
        <f>(SUM(Z87:AC87)-SUM(Z105:AC105))/SUM(Z87:AC87)</f>
        <v>0.65557561581906887</v>
      </c>
      <c r="AD95" s="19">
        <f>(SUM(Z87:AD87)-SUM(Z105:AD105))/SUM(Z87:AD87)</f>
        <v>0.64413989401667204</v>
      </c>
      <c r="AE95" s="19">
        <f>(SUM(Z87:AE87)-SUM(Z105:AE105))/SUM(Z87:AE87)</f>
        <v>0.66054829872957832</v>
      </c>
      <c r="AF95" s="19">
        <f>(SUM(Z87:AF87)-SUM(Z105:AF105))/SUM(Z87:AF87)</f>
        <v>0.68629543098874379</v>
      </c>
      <c r="AG95" s="19">
        <f>(SUM(Z87:AG87)-SUM(Z105:AG105))/SUM(Z87:AG87)</f>
        <v>0.71299680402085119</v>
      </c>
      <c r="AH95" s="19">
        <f>(SUM(Z87:AH87)-SUM(Z105:AH105))/SUM(Z87:AH87)</f>
        <v>0.73323760514010339</v>
      </c>
      <c r="AI95" s="19">
        <f>(SUM(Z87:AI87)-SUM(Z105:AI105))/SUM(Z87:AI87)</f>
        <v>0.75173452099611404</v>
      </c>
      <c r="AJ95" s="19">
        <f>(SUM(Z87:AJ87)-SUM(Z105:AJ105))/SUM(Z87:AJ87)</f>
        <v>0.76588497814166312</v>
      </c>
      <c r="AK95" s="19">
        <f>(SUM(Z87:AK87)-SUM(Z105:AK105))/SUM(Z87:AK87)</f>
        <v>0.77645451200704263</v>
      </c>
      <c r="AL95" s="19">
        <f>(SUM(Z87:AL87)-SUM(Z105:AL105))/SUM(Z87:AL87)</f>
        <v>0.7883518135480827</v>
      </c>
      <c r="AM95" s="19">
        <f>(SUM(Z87:AM87)-SUM(Z105:AM105))/SUM(Z87:AM87)</f>
        <v>0.79598902463952104</v>
      </c>
      <c r="AN95" s="19">
        <f>(SUM(Z87:AN87)-SUM(Z105:AN105))/SUM(Z87:AN87)</f>
        <v>0.80329142290606503</v>
      </c>
      <c r="AO95" s="19">
        <f>(SUM(Z87:AO87)-SUM(Z105:AO105))/SUM(Z87:AO87)</f>
        <v>0.81597862743234195</v>
      </c>
      <c r="AP95" s="19">
        <f>(SUM(Z87:AP87)-SUM(Z105:AP105))/SUM(Z87:AP87)</f>
        <v>0.83103644040238567</v>
      </c>
      <c r="AQ95" s="19">
        <f>(SUM(Z87:AQ87)-SUM(Z105:AQ105))/SUM(Z87:AQ87)</f>
        <v>0.84145110361823139</v>
      </c>
      <c r="AR95" s="19">
        <f>(SUM(Z87:AR87)-SUM(Z105:AR105))/SUM(Z87:AR87)</f>
        <v>0.84817446444839506</v>
      </c>
      <c r="AS95" s="19">
        <f>(SUM(Z87:AS87)-SUM(Z105:AS105))/SUM(Z87:AS87)</f>
        <v>0.85238108393135126</v>
      </c>
      <c r="AT95" s="19">
        <f>(SUM(Z87:AT87)-SUM(Z105:AT105))/SUM(Z87:AT87)</f>
        <v>0.86036233766771419</v>
      </c>
      <c r="AU95" s="19">
        <f>(SUM(Z87:AU87)-SUM(Z105:AU105))/SUM(Z87:AU87)</f>
        <v>0.86715746978284869</v>
      </c>
      <c r="AV95" s="19">
        <f>(SUM(Z87:AV87)-SUM(Z105:AV105))/SUM(Z87:AV87)</f>
        <v>0.87500229891863357</v>
      </c>
      <c r="AW95" s="107">
        <f>(SUM(Z87:AW87)-SUM(Z105:AW105))/SUM(Z87:AW87)</f>
        <v>0.87713379577067696</v>
      </c>
      <c r="AX95" s="108"/>
      <c r="AZ95" s="19">
        <f t="shared" si="85"/>
        <v>0.99610248830516501</v>
      </c>
      <c r="BA95" s="19">
        <f>(SUM(AZ87:BA87)-SUM(AZ105:BA105))/SUM(AZ87:BA87)</f>
        <v>0.99740405584939718</v>
      </c>
      <c r="BB95" s="19">
        <f>(SUM(AZ87:BB87)-SUM(AZ105:BB105))/SUM(AZ87:BB87)</f>
        <v>0.99732711223513415</v>
      </c>
      <c r="BC95" s="107">
        <f>(SUM(AZ87:BC87)-SUM(AZ105:BC105))/SUM(AZ87:BC87)</f>
        <v>0.99423340789305226</v>
      </c>
      <c r="BD95" s="19">
        <f>(SUM(AZ87:BD87)-SUM(AZ105:BD105))/SUM(AZ87:BD87)</f>
        <v>0.9694039348855209</v>
      </c>
      <c r="BE95" s="107">
        <f>(SUM(AZ87:BE87)-SUM(AZ105:BE105))/SUM(AZ87:BE87)</f>
        <v>0.96673671859121579</v>
      </c>
      <c r="BF95" s="107">
        <f>(SUM(AZ87:BF87)-SUM(AZ105:BF105))/SUM(AZ87:BF87)</f>
        <v>0.93812784334774402</v>
      </c>
      <c r="BG95" s="107">
        <f>(SUM(AZ87:BG87)-SUM(AZ105:BG105))/SUM(AZ87:BG87)</f>
        <v>0.91390406941521296</v>
      </c>
      <c r="BH95" s="107">
        <f>(SUM(AZ87:BH87)-SUM(AZ105:BH105))/SUM(AZ87:BH87)</f>
        <v>0.90813032580938691</v>
      </c>
      <c r="BI95" s="107">
        <f>(SUM(AZ87:BI87)-SUM(AZ105:BI105))/SUM(AZ87:BI87)</f>
        <v>0.91694922882338148</v>
      </c>
      <c r="BJ95" s="107">
        <f>(SUM(AZ87:BJ87)-SUM(AZ105:BJ105))/SUM(AZ87:BJ87)</f>
        <v>0.92278817732934659</v>
      </c>
      <c r="BK95" s="107">
        <f>(SUM(AZ87:BK87)-SUM(AZ105:BK105))/SUM(AZ87:BK87)</f>
        <v>0.93059242914748941</v>
      </c>
      <c r="BL95" s="107">
        <f>(SUM(AZ87:BL87)-SUM(AZ105:BL105))/SUM(AZ87:BL87)</f>
        <v>0.93325641986382646</v>
      </c>
      <c r="BM95" s="107">
        <f>(SUM(AZ87:BM87)-SUM(AZ105:BM105))/SUM(AZ87:BM87)</f>
        <v>0.93516406447069611</v>
      </c>
      <c r="BN95" s="107">
        <f>(SUM(AZ87:BN87)-SUM(AZ105:BN105))/SUM(AZ87:BN87)</f>
        <v>0.93623458498457346</v>
      </c>
      <c r="BO95" s="107">
        <f>(SUM(AZ87:BO87)-SUM(AZ105:BO105))/SUM(AZ87:BO87)</f>
        <v>0.9367033644923507</v>
      </c>
      <c r="BP95" s="107">
        <f>(SUM(AZ87:BP87)-SUM(AZ105:BP105))/SUM(AZ87:BP87)</f>
        <v>0.93676298975349781</v>
      </c>
      <c r="BQ95" s="107">
        <f>(SUM(AZ87:BQ87)-SUM(AZ105:BQ105))/SUM(AZ87:BQ87)</f>
        <v>0.93681015041252669</v>
      </c>
      <c r="BR95" s="107">
        <f>(SUM(AZ87:BR87)-SUM(AZ105:BR105))/SUM(AZ87:BR87)</f>
        <v>0.93681015041252669</v>
      </c>
      <c r="BS95" s="107">
        <f>(SUM(AZ87:BS87)-SUM(AZ105:BS105))/SUM(AZ87:BS87)</f>
        <v>0.93681015041252669</v>
      </c>
      <c r="BT95" s="107">
        <f>(SUM(AZ87:BT87)-SUM(AZ105:BT105))/SUM(AZ87:BT87)</f>
        <v>0.93681015041252669</v>
      </c>
      <c r="BU95" s="107">
        <f>(SUM(AZ87:BU87)-SUM(AZ105:BU105))/SUM(AZ87:BU87)</f>
        <v>0.93681015041252669</v>
      </c>
      <c r="BV95" s="107">
        <f t="shared" ref="BV95" si="86">(SUM(AZ87:BV87)-SUM(AZ105:BV105))/SUM(AZ87:BV87)</f>
        <v>0.93681015041252669</v>
      </c>
      <c r="BW95" s="107">
        <f t="shared" ref="BW95" si="87">(SUM(AZ87:BW87)-SUM(AZ105:BW105))/SUM(AZ87:BW87)</f>
        <v>0.93681015041252669</v>
      </c>
      <c r="BX95" s="108"/>
    </row>
    <row r="96" spans="1:76">
      <c r="A96" s="88" t="s">
        <v>69</v>
      </c>
      <c r="B96" s="84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19">
        <f t="shared" si="84"/>
        <v>0.95365454768855318</v>
      </c>
      <c r="AA96" s="19">
        <f>(SUM(Z86:AA86)-SUM(Z106:AA106))/SUM(Z86:AA86)</f>
        <v>0.96239727108594209</v>
      </c>
      <c r="AB96" s="19">
        <f>(SUM(Z86:AB86)-SUM(Z106:AB106))/SUM(Z86:AB86)</f>
        <v>0.90794516303710693</v>
      </c>
      <c r="AC96" s="19">
        <f>(SUM(Z86:AC86)-SUM(Z106:AC106))/SUM(Z86:AC86)</f>
        <v>0.89700176741004978</v>
      </c>
      <c r="AD96" s="19">
        <f>(SUM(Z86:AD86)-SUM(Z106:AD106))/SUM(Z86:AD86)</f>
        <v>0.91365879061084931</v>
      </c>
      <c r="AE96" s="19">
        <f>(SUM(Z86:AE86)-SUM(Z106:AE106))/SUM(Z86:AE86)</f>
        <v>0.92388466921978363</v>
      </c>
      <c r="AF96" s="19">
        <f>(SUM(Z86:AF86)-SUM(Z106:AF106))/SUM(Z86:AF86)</f>
        <v>0.92934414022296574</v>
      </c>
      <c r="AG96" s="19">
        <f>(SUM(Z86:AG86)-SUM(Z106:AG106))/SUM(Z86:AG86)</f>
        <v>0.93576326653952668</v>
      </c>
      <c r="AH96" s="19">
        <f>(SUM(Z86:AH86)-SUM(Z106:AH106))/SUM(Z86:AH86)</f>
        <v>0.93935140382141546</v>
      </c>
      <c r="AI96" s="19">
        <f>(SUM(Z86:AI86)-SUM(Z106:AI106))/SUM(Z86:AI86)</f>
        <v>0.94332016953732034</v>
      </c>
      <c r="AJ96" s="19">
        <f>(SUM(Z86:AJ86)-SUM(Z106:AJ106))/SUM(Z86:AJ86)</f>
        <v>0.946518140281294</v>
      </c>
      <c r="AK96" s="19">
        <f>(SUM(Z86:AK86)-SUM(Z106:AK106))/SUM(Z86:AK86)</f>
        <v>0.94928247036308322</v>
      </c>
      <c r="AL96" s="19">
        <f>(SUM(Z86:AL86)-SUM(Z106:AL106))/SUM(Z86:AL86)</f>
        <v>0.95138293137713803</v>
      </c>
      <c r="AM96" s="19">
        <f>(SUM(Z86:AM86)-SUM(Z106:AM106))/SUM(Z86:AM86)</f>
        <v>0.95316266435459551</v>
      </c>
      <c r="AN96" s="19">
        <f>(SUM(Z86:AN86)-SUM(Z106:AN106))/SUM(Z86:AN86)</f>
        <v>0.95451494883799737</v>
      </c>
      <c r="AO96" s="19">
        <f>(SUM(Z86:AO86)-SUM(Z106:AO106))/SUM(Z86:AO86)</f>
        <v>0.95643674623614672</v>
      </c>
      <c r="AP96" s="19">
        <f>(SUM(Z86:AP86)-SUM(Z106:AP106))/SUM(Z86:AP86)</f>
        <v>0.95996147335505289</v>
      </c>
      <c r="AQ96" s="19">
        <f>(SUM(Z86:AQ86)-SUM(Z106:AQ106))/SUM(Z86:AQ86)</f>
        <v>0.96226717039199217</v>
      </c>
      <c r="AR96" s="19">
        <f>(SUM(AA86:AR86)-SUM(Z106:AR106))/SUM(Z86:AR86)</f>
        <v>0.89996824826717758</v>
      </c>
      <c r="AS96" s="19">
        <f>(SUM(Z86:AS86)-SUM(Z106:AS106))/SUM(Z86:AS86)</f>
        <v>0.96485212893575267</v>
      </c>
      <c r="AT96" s="19">
        <f>(SUM(Z86:AT86)-SUM(Z106:AT106))/SUM(Z86:AT86)</f>
        <v>0.96701475766232114</v>
      </c>
      <c r="AU96" s="19">
        <f>(SUM(Z86:AU86)-SUM(Z106:AU106))/SUM(Z86:AU86)</f>
        <v>0.96860882332524645</v>
      </c>
      <c r="AV96" s="19">
        <f>(SUM(Z86:AV86)-SUM(Z106:AV106))/SUM(Z86:AV86)</f>
        <v>0.97040429983598464</v>
      </c>
      <c r="AW96" s="107">
        <f>(SUM(Z86:AW86)-SUM(Z106:AW106))/SUM(Z86:AW86)</f>
        <v>0.97082575979210106</v>
      </c>
      <c r="AX96" s="108"/>
      <c r="AZ96" s="19">
        <f t="shared" si="85"/>
        <v>1</v>
      </c>
      <c r="BA96" s="19">
        <f>(SUM(AZ86:BA86)-SUM(AZ106:BA106))/SUM(AZ86:BA86)</f>
        <v>1</v>
      </c>
      <c r="BB96" s="19">
        <f>(SUM(AZ86:BB86)-SUM(AZ106:BB106))/SUM(AZ86:BB86)</f>
        <v>0.9996394936957419</v>
      </c>
      <c r="BC96" s="107">
        <f>(SUM(AZ86:BC86)-SUM(AZ106:BC106))/SUM(AZ86:BC86)</f>
        <v>0.99662654404984552</v>
      </c>
      <c r="BD96" s="19">
        <f>(SUM(AZ86:BD86)-SUM(AZ106:BD106))/SUM(AZ86:BD86)</f>
        <v>0.9776657556586501</v>
      </c>
      <c r="BE96" s="107">
        <f>(SUM(AZ86:BE86)-SUM(AZ106:BE106))/SUM(AZ86:BE86)</f>
        <v>0.97369602210075856</v>
      </c>
      <c r="BF96" s="107">
        <f>(SUM(AZ86:BF86)-SUM(AZ106:BF106))/SUM(AZ86:BF86)</f>
        <v>0.95191161334036767</v>
      </c>
      <c r="BG96" s="107">
        <f>(SUM(AZ86:BG86)-SUM(AZ106:BG106))/SUM(AZ86:BG86)</f>
        <v>0.93365556594256149</v>
      </c>
      <c r="BH96" s="107">
        <f>(SUM(AZ86:BH86)-SUM(AZ106:BH106))/SUM(AZ86:BH86)</f>
        <v>0.92614625708604703</v>
      </c>
      <c r="BI96" s="107">
        <f>(SUM(AZ86:BI86)-SUM(AZ106:BI106))/SUM(AZ86:BI86)</f>
        <v>0.93326330982213812</v>
      </c>
      <c r="BJ96" s="107">
        <f>(SUM(AZ86:BJ86)-SUM(AZ106:BJ106))/SUM(AZ86:BJ86)</f>
        <v>0.93834513730728453</v>
      </c>
      <c r="BK96" s="107">
        <f>(SUM(AZ86:BK86)-SUM(AZ106:BK106))/SUM(AZ86:BK86)</f>
        <v>0.94465513790879796</v>
      </c>
      <c r="BL96" s="107">
        <f>(SUM(AZ86:BL86)-SUM(AZ106:BL106))/SUM(AZ86:BL86)</f>
        <v>0.9467696928297441</v>
      </c>
      <c r="BM96" s="107">
        <f>(SUM(AZ86:BM86)-SUM(AZ106:BM106))/SUM(AZ86:BM86)</f>
        <v>0.9482843673749114</v>
      </c>
      <c r="BN96" s="107">
        <f>(SUM(AZ86:BN86)-SUM(AZ106:BN106))/SUM(AZ86:BN86)</f>
        <v>0.94913453623940103</v>
      </c>
      <c r="BO96" s="107">
        <f>(SUM(AZ86:BO86)-SUM(AZ106:BO106))/SUM(AZ86:BO86)</f>
        <v>0.94950686320084032</v>
      </c>
      <c r="BP96" s="107">
        <f>(SUM(AZ86:BP86)-SUM(AZ106:BP106))/SUM(AZ86:BP86)</f>
        <v>0.9495542221260842</v>
      </c>
      <c r="BQ96" s="107">
        <f>(SUM(AZ86:BQ86)-SUM(AZ106:BQ106))/SUM(AZ86:BQ86)</f>
        <v>0.94959168098790625</v>
      </c>
      <c r="BR96" s="107">
        <f>(SUM(AZ86:BR86)-SUM(AZ106:BR106))/SUM(AZ86:BR86)</f>
        <v>0.94959168098790625</v>
      </c>
      <c r="BS96" s="107">
        <f>(SUM(AZ86:BS86)-SUM(AZ106:BS106))/SUM(AZ86:BS86)</f>
        <v>0.94959168098790625</v>
      </c>
      <c r="BT96" s="107">
        <f>(SUM(AZ86:BT86)-SUM(AZ106:BT106))/SUM(AZ86:BT86)</f>
        <v>0.94959168098790625</v>
      </c>
      <c r="BU96" s="107">
        <f>(SUM(AZ86:BU86)-SUM(AZ106:BU106))/SUM(AZ86:BU86)</f>
        <v>0.94959168098790625</v>
      </c>
      <c r="BV96" s="107">
        <f>(SUM(AZ86:BV86)-SUM(AZ106:BV106))/SUM(AZ86:BV86)</f>
        <v>0.94959168098790625</v>
      </c>
      <c r="BW96" s="107">
        <f>(SUM(AZ86:BW86)-SUM(AZ106:BW106))/SUM(AZ86:BW86)</f>
        <v>0.94959168098790625</v>
      </c>
      <c r="BX96" s="108"/>
    </row>
    <row r="97" spans="1:77">
      <c r="A97" s="88" t="s">
        <v>37</v>
      </c>
      <c r="B97" s="84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19">
        <f t="shared" si="84"/>
        <v>0.93878087119366493</v>
      </c>
      <c r="AA97" s="19">
        <f>(SUM(Z86:AA86)-SUM(Z107:AA107))/SUM(Z86:AA86)</f>
        <v>0.93284513462050733</v>
      </c>
      <c r="AB97" s="19">
        <f>(SUM(Z86:AB86)-SUM(Z107:AB107))/SUM(Z86:AB86)</f>
        <v>0.88653206312698529</v>
      </c>
      <c r="AC97" s="19">
        <f>(SUM(Z86:AC86)-SUM(Z107:AC107))/SUM(Z86:AC86)</f>
        <v>0.87714252376456825</v>
      </c>
      <c r="AD97" s="19">
        <f>(SUM(Z86:AD86)-SUM(Z107:AD107))/SUM(Z86:AD86)</f>
        <v>0.87066847757818089</v>
      </c>
      <c r="AE97" s="19">
        <f>(SUM(Z86:AE86)-SUM(Z107:AE107))/SUM(Z86:AE86)</f>
        <v>0.87987466516984858</v>
      </c>
      <c r="AF97" s="19">
        <f>(SUM(Z86:AF86)-SUM(Z107:AF107))/SUM(Z86:AF86)</f>
        <v>0.88799061302417825</v>
      </c>
      <c r="AG97" s="19">
        <f>(SUM(Z86:AG86)-SUM(Z107:AG107))/SUM(Z86:AG86)</f>
        <v>0.89933796915621977</v>
      </c>
      <c r="AH97" s="19">
        <f>(SUM(Z86:AH86)-SUM(Z107:AH107))/SUM(Z86:AH86)</f>
        <v>0.9065306610175492</v>
      </c>
      <c r="AI97" s="19">
        <f>(SUM(Z86:AI86)-SUM(Z107:AI107))/SUM(Z86:AI86)</f>
        <v>0.91287127226678388</v>
      </c>
      <c r="AJ97" s="19">
        <f>(SUM(Z86:AJ86)-SUM(Z107:AJ107))/SUM(Z86:AJ86)</f>
        <v>0.91763378136894902</v>
      </c>
      <c r="AK97" s="19">
        <f>(SUM(Z86:AK86)-SUM(Z107:AK107))/SUM(Z86:AK86)</f>
        <v>0.92152312139434134</v>
      </c>
      <c r="AL97" s="19">
        <f>(SUM(Z86:AL86)-SUM(Z107:AL107))/SUM(Z86:AL86)</f>
        <v>0.92588550578955042</v>
      </c>
      <c r="AM97" s="19">
        <f>(SUM(Z86:AM86)-SUM(Z107:AM107))/SUM(Z86:AM86)</f>
        <v>0.9281233022648766</v>
      </c>
      <c r="AN97" s="19">
        <f>(SUM(Z86:AN86)-SUM(Z107:AN107))/SUM(Z86:AN86)</f>
        <v>0.93074833075497276</v>
      </c>
      <c r="AO97" s="19">
        <f>(SUM(Z86:AO86)-SUM(Z107:AO107))/SUM(Z86:AO86)</f>
        <v>0.93428005965935235</v>
      </c>
      <c r="AP97" s="19">
        <f>(SUM(Z86:AP86)-SUM(Z107:AP107))/SUM(Z86:AP86)</f>
        <v>0.93934974858230813</v>
      </c>
      <c r="AQ97" s="19">
        <f>(SUM(Z86:AQ86)-SUM(Z107:AQ107))/SUM(Z86:AQ86)</f>
        <v>0.9426395509993668</v>
      </c>
      <c r="AR97" s="19">
        <f>(SUM(AA86:AR86)-SUM(Z107:AR107))/SUM(Z86:AR86)</f>
        <v>0.88116007957947073</v>
      </c>
      <c r="AS97" s="19">
        <f>(SUM(Z86:AS86)-SUM(Z107:AS107))/SUM(Z86:AS86)</f>
        <v>0.94658962707121386</v>
      </c>
      <c r="AT97" s="19">
        <f>(SUM(Z86:AT86)-SUM(Z107:AT107))/SUM(Z86:AT86)</f>
        <v>0.9501346899336468</v>
      </c>
      <c r="AU97" s="19">
        <f>(SUM(Z86:AU86)-SUM(Z107:AU107))/SUM(Z86:AU86)</f>
        <v>0.95248617946598513</v>
      </c>
      <c r="AV97" s="19">
        <f>(SUM(Z86:AV86)-SUM(Z107:AV107))/SUM(Z86:AV86)</f>
        <v>0.95516573611864641</v>
      </c>
      <c r="AW97" s="107">
        <f>(SUM(Z86:AW86)-SUM(Z107:AW107))/SUM(Z86:AW86)</f>
        <v>0.95597507937531134</v>
      </c>
      <c r="AX97" s="108"/>
      <c r="AZ97" s="19">
        <f t="shared" si="85"/>
        <v>1</v>
      </c>
      <c r="BA97" s="19">
        <f>(SUM(AZ86:BA86)-SUM(AZ107:BA107))/SUM(AZ86:BA86)</f>
        <v>1</v>
      </c>
      <c r="BB97" s="19">
        <f>(SUM(AZ86:BB86)-SUM(AZ107:BB107))/SUM(AZ86:BB86)</f>
        <v>1</v>
      </c>
      <c r="BC97" s="107">
        <f>(SUM(AZ86:BC86)-SUM(AZ107:BC107))/SUM(AZ86:BC86)</f>
        <v>1</v>
      </c>
      <c r="BD97" s="19">
        <f>(SUM(AZ86:BD86)-SUM(AZ107:BD107))/SUM(AZ86:BD86)</f>
        <v>1</v>
      </c>
      <c r="BE97" s="107">
        <f>(SUM(AZ86:BE86)-SUM(AZ107:BE107))/SUM(AZ86:BE86)</f>
        <v>1</v>
      </c>
      <c r="BF97" s="107">
        <f>(SUM(AZ86:BF86)-SUM(AZ107:BF107))/SUM(AZ86:BF86)</f>
        <v>1</v>
      </c>
      <c r="BG97" s="107">
        <f>(SUM(AZ86:BG86)-SUM(AZ107:BG107))/SUM(AZ86:BG86)</f>
        <v>1</v>
      </c>
      <c r="BH97" s="107">
        <f>(SUM(AZ86:BH86)-SUM(AZ107:BH107))/SUM(AZ86:BH86)</f>
        <v>1</v>
      </c>
      <c r="BI97" s="107">
        <f>(SUM(AZ86:BI86)-SUM(AZ107:BI107))/SUM(AZ86:BI86)</f>
        <v>1</v>
      </c>
      <c r="BJ97" s="107">
        <f>(SUM(AZ86:BJ86)-SUM(AZ107:BJ107))/SUM(AZ86:BJ86)</f>
        <v>1</v>
      </c>
      <c r="BK97" s="107">
        <f>(SUM(AZ86:BK86)-SUM(AZ107:BK107))/SUM(AZ86:BK86)</f>
        <v>1</v>
      </c>
      <c r="BL97" s="107">
        <f>(SUM(AZ86:BL86)-SUM(AZ107:BL107))/SUM(AZ86:BL86)</f>
        <v>1</v>
      </c>
      <c r="BM97" s="107">
        <f>(SUM(AZ86:BM86)-SUM(AZ107:BM107))/SUM(AZ86:BM86)</f>
        <v>1</v>
      </c>
      <c r="BN97" s="107">
        <f>(SUM(AZ86:BN86)-SUM(AZ107:BN107))/SUM(AZ86:BN86)</f>
        <v>1</v>
      </c>
      <c r="BO97" s="107">
        <f>(SUM(AZ86:BO86)-SUM(AZ107:BO107))/SUM(AZ86:BO86)</f>
        <v>1</v>
      </c>
      <c r="BP97" s="107">
        <f>(SUM(AZ86:BP86)-SUM(AZ107:BP107))/SUM(AZ86:BP86)</f>
        <v>1</v>
      </c>
      <c r="BQ97" s="107">
        <f>(SUM(AZ86:BQ86)-SUM(AZ107:BQ107))/SUM(AZ86:BQ86)</f>
        <v>1</v>
      </c>
      <c r="BR97" s="107">
        <f>(SUM(AZ86:BR86)-SUM(AZ107:BR107))/SUM(AZ86:BR86)</f>
        <v>1</v>
      </c>
      <c r="BS97" s="107">
        <f>(SUM(AZ86:BS86)-SUM(AZ107:BS107))/SUM(AZ86:BS86)</f>
        <v>1</v>
      </c>
      <c r="BT97" s="107">
        <f>(SUM(AZ86:BT86)-SUM(AZ107:BT107))/SUM(AZ86:BT86)</f>
        <v>1</v>
      </c>
      <c r="BU97" s="107">
        <f>(SUM(AZ86:BU86)-SUM(AZ107:BU107))/SUM(AZ86:BU86)</f>
        <v>1</v>
      </c>
      <c r="BV97" s="107">
        <f>(SUM(AZ86:BV86)-SUM(AZ107:BV107))/SUM(AZ86:BV86)</f>
        <v>1</v>
      </c>
      <c r="BW97" s="107">
        <f>(SUM(AZ86:BW86)-SUM(AZ107:BW107))/SUM(AZ86:BW86)</f>
        <v>1</v>
      </c>
      <c r="BX97" s="108"/>
    </row>
    <row r="98" spans="1:77">
      <c r="A98" s="88" t="s">
        <v>45</v>
      </c>
      <c r="B98" s="84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19">
        <f t="shared" si="84"/>
        <v>1</v>
      </c>
      <c r="AA98" s="19">
        <f>(SUM(Z86:AA86)-SUM(Z108:AA108))/SUM(Z86:AA86)</f>
        <v>1</v>
      </c>
      <c r="AB98" s="19">
        <f>(SUM(Z86:AB86)-SUM(Z108:AB108))/SUM(Z86:AB86)</f>
        <v>1</v>
      </c>
      <c r="AC98" s="19">
        <f>(SUM(Z86:AC86)-SUM(Z108:AC108))/SUM(Z86:AC86)</f>
        <v>1</v>
      </c>
      <c r="AD98" s="19">
        <f>(SUM(Z86:AD86)-SUM(Z108:AD108))/SUM(Z86:AD86)</f>
        <v>1</v>
      </c>
      <c r="AE98" s="19">
        <f>(SUM(Z86:AE86)-SUM(Z108:AE108))/SUM(Z86:AE86)</f>
        <v>1</v>
      </c>
      <c r="AF98" s="19">
        <f>(SUM(Z86:AF86)-SUM(Z108:AF108))/SUM(Z86:AF86)</f>
        <v>1</v>
      </c>
      <c r="AG98" s="19">
        <f>(SUM(Z86:AG86)-SUM(Z108:AG108))/SUM(Z86:AG86)</f>
        <v>1</v>
      </c>
      <c r="AH98" s="19">
        <f>(SUM(Z86:AH86)-SUM(Z108:AH108))/SUM(Z86:AH86)</f>
        <v>1</v>
      </c>
      <c r="AI98" s="19">
        <f>(SUM(Z86:AI86)-SUM(Z108:AI108))/SUM(Z86:AI86)</f>
        <v>1</v>
      </c>
      <c r="AJ98" s="19">
        <f>(SUM(Z86:AJ86)-SUM(Z108:AJ108))/SUM(Z86:AJ86)</f>
        <v>1</v>
      </c>
      <c r="AK98" s="19">
        <f>(SUM(Z86:AK86)-SUM(Z108:AK108))/SUM(Z86:AK86)</f>
        <v>1</v>
      </c>
      <c r="AL98" s="19">
        <f>(SUM(Z86:AL86)-SUM(Z108:AL108))/SUM(Z86:AL86)</f>
        <v>1</v>
      </c>
      <c r="AM98" s="19">
        <f>(SUM(Z86:AM86)-SUM(Z108:AM108))/SUM(Z86:AM86)</f>
        <v>1</v>
      </c>
      <c r="AN98" s="19">
        <f>(SUM(Z86:AN86)-SUM(Z108:AN108))/SUM(Z86:AN86)</f>
        <v>1</v>
      </c>
      <c r="AO98" s="19">
        <f>(SUM(Z86:AO86)-SUM(Z108:AO108))/SUM(Z86:AO86)</f>
        <v>1</v>
      </c>
      <c r="AP98" s="19">
        <f>(SUM(Z86:AP86)-SUM(Z108:AP108))/SUM(Z86:AP86)</f>
        <v>1</v>
      </c>
      <c r="AQ98" s="19">
        <f>(SUM(Z86:AQ86)-SUM(Z108:AQ108))/SUM(Z86:AQ86)</f>
        <v>1</v>
      </c>
      <c r="AR98" s="19">
        <f>(SUM(AA86:AR86)-SUM(Z108:AR108))/SUM(Z86:AR86)</f>
        <v>0.93616630551549773</v>
      </c>
      <c r="AS98" s="19">
        <f>(SUM(Z86:AS86)-SUM(Z108:AS108))/SUM(Z86:AS86)</f>
        <v>1</v>
      </c>
      <c r="AT98" s="19">
        <f>(SUM(Z86:AT86)-SUM(Z108:AT108))/SUM(Z86:AT86)</f>
        <v>1</v>
      </c>
      <c r="AU98" s="19">
        <f>(SUM(Z86:AU86)-SUM(Z108:AU108))/SUM(Z86:AU86)</f>
        <v>1</v>
      </c>
      <c r="AV98" s="19">
        <f>(SUM(Z86:AV86)-SUM(Z108:AV108))/SUM(Z86:AV86)</f>
        <v>1</v>
      </c>
      <c r="AW98" s="107">
        <f>(SUM(Z86:AW86)-SUM(Z108:AW108))/SUM(Z86:AW86)</f>
        <v>1</v>
      </c>
      <c r="AX98" s="108"/>
      <c r="AZ98" s="19">
        <f t="shared" si="85"/>
        <v>1</v>
      </c>
      <c r="BA98" s="19">
        <f>(SUM(AZ86:BA86)-SUM(AZ108:BA108))/SUM(AZ86:BA86)</f>
        <v>1</v>
      </c>
      <c r="BB98" s="19">
        <f>(SUM(AZ86:BB86)-SUM(AZ108:BB108))/SUM(AZ86:BB86)</f>
        <v>1</v>
      </c>
      <c r="BC98" s="107">
        <f>(SUM(AZ86:BC86)-SUM(AZ108:BC108))/SUM(AZ86:BC86)</f>
        <v>1</v>
      </c>
      <c r="BD98" s="19">
        <f>(SUM(AZ86:BD86)-SUM(AZ108:BD108))/SUM(AZ86:BD86)</f>
        <v>1</v>
      </c>
      <c r="BE98" s="107">
        <f>(SUM(AZ86:BE86)-SUM(AZ108:BE108))/SUM(AZ86:BE86)</f>
        <v>1</v>
      </c>
      <c r="BF98" s="107">
        <f>(SUM(AZ86:BF86)-SUM(AZ108:BF108))/SUM(AZ86:BF86)</f>
        <v>1</v>
      </c>
      <c r="BG98" s="107">
        <f>(SUM(AK86:BG86)-SUM(AK108:BG108))/SUM(AK86:BG86)</f>
        <v>1</v>
      </c>
      <c r="BH98" s="107">
        <f>(SUM(AZ86:BH86)-SUM(AZ108:BH108))/SUM(AZ86:BH86)</f>
        <v>1</v>
      </c>
      <c r="BI98" s="107">
        <f>(SUM(AZ86:BI86)-SUM(AZ108:BI108))/SUM(AZ86:BI86)</f>
        <v>1</v>
      </c>
      <c r="BJ98" s="107">
        <f>(SUM(AZ86:BJ86)-SUM(AZ108:BJ108))/SUM(AZ86:BJ86)</f>
        <v>1</v>
      </c>
      <c r="BK98" s="107">
        <f>(SUM(AZ86:BK86)-SUM(AZ108:BK108))/SUM(AZ86:BK86)</f>
        <v>1</v>
      </c>
      <c r="BL98" s="107">
        <f>(SUM(AZ86:BL86)-SUM(AZ108:BL108))/SUM(AZ86:BL86)</f>
        <v>1</v>
      </c>
      <c r="BM98" s="107">
        <f>(SUM(AZ86:BM86)-SUM(AZ108:BM108))/SUM(AZ86:BM86)</f>
        <v>1</v>
      </c>
      <c r="BN98" s="107">
        <f>(SUM(AZ86:BN86)-SUM(AZ108:BN108))/SUM(AZ86:BN86)</f>
        <v>1</v>
      </c>
      <c r="BO98" s="107">
        <f>(SUM(AZ86:BO86)-SUM(AZ108:BO108))/SUM(AZ86:BO86)</f>
        <v>1</v>
      </c>
      <c r="BP98" s="107">
        <f>(SUM(AZ86:BP86)-SUM(AZ108:BP108))/SUM(AZ86:BP86)</f>
        <v>1</v>
      </c>
      <c r="BQ98" s="107">
        <f>(SUM(AZ86:BQ86)-SUM(AZ108:BQ108))/SUM(AZ86:BQ86)</f>
        <v>1</v>
      </c>
      <c r="BR98" s="107">
        <f>(SUM(AZ86:BR86)-SUM(AZ108:BR108))/SUM(AZ86:BR86)</f>
        <v>1</v>
      </c>
      <c r="BS98" s="107">
        <f>(SUM(AZ86:BS86)-SUM(AZ108:BS108))/SUM(AZ86:BS86)</f>
        <v>1</v>
      </c>
      <c r="BT98" s="107">
        <f>(SUM(AZ86:BT86)-SUM(AZ108:BT108))/SUM(AZ86:BT86)</f>
        <v>1</v>
      </c>
      <c r="BU98" s="107">
        <f>(SUM(AZ86:BU86)-SUM(AZ108:BU108))/SUM(AZ86:BU86)</f>
        <v>1</v>
      </c>
      <c r="BV98" s="107">
        <f>(SUM(AZ86:BV86)-SUM(AZ108:BV108))/SUM(AZ86:BV86)</f>
        <v>1</v>
      </c>
      <c r="BW98" s="107">
        <f>(SUM(AZ86:BW86)-SUM(AZ108:BW108))/SUM(AZ86:BW86)</f>
        <v>1</v>
      </c>
      <c r="BX98" s="108"/>
    </row>
    <row r="99" spans="1:77" ht="13.8" thickBot="1">
      <c r="A99" s="90" t="s">
        <v>46</v>
      </c>
      <c r="B99" s="91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29">
        <f t="shared" si="84"/>
        <v>0.99895771986391046</v>
      </c>
      <c r="AA99" s="29">
        <f>(SUM(Z86:AA86)-SUM(Z109:AA109))/SUM(Z86:AA86)</f>
        <v>0.99939324578971778</v>
      </c>
      <c r="AB99" s="29">
        <f>(SUM(Z86:AB86)-SUM(Z109:AB109))/SUM(Z86:AB86)</f>
        <v>0.99708453589830903</v>
      </c>
      <c r="AC99" s="29">
        <f>(SUM(Z86:AC86)-SUM(Z109:AC109))/SUM(Z86:AC86)</f>
        <v>0.99304653708353596</v>
      </c>
      <c r="AD99" s="29">
        <f>(SUM(Z86:AD86)-SUM(Z109:AD109))/SUM(Z86:AD86)</f>
        <v>0.99421399949510203</v>
      </c>
      <c r="AE99" s="29">
        <f>(SUM(Z86:AE86)-SUM(Z109:AE109))/SUM(Z86:AE86)</f>
        <v>0.99488464790433628</v>
      </c>
      <c r="AF99" s="29">
        <f>(SUM(Z86:AF86)-SUM(Z109:AF109))/SUM(Z86:AF86)</f>
        <v>0.99548044944158276</v>
      </c>
      <c r="AG99" s="29">
        <f>(SUM(Z86:AG86)-SUM(Z109:AG109))/SUM(Z86:AG86)</f>
        <v>0.99607995649842485</v>
      </c>
      <c r="AH99" s="29">
        <f>(SUM(Z86:AH86)-SUM(Z109:AH109))/SUM(Z86:AH86)</f>
        <v>0.99594363077746173</v>
      </c>
      <c r="AI99" s="29">
        <f>(SUM(Z86:AI86)-SUM(Z109:AI109))/SUM(Z86:AI86)</f>
        <v>0.99624781778467963</v>
      </c>
      <c r="AJ99" s="29">
        <f>(SUM(Z86:AJ86)-SUM(Z109:AJ109))/SUM(Z86:AJ86)</f>
        <v>0.9964595221749839</v>
      </c>
      <c r="AK99" s="29">
        <f>(SUM(Z86:AK86)-SUM(Z109:AK109))/SUM(Z86:AK86)</f>
        <v>0.99664251972606155</v>
      </c>
      <c r="AL99" s="29">
        <f>(SUM(Z86:AL86)-SUM(Z109:AL109))/SUM(Z86:AL86)</f>
        <v>0.99681785744431062</v>
      </c>
      <c r="AM99" s="29">
        <f>(SUM(Z86:AM86)-SUM(Z109:AM109))/SUM(Z86:AM86)</f>
        <v>0.99693994917747764</v>
      </c>
      <c r="AN99" s="29">
        <f>(SUM(Z86:AN86)-SUM(Z109:AN109))/SUM(Z86:AN86)</f>
        <v>0.99705408021788577</v>
      </c>
      <c r="AO99" s="29">
        <f>(SUM(Z86:AO86)-SUM(Z109:AO109))/SUM(Z86:AO86)</f>
        <v>0.99725985896566116</v>
      </c>
      <c r="AP99" s="29">
        <f>(SUM(Z86:AP86)-SUM(Z109:AP109))/SUM(Z86:AP86)</f>
        <v>0.99736964674977979</v>
      </c>
      <c r="AQ99" s="29">
        <f>(SUM(Z86:AQ86)-SUM(Z109:AQ109))/SUM(Z86:AQ86)</f>
        <v>0.99754774710113558</v>
      </c>
      <c r="AR99" s="29">
        <f>(SUM(AA86:AR86)-SUM(Z109:AR109))/SUM(Z86:AR86)</f>
        <v>0.93381643387471747</v>
      </c>
      <c r="AS99" s="29">
        <f>(SUM(Z86:AS86)-SUM(Z109:AS109))/SUM(Z86:AS86)</f>
        <v>0.99771830336415335</v>
      </c>
      <c r="AT99" s="29">
        <f>(SUM(Z86:AT86)-SUM(Z109:AT109))/SUM(Z86:AT86)</f>
        <v>0.99786974881498114</v>
      </c>
      <c r="AU99" s="29">
        <f>(SUM(Z86:AU86)-SUM(Z109:AU109))/SUM(Z86:AU86)</f>
        <v>0.99797269667974686</v>
      </c>
      <c r="AV99" s="29">
        <f>(SUM(Z86:AV86)-SUM(Z109:AV109))/SUM(Z86:AV86)</f>
        <v>0.99809115632075296</v>
      </c>
      <c r="AW99" s="111">
        <f>(SUM(Z86:AW86)-SUM(Z109:AW109))/SUM(Z86:AW86)</f>
        <v>0.99812683535532776</v>
      </c>
      <c r="AX99" s="109"/>
      <c r="AZ99" s="29">
        <f t="shared" si="85"/>
        <v>1</v>
      </c>
      <c r="BA99" s="29">
        <f>(SUM(AZ86:BA86)-SUM(AZ109:BA109))/SUM(AZ86:BA86)</f>
        <v>1</v>
      </c>
      <c r="BB99" s="29">
        <f>(SUM(AZ86:BB86)-SUM(AZ109:BB109))/SUM(AZ86:BB86)</f>
        <v>1</v>
      </c>
      <c r="BC99" s="111">
        <f>(SUM(AZ86:BC86)-SUM(AZ109:BC109))/SUM(AZ86:BC86)</f>
        <v>1</v>
      </c>
      <c r="BD99" s="29">
        <f>(SUM(AZ86:BD86)-SUM(AZ109:BD109))/SUM(AZ86:BD86)</f>
        <v>1</v>
      </c>
      <c r="BE99" s="111">
        <f>(SUM(AZ86:BE86)-SUM(AZ109:BE109))/SUM(AZ86:BE86)</f>
        <v>1</v>
      </c>
      <c r="BF99" s="111">
        <f>(SUM(AZ86:BF86)-SUM(AZ109:BF109))/SUM(AZ86:BF86)</f>
        <v>1</v>
      </c>
      <c r="BG99" s="111">
        <f>(SUM(AK86:BG86)-SUM(AK109:BG109))/SUM(AK86:BG86)</f>
        <v>0.99895281975765715</v>
      </c>
      <c r="BH99" s="111">
        <f>(SUM(AZ86:BH86)-SUM(AZ109:BH109))/SUM(AZ86:BH86)</f>
        <v>1</v>
      </c>
      <c r="BI99" s="111">
        <f>(SUM(AZ86:BI86)-SUM(AZ109:BI109))/SUM(AZ86:BI86)</f>
        <v>1</v>
      </c>
      <c r="BJ99" s="111">
        <f>(SUM(AZ86:BJ86)-SUM(AZ109:BJ109))/SUM(AZ86:BJ86)</f>
        <v>1</v>
      </c>
      <c r="BK99" s="111">
        <f>(SUM(AZ86:BK86)-SUM(AZ109:BK109))/SUM(AZ86:BK86)</f>
        <v>1</v>
      </c>
      <c r="BL99" s="111">
        <f>(SUM(AZ86:BL86)-SUM(AZ109:BL109))/SUM(AZ86:BL86)</f>
        <v>1</v>
      </c>
      <c r="BM99" s="111">
        <f>(SUM(AZ86:BM86)-SUM(AZ109:BM109))/SUM(AZ86:BM86)</f>
        <v>1</v>
      </c>
      <c r="BN99" s="111">
        <f>(SUM(AZ86:BN86)-SUM(AZ109:BN109))/SUM(AZ86:BN86)</f>
        <v>1</v>
      </c>
      <c r="BO99" s="111">
        <f>(SUM(AZ86:BO86)-SUM(AZ109:BO109))/SUM(AZ86:BO86)</f>
        <v>1</v>
      </c>
      <c r="BP99" s="111">
        <f>(SUM(AZ86:BP86)-SUM(AZ109:BP109))/SUM(AZ86:BP86)</f>
        <v>1</v>
      </c>
      <c r="BQ99" s="111">
        <f>(SUM(AZ86:BQ86)-SUM(AZ109:BQ109))/SUM(AZ86:BQ86)</f>
        <v>1</v>
      </c>
      <c r="BR99" s="111">
        <f>(SUM(AZ86:BR86)-SUM(AZ109:BR109))/SUM(AZ86:BR86)</f>
        <v>1</v>
      </c>
      <c r="BS99" s="111">
        <f>(SUM(AZ86:BS86)-SUM(AZ109:BS109))/SUM(AZ86:BS86)</f>
        <v>1</v>
      </c>
      <c r="BT99" s="111">
        <f>(SUM(AZ86:BT86)-SUM(AZ109:BT109))/SUM(AZ86:BT86)</f>
        <v>1</v>
      </c>
      <c r="BU99" s="111">
        <f>(SUM(AZ86:BU86)-SUM(AZ109:BU109))/SUM(AZ86:BU86)</f>
        <v>1</v>
      </c>
      <c r="BV99" s="111">
        <f>(SUM(AZ86:BV86)-SUM(AZ109:BV109))/SUM(AZ86:BV86)</f>
        <v>1</v>
      </c>
      <c r="BW99" s="111">
        <f>(SUM(AZ86:BW86)-SUM(AZ109:BW109))/SUM(AZ86:BW86)</f>
        <v>1</v>
      </c>
      <c r="BX99" s="109"/>
    </row>
    <row r="100" spans="1:77" s="74" customFormat="1">
      <c r="A100" s="92" t="s">
        <v>70</v>
      </c>
      <c r="B100" s="93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138">
        <f t="shared" ref="Z100:AW100" si="88">Z68</f>
        <v>1893</v>
      </c>
      <c r="AA100" s="138">
        <f t="shared" si="88"/>
        <v>7438</v>
      </c>
      <c r="AB100" s="138">
        <f t="shared" si="88"/>
        <v>996</v>
      </c>
      <c r="AC100" s="138">
        <f t="shared" si="88"/>
        <v>724</v>
      </c>
      <c r="AD100" s="138">
        <f t="shared" si="88"/>
        <v>14929</v>
      </c>
      <c r="AE100" s="138">
        <f t="shared" si="88"/>
        <v>1664</v>
      </c>
      <c r="AF100" s="138">
        <f t="shared" si="88"/>
        <v>2938</v>
      </c>
      <c r="AG100" s="138">
        <f t="shared" si="88"/>
        <v>0</v>
      </c>
      <c r="AH100" s="138">
        <f t="shared" si="88"/>
        <v>5000</v>
      </c>
      <c r="AI100" s="138">
        <f t="shared" si="88"/>
        <v>0</v>
      </c>
      <c r="AJ100" s="138">
        <f t="shared" si="88"/>
        <v>9849</v>
      </c>
      <c r="AK100" s="138">
        <f t="shared" si="88"/>
        <v>6252</v>
      </c>
      <c r="AL100" s="138">
        <f t="shared" si="88"/>
        <v>8808</v>
      </c>
      <c r="AM100" s="138">
        <f t="shared" si="88"/>
        <v>11798</v>
      </c>
      <c r="AN100" s="138">
        <f t="shared" si="88"/>
        <v>7418</v>
      </c>
      <c r="AO100" s="138">
        <f t="shared" si="88"/>
        <v>19508</v>
      </c>
      <c r="AP100" s="138">
        <f t="shared" si="88"/>
        <v>6934</v>
      </c>
      <c r="AQ100" s="138">
        <f t="shared" si="88"/>
        <v>18898</v>
      </c>
      <c r="AR100" s="138">
        <f t="shared" si="88"/>
        <v>22873</v>
      </c>
      <c r="AS100" s="138" t="str">
        <f t="shared" si="88"/>
        <v>-</v>
      </c>
      <c r="AT100" s="138">
        <f t="shared" si="88"/>
        <v>1535</v>
      </c>
      <c r="AU100" s="138">
        <f t="shared" si="88"/>
        <v>15749</v>
      </c>
      <c r="AV100" s="138">
        <f t="shared" si="88"/>
        <v>10385</v>
      </c>
      <c r="AW100" s="138">
        <f t="shared" si="88"/>
        <v>5400</v>
      </c>
      <c r="AX100" s="122">
        <f>SUM(Z100:AW100)</f>
        <v>180989</v>
      </c>
      <c r="AZ100" s="138">
        <f t="shared" ref="AZ100:BW100" si="89">AZ68</f>
        <v>12474</v>
      </c>
      <c r="BA100" s="138">
        <f t="shared" si="89"/>
        <v>8489</v>
      </c>
      <c r="BB100" s="138">
        <f t="shared" si="89"/>
        <v>11919</v>
      </c>
      <c r="BC100" s="138">
        <f t="shared" si="89"/>
        <v>3286</v>
      </c>
      <c r="BD100" s="138">
        <f t="shared" si="89"/>
        <v>10129</v>
      </c>
      <c r="BE100" s="138">
        <f t="shared" si="89"/>
        <v>6844</v>
      </c>
      <c r="BF100" s="138">
        <f t="shared" si="89"/>
        <v>4882</v>
      </c>
      <c r="BG100" s="138">
        <f t="shared" si="89"/>
        <v>5040</v>
      </c>
      <c r="BH100" s="138">
        <f t="shared" si="89"/>
        <v>9685</v>
      </c>
      <c r="BI100" s="138">
        <f t="shared" si="89"/>
        <v>4442</v>
      </c>
      <c r="BJ100" s="138">
        <f t="shared" si="89"/>
        <v>500</v>
      </c>
      <c r="BK100" s="138">
        <f t="shared" si="89"/>
        <v>0</v>
      </c>
      <c r="BL100" s="138">
        <f t="shared" si="89"/>
        <v>0</v>
      </c>
      <c r="BM100" s="138">
        <f t="shared" si="89"/>
        <v>0</v>
      </c>
      <c r="BN100" s="138">
        <f t="shared" si="89"/>
        <v>0</v>
      </c>
      <c r="BO100" s="138">
        <f t="shared" si="89"/>
        <v>0</v>
      </c>
      <c r="BP100" s="138">
        <f t="shared" si="89"/>
        <v>0</v>
      </c>
      <c r="BQ100" s="138">
        <f t="shared" si="89"/>
        <v>0</v>
      </c>
      <c r="BR100" s="138">
        <f t="shared" si="89"/>
        <v>0</v>
      </c>
      <c r="BS100" s="138">
        <f t="shared" si="89"/>
        <v>0</v>
      </c>
      <c r="BT100" s="138">
        <f t="shared" si="89"/>
        <v>0</v>
      </c>
      <c r="BU100" s="138">
        <f t="shared" si="89"/>
        <v>0</v>
      </c>
      <c r="BV100" s="138">
        <f t="shared" si="89"/>
        <v>0</v>
      </c>
      <c r="BW100" s="138">
        <f t="shared" si="89"/>
        <v>0</v>
      </c>
      <c r="BX100" s="122">
        <f>SUM(AZ100:BW100)</f>
        <v>77690</v>
      </c>
    </row>
    <row r="101" spans="1:77">
      <c r="A101" s="88" t="s">
        <v>30</v>
      </c>
      <c r="B101" s="84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19">
        <f>(Z100-Z103)/Z100</f>
        <v>1</v>
      </c>
      <c r="AA101" s="19">
        <f t="shared" ref="AA101:AF101" si="90">(AA100-AA103)/AA100</f>
        <v>1</v>
      </c>
      <c r="AB101" s="19">
        <f t="shared" si="90"/>
        <v>1</v>
      </c>
      <c r="AC101" s="19">
        <f t="shared" si="90"/>
        <v>1</v>
      </c>
      <c r="AD101" s="19">
        <f t="shared" si="90"/>
        <v>0.49226337999866032</v>
      </c>
      <c r="AE101" s="19">
        <f t="shared" si="90"/>
        <v>1</v>
      </c>
      <c r="AF101" s="19">
        <f t="shared" si="90"/>
        <v>1</v>
      </c>
      <c r="AG101" s="19" t="s">
        <v>92</v>
      </c>
      <c r="AH101" s="19">
        <f>(AH100-AH103)/AH100</f>
        <v>1</v>
      </c>
      <c r="AI101" s="19" t="s">
        <v>92</v>
      </c>
      <c r="AJ101" s="19">
        <f>(AJ100-AJ103)/AJ100</f>
        <v>1</v>
      </c>
      <c r="AK101" s="19">
        <f>(AK100-AK103)/AK100</f>
        <v>1</v>
      </c>
      <c r="AL101" s="19">
        <f t="shared" ref="AL101" si="91">(AL100-AL103)/AL100</f>
        <v>1</v>
      </c>
      <c r="AM101" s="19">
        <f>(AM100-AM103)/AM100</f>
        <v>1</v>
      </c>
      <c r="AN101" s="19">
        <f t="shared" ref="AN101:AW101" si="92">(AN100-AN103)/AN100</f>
        <v>1</v>
      </c>
      <c r="AO101" s="19">
        <f t="shared" si="92"/>
        <v>1</v>
      </c>
      <c r="AP101" s="19">
        <f t="shared" si="92"/>
        <v>1</v>
      </c>
      <c r="AQ101" s="19">
        <f t="shared" si="92"/>
        <v>1</v>
      </c>
      <c r="AR101" s="19">
        <f>(AR100-AR103)/AR100</f>
        <v>1</v>
      </c>
      <c r="AS101" s="19" t="s">
        <v>93</v>
      </c>
      <c r="AT101" s="19">
        <f t="shared" si="92"/>
        <v>1</v>
      </c>
      <c r="AU101" s="19">
        <f t="shared" si="92"/>
        <v>1</v>
      </c>
      <c r="AV101" s="19">
        <f t="shared" si="92"/>
        <v>1</v>
      </c>
      <c r="AW101" s="19">
        <f t="shared" si="92"/>
        <v>1</v>
      </c>
      <c r="AX101" s="108">
        <f>(AX100-AX103)/AX100</f>
        <v>0.95811900170728603</v>
      </c>
      <c r="AZ101" s="19">
        <f>(AZ100-AZ103)/AZ100</f>
        <v>1</v>
      </c>
      <c r="BA101" s="19">
        <f>(BA100-BA103)/BA100</f>
        <v>1</v>
      </c>
      <c r="BB101" s="19">
        <f t="shared" ref="BB101:BE101" si="93">(BB100-BB103)/BB100</f>
        <v>1</v>
      </c>
      <c r="BC101" s="19">
        <f t="shared" si="93"/>
        <v>1</v>
      </c>
      <c r="BD101" s="19">
        <f t="shared" si="93"/>
        <v>1</v>
      </c>
      <c r="BE101" s="19">
        <f t="shared" si="93"/>
        <v>0.87770309760374055</v>
      </c>
      <c r="BF101" s="19">
        <f>(BF100-BF103)/BF100</f>
        <v>1</v>
      </c>
      <c r="BG101" s="19">
        <f t="shared" ref="BG101:BW101" si="94">(BG100-BG103)/BG100</f>
        <v>1</v>
      </c>
      <c r="BH101" s="19">
        <f t="shared" si="94"/>
        <v>1</v>
      </c>
      <c r="BI101" s="19">
        <f t="shared" si="94"/>
        <v>1</v>
      </c>
      <c r="BJ101" s="19">
        <f t="shared" si="94"/>
        <v>1</v>
      </c>
      <c r="BK101" s="19" t="e">
        <f t="shared" si="94"/>
        <v>#DIV/0!</v>
      </c>
      <c r="BL101" s="19" t="e">
        <f t="shared" si="94"/>
        <v>#DIV/0!</v>
      </c>
      <c r="BM101" s="19" t="e">
        <f t="shared" si="94"/>
        <v>#DIV/0!</v>
      </c>
      <c r="BN101" s="19" t="e">
        <f t="shared" si="94"/>
        <v>#DIV/0!</v>
      </c>
      <c r="BO101" s="19" t="e">
        <f t="shared" si="94"/>
        <v>#DIV/0!</v>
      </c>
      <c r="BP101" s="19" t="e">
        <f t="shared" si="94"/>
        <v>#DIV/0!</v>
      </c>
      <c r="BQ101" s="19" t="e">
        <f t="shared" si="94"/>
        <v>#DIV/0!</v>
      </c>
      <c r="BR101" s="19" t="e">
        <f t="shared" si="94"/>
        <v>#DIV/0!</v>
      </c>
      <c r="BS101" s="19" t="e">
        <f t="shared" si="94"/>
        <v>#DIV/0!</v>
      </c>
      <c r="BT101" s="19" t="e">
        <f t="shared" si="94"/>
        <v>#DIV/0!</v>
      </c>
      <c r="BU101" s="19" t="e">
        <f t="shared" si="94"/>
        <v>#DIV/0!</v>
      </c>
      <c r="BV101" s="19" t="e">
        <f t="shared" si="94"/>
        <v>#DIV/0!</v>
      </c>
      <c r="BW101" s="19" t="e">
        <f t="shared" si="94"/>
        <v>#DIV/0!</v>
      </c>
      <c r="BX101" s="108">
        <f>(BX100-BX103)/BX100</f>
        <v>0.98922641266572275</v>
      </c>
    </row>
    <row r="102" spans="1:77" ht="13.8" thickBot="1">
      <c r="A102" s="89" t="s">
        <v>36</v>
      </c>
      <c r="B102" s="85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40">
        <f>Z101</f>
        <v>1</v>
      </c>
      <c r="AA102" s="40">
        <f>(SUM(Z100:AA100)-(Z103:AA103))/SUM(Z100:AA100)</f>
        <v>1</v>
      </c>
      <c r="AB102" s="40">
        <f>(SUM(Z100:AB100)-(Z103:AB103))/SUM(Z100:AB100)</f>
        <v>1</v>
      </c>
      <c r="AC102" s="40">
        <f>(SUM(Z100:AC100)-(Z103:AC103))/SUM(Z100:AC100)</f>
        <v>1</v>
      </c>
      <c r="AD102" s="40">
        <f>(SUM(Z100:AD100)-(Z103:AD103))/SUM(Z100:AD100)</f>
        <v>0.70823710546574292</v>
      </c>
      <c r="AE102" s="40">
        <f>(SUM(Z100:AE100)-SUM(Z103:AE103))/SUM(Z100:AE100)</f>
        <v>0.7257994501519317</v>
      </c>
      <c r="AF102" s="40">
        <f>(SUM(Z100:AF100)-SUM(Z103:AF103))/SUM(Z100:AF100)</f>
        <v>0.75214178274802168</v>
      </c>
      <c r="AG102" s="40">
        <f>(SUM(Z100:AG100)-SUM(Z103:AG103))/SUM(Z100:AG100)</f>
        <v>0.75214178274802168</v>
      </c>
      <c r="AH102" s="40">
        <f>(SUM(AA100:AH100)-SUM(AA103:AH103))/SUM(AA100:AH100)</f>
        <v>0.77500074208198522</v>
      </c>
      <c r="AI102" s="40">
        <f>(SUM(AB100:AI100)-SUM(AB103:AI103))/SUM(AB100:AI100)</f>
        <v>0.71124909527256108</v>
      </c>
      <c r="AJ102" s="40">
        <f>(SUM(AC100:AJ100)-SUM(AC103:AJ103))/SUM(AC100:AJ100)</f>
        <v>0.78407019143117596</v>
      </c>
      <c r="AK102" s="40">
        <f>(SUM(AD100:AK100)-SUM(AD103:AK103))/SUM(AD100:AK100)</f>
        <v>0.81344752904114981</v>
      </c>
      <c r="AL102" s="40">
        <f>(SUM(Z100:AL100)-SUM(Z103:AL103))/SUM(Z100:AL100)</f>
        <v>0.8746921029574648</v>
      </c>
      <c r="AM102" s="40">
        <f>(SUM(Z100:AM100)-SUM(Z103:AM103))/SUM(Z100:AM100)</f>
        <v>0.89514310614339665</v>
      </c>
      <c r="AN102" s="40">
        <f>(SUM($Z$100:AN100)-SUM($Z$103:AN103))/SUM($Z$100:AN100)</f>
        <v>0.90490170248535262</v>
      </c>
      <c r="AO102" s="40">
        <f>(SUM($Z$100:AO100)-SUM($Z$103:AO103))/SUM($Z$100:AO100)</f>
        <v>0.92360026205714862</v>
      </c>
      <c r="AP102" s="40">
        <f>(SUM($Z$100:AP100)-SUM($Z$103:AP103))/SUM($Z$100:AP100)</f>
        <v>0.92859094291985789</v>
      </c>
      <c r="AQ102" s="40">
        <f>(SUM($Z$100:AQ100)-SUM($Z$103:AQ103))/SUM($Z$100:AQ100)</f>
        <v>0.9393827920701816</v>
      </c>
      <c r="AR102" s="40">
        <f>(SUM($Z$100:AR100)-SUM($Z$103:AR103))/SUM($Z$100:AR100)</f>
        <v>0.94875608436992964</v>
      </c>
      <c r="AS102" s="40">
        <f>(SUM($Z$100:AS100)-SUM($Z$103:AS103))/SUM($Z$100:AS100)</f>
        <v>0.94875608436992964</v>
      </c>
      <c r="AT102" s="40">
        <f>(SUM($Z$100:AT100)-SUM($Z$103:AT103))/SUM($Z$100:AT100)</f>
        <v>0.94928239269345283</v>
      </c>
      <c r="AU102" s="40">
        <f>(SUM($Z$100:AU100)-SUM($Z$103:AU103))/SUM($Z$100:AU100)</f>
        <v>0.95411733372073315</v>
      </c>
      <c r="AV102" s="40">
        <f>(SUM($Z$100:AV100)-SUM($Z$103:AV103))/SUM($Z$100:AV100)</f>
        <v>0.95683100877617622</v>
      </c>
      <c r="AW102" s="40">
        <f>(SUM($Z$100:AW100)-SUM($Z$103:AW103))/SUM($Z$100:AW100)</f>
        <v>0.95811900170728603</v>
      </c>
      <c r="AX102" s="109">
        <f>(SUM(Z100:AW100)-SUM(Z103:AW103))/SUM(Z100:AW100)</f>
        <v>0.95811900170728603</v>
      </c>
      <c r="AZ102" s="40">
        <f>AZ101</f>
        <v>1</v>
      </c>
      <c r="BA102" s="40">
        <f>(SUM(AZ100:BA100)-SUM(AZ103:BA103))/SUM(AZ100:BA100)</f>
        <v>1</v>
      </c>
      <c r="BB102" s="40">
        <f>(SUM(AZ100:BB100)-SUM(AZ103:BB103))/SUM(AZ100:BB100)</f>
        <v>1</v>
      </c>
      <c r="BC102" s="40">
        <f>(SUM(AZ100:BC100)-SUM(AZ103:BC103))/SUM(AZ100:BC100)</f>
        <v>1</v>
      </c>
      <c r="BD102" s="40">
        <f>(SUM(AZ100:BD100)-SUM(AZ103:BD103))/SUM(AZ100:BD100)</f>
        <v>1</v>
      </c>
      <c r="BE102" s="40">
        <f>(SUM(AZ100:BE100)-SUM(AZ103:BE103))/SUM(AZ100:BE100)</f>
        <v>0.98424944957753902</v>
      </c>
      <c r="BF102" s="40">
        <f>(SUM(AZ100:BF100)-SUM(AZ103:BF103))/SUM(AZ100:BF100)</f>
        <v>0.98557468590041875</v>
      </c>
      <c r="BG102" s="40">
        <f>(SUM(AZ100:BG100)-SUM(AZ103:BG103))/SUM(AZ100:BG100)</f>
        <v>0.98672755815612956</v>
      </c>
      <c r="BH102" s="40">
        <f>(SUM(AZ100:BH100)-SUM(AZ103:BH103))/SUM(AZ100:BH100)</f>
        <v>0.98849452905921809</v>
      </c>
      <c r="BI102" s="40">
        <f>(SUM(AZ100:BI100)-SUM(AZ103:BI103))/SUM(AZ100:BI100)</f>
        <v>0.98915662650602409</v>
      </c>
      <c r="BJ102" s="40">
        <f>(SUM(AZ100:BJ100)-SUM(AZ103:BJ103))/SUM(AZ100:BJ100)</f>
        <v>0.98922641266572275</v>
      </c>
      <c r="BK102" s="40">
        <f>(SUM(AZ100:BK100)-SUM(AZ103:BK103))/SUM(AZ100:BK100)</f>
        <v>0.98922641266572275</v>
      </c>
      <c r="BL102" s="40">
        <f>(SUM(AZ100:BL100)-SUM(AZ103:BL103))/SUM(AZ100:BL100)</f>
        <v>0.98922641266572275</v>
      </c>
      <c r="BM102" s="40">
        <f>(SUM(AZ100:BM100)-SUM(AZ103:BM103))/SUM(AZ100:BM100)</f>
        <v>0.98922641266572275</v>
      </c>
      <c r="BN102" s="40">
        <f>(SUM(AZ100:BN100)-SUM(AZ103:BN103))/SUM(AZ100:BN100)</f>
        <v>0.98922641266572275</v>
      </c>
      <c r="BO102" s="40">
        <f>(SUM(AZ100:BO100)-SUM(AZ103:BO103))/SUM(AZ100:BO100)</f>
        <v>0.98922641266572275</v>
      </c>
      <c r="BP102" s="40">
        <f>(SUM(AZ100:BP100)-SUM(AZ103:BP103))/SUM(AZ100:BP100)</f>
        <v>0.98922641266572275</v>
      </c>
      <c r="BQ102" s="40">
        <f>(SUM(AZ100:BQ100)-SUM(AZ103:BQ103))/SUM(AZ100:BQ100)</f>
        <v>0.98922641266572275</v>
      </c>
      <c r="BR102" s="40">
        <f>(SUM(AZ100:BR100)-SUM(AZ103:BR103))/SUM(AZ100:BR100)</f>
        <v>0.98922641266572275</v>
      </c>
      <c r="BS102" s="40">
        <f>(SUM(AZ100:BS100)-SUM(AZ103:BS103))/SUM(AZ100:BS100)</f>
        <v>0.98922641266572275</v>
      </c>
      <c r="BT102" s="40">
        <f>(SUM(AZ100:BT100)-SUM(AZ103:BT103))/SUM(AZ100:BT100)</f>
        <v>0.98922641266572275</v>
      </c>
      <c r="BU102" s="40">
        <f>(SUM(AZ100:BU100)-SUM(AZ103:BU103))/SUM(AZ100:BU100)</f>
        <v>0.98922641266572275</v>
      </c>
      <c r="BV102" s="40">
        <f>(SUM(AZ100:BV100)-SUM(AZ103:BV103))/SUM(AZ100:BV100)</f>
        <v>0.98922641266572275</v>
      </c>
      <c r="BW102" s="40">
        <f>(SUM(AZ100:BW100)-SUM(AZ103:BW103))/SUM(AZ100:BW100)</f>
        <v>0.98922641266572275</v>
      </c>
      <c r="BX102" s="109">
        <f>(BX100-BX103)/BX100</f>
        <v>0.98922641266572275</v>
      </c>
    </row>
    <row r="103" spans="1:77">
      <c r="A103" s="76" t="s">
        <v>77</v>
      </c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8">
        <f t="shared" ref="Z103:AW109" si="95">Z71</f>
        <v>0</v>
      </c>
      <c r="AA103" s="78">
        <f t="shared" si="95"/>
        <v>0</v>
      </c>
      <c r="AB103" s="78">
        <f t="shared" si="95"/>
        <v>0</v>
      </c>
      <c r="AC103" s="78">
        <f t="shared" si="95"/>
        <v>0</v>
      </c>
      <c r="AD103" s="78">
        <f t="shared" si="95"/>
        <v>7580</v>
      </c>
      <c r="AE103" s="78">
        <f t="shared" si="95"/>
        <v>0</v>
      </c>
      <c r="AF103" s="78">
        <f t="shared" si="95"/>
        <v>0</v>
      </c>
      <c r="AG103" s="78">
        <f t="shared" si="95"/>
        <v>0</v>
      </c>
      <c r="AH103" s="78">
        <f t="shared" si="95"/>
        <v>0</v>
      </c>
      <c r="AI103" s="78">
        <f t="shared" si="95"/>
        <v>0</v>
      </c>
      <c r="AJ103" s="78">
        <f t="shared" si="95"/>
        <v>0</v>
      </c>
      <c r="AK103" s="78">
        <f t="shared" si="95"/>
        <v>0</v>
      </c>
      <c r="AL103" s="78">
        <f t="shared" si="95"/>
        <v>0</v>
      </c>
      <c r="AM103" s="78">
        <f t="shared" si="95"/>
        <v>0</v>
      </c>
      <c r="AN103" s="78">
        <f t="shared" si="95"/>
        <v>0</v>
      </c>
      <c r="AO103" s="78">
        <f t="shared" si="95"/>
        <v>0</v>
      </c>
      <c r="AP103" s="78">
        <f t="shared" si="95"/>
        <v>0</v>
      </c>
      <c r="AQ103" s="78">
        <f t="shared" si="95"/>
        <v>0</v>
      </c>
      <c r="AR103" s="78">
        <f t="shared" si="95"/>
        <v>0</v>
      </c>
      <c r="AS103" s="78">
        <f t="shared" si="95"/>
        <v>0</v>
      </c>
      <c r="AT103" s="78">
        <f t="shared" si="95"/>
        <v>0</v>
      </c>
      <c r="AU103" s="78">
        <f t="shared" si="95"/>
        <v>0</v>
      </c>
      <c r="AV103" s="78">
        <f t="shared" si="95"/>
        <v>0</v>
      </c>
      <c r="AW103" s="78">
        <f t="shared" si="95"/>
        <v>0</v>
      </c>
      <c r="AX103" s="123">
        <f>SUM(Z103:AW103)</f>
        <v>7580</v>
      </c>
      <c r="AZ103" s="78">
        <f t="shared" ref="AZ103:BQ109" si="96">AZ71</f>
        <v>0</v>
      </c>
      <c r="BA103" s="78">
        <f t="shared" si="96"/>
        <v>0</v>
      </c>
      <c r="BB103" s="78">
        <f t="shared" si="96"/>
        <v>0</v>
      </c>
      <c r="BC103" s="78">
        <f t="shared" si="96"/>
        <v>0</v>
      </c>
      <c r="BD103" s="78">
        <f t="shared" si="96"/>
        <v>0</v>
      </c>
      <c r="BE103" s="78">
        <f t="shared" si="96"/>
        <v>837</v>
      </c>
      <c r="BF103" s="78">
        <f t="shared" si="96"/>
        <v>0</v>
      </c>
      <c r="BG103" s="78">
        <f t="shared" si="96"/>
        <v>0</v>
      </c>
      <c r="BH103" s="78">
        <f t="shared" si="96"/>
        <v>0</v>
      </c>
      <c r="BI103" s="78">
        <f t="shared" si="96"/>
        <v>0</v>
      </c>
      <c r="BJ103" s="78">
        <f t="shared" si="96"/>
        <v>0</v>
      </c>
      <c r="BK103" s="78">
        <f t="shared" si="96"/>
        <v>0</v>
      </c>
      <c r="BL103" s="78">
        <f t="shared" si="96"/>
        <v>0</v>
      </c>
      <c r="BM103" s="78">
        <f t="shared" si="96"/>
        <v>0</v>
      </c>
      <c r="BN103" s="78">
        <f t="shared" si="96"/>
        <v>0</v>
      </c>
      <c r="BO103" s="78">
        <f t="shared" si="96"/>
        <v>0</v>
      </c>
      <c r="BP103" s="78">
        <f t="shared" si="96"/>
        <v>0</v>
      </c>
      <c r="BQ103" s="78">
        <f t="shared" si="96"/>
        <v>0</v>
      </c>
      <c r="BR103" s="78"/>
      <c r="BS103" s="78"/>
      <c r="BT103" s="78"/>
      <c r="BU103" s="78"/>
      <c r="BV103" s="78"/>
      <c r="BW103" s="78"/>
      <c r="BX103" s="123">
        <f t="shared" ref="BX103:BX109" si="97">SUM(AZ103:BW103)</f>
        <v>837</v>
      </c>
      <c r="BY103" s="11"/>
    </row>
    <row r="104" spans="1:77">
      <c r="A104" s="76" t="s">
        <v>71</v>
      </c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139">
        <f t="shared" si="95"/>
        <v>10821</v>
      </c>
      <c r="AA104" s="139">
        <f t="shared" si="95"/>
        <v>36439</v>
      </c>
      <c r="AB104" s="139">
        <f t="shared" si="95"/>
        <v>102852</v>
      </c>
      <c r="AC104" s="139">
        <f t="shared" si="95"/>
        <v>61087</v>
      </c>
      <c r="AD104" s="139">
        <f t="shared" si="95"/>
        <v>77475</v>
      </c>
      <c r="AE104" s="139">
        <f t="shared" si="95"/>
        <v>27565</v>
      </c>
      <c r="AF104" s="139">
        <f t="shared" si="95"/>
        <v>12021</v>
      </c>
      <c r="AG104" s="139">
        <f t="shared" si="95"/>
        <v>29270</v>
      </c>
      <c r="AH104" s="139">
        <f t="shared" si="95"/>
        <v>15835</v>
      </c>
      <c r="AI104" s="139">
        <f t="shared" si="95"/>
        <v>2604</v>
      </c>
      <c r="AJ104" s="139">
        <f t="shared" si="95"/>
        <v>149</v>
      </c>
      <c r="AK104" s="139">
        <f t="shared" si="95"/>
        <v>329</v>
      </c>
      <c r="AL104" s="139">
        <f t="shared" si="95"/>
        <v>1863</v>
      </c>
      <c r="AM104" s="139">
        <f t="shared" si="95"/>
        <v>3614</v>
      </c>
      <c r="AN104" s="139">
        <f t="shared" si="95"/>
        <v>2522</v>
      </c>
      <c r="AO104" s="139">
        <f t="shared" si="95"/>
        <v>7650</v>
      </c>
      <c r="AP104" s="139">
        <f t="shared" si="95"/>
        <v>789</v>
      </c>
      <c r="AQ104" s="139">
        <f t="shared" si="95"/>
        <v>3438</v>
      </c>
      <c r="AR104" s="139">
        <f t="shared" si="95"/>
        <v>300</v>
      </c>
      <c r="AS104" s="139">
        <f t="shared" si="95"/>
        <v>2178</v>
      </c>
      <c r="AT104" s="139">
        <f t="shared" si="95"/>
        <v>9425</v>
      </c>
      <c r="AU104" s="139">
        <f t="shared" si="95"/>
        <v>363</v>
      </c>
      <c r="AV104" s="139">
        <f t="shared" si="95"/>
        <v>353</v>
      </c>
      <c r="AW104" s="139">
        <f t="shared" si="95"/>
        <v>1200</v>
      </c>
      <c r="AX104" s="123">
        <f t="shared" ref="AX104:AX109" si="98">SUM(Z104:AW104)</f>
        <v>410142</v>
      </c>
      <c r="AZ104" s="78">
        <f t="shared" si="96"/>
        <v>0</v>
      </c>
      <c r="BA104" s="78">
        <f t="shared" si="96"/>
        <v>0</v>
      </c>
      <c r="BB104" s="78">
        <f t="shared" si="96"/>
        <v>470</v>
      </c>
      <c r="BC104" s="78">
        <f t="shared" si="96"/>
        <v>3556</v>
      </c>
      <c r="BD104" s="78">
        <f t="shared" si="96"/>
        <v>44596</v>
      </c>
      <c r="BE104" s="78">
        <f t="shared" si="96"/>
        <v>23416</v>
      </c>
      <c r="BF104" s="78">
        <f t="shared" si="96"/>
        <v>88217</v>
      </c>
      <c r="BG104" s="78">
        <f t="shared" ref="BG104:BJ104" si="99">BG72</f>
        <v>87481</v>
      </c>
      <c r="BH104" s="78">
        <f>BH72+13881</f>
        <v>53876</v>
      </c>
      <c r="BI104" s="78">
        <f t="shared" si="99"/>
        <v>0</v>
      </c>
      <c r="BJ104" s="78">
        <f t="shared" si="99"/>
        <v>0</v>
      </c>
      <c r="BK104" s="78">
        <f t="shared" si="96"/>
        <v>0</v>
      </c>
      <c r="BL104" s="78">
        <f t="shared" si="96"/>
        <v>0</v>
      </c>
      <c r="BM104" s="78">
        <f t="shared" si="96"/>
        <v>0</v>
      </c>
      <c r="BN104" s="78">
        <f t="shared" si="96"/>
        <v>0</v>
      </c>
      <c r="BO104" s="78">
        <f t="shared" si="96"/>
        <v>0</v>
      </c>
      <c r="BP104" s="78">
        <f t="shared" si="96"/>
        <v>0</v>
      </c>
      <c r="BQ104" s="78">
        <f t="shared" si="96"/>
        <v>0</v>
      </c>
      <c r="BR104" s="78">
        <f t="shared" ref="BR104:BW109" si="100">BR72</f>
        <v>0</v>
      </c>
      <c r="BS104" s="78">
        <f t="shared" si="100"/>
        <v>0</v>
      </c>
      <c r="BT104" s="78">
        <f t="shared" si="100"/>
        <v>0</v>
      </c>
      <c r="BU104" s="78">
        <f t="shared" si="100"/>
        <v>0</v>
      </c>
      <c r="BV104" s="78">
        <f t="shared" si="100"/>
        <v>0</v>
      </c>
      <c r="BW104" s="78">
        <f t="shared" si="100"/>
        <v>0</v>
      </c>
      <c r="BX104" s="123">
        <f t="shared" si="97"/>
        <v>301612</v>
      </c>
      <c r="BY104" s="11"/>
    </row>
    <row r="105" spans="1:77">
      <c r="A105" s="76" t="s">
        <v>72</v>
      </c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139">
        <f t="shared" si="95"/>
        <v>56545</v>
      </c>
      <c r="AA105" s="139">
        <f t="shared" si="95"/>
        <v>87839</v>
      </c>
      <c r="AB105" s="139">
        <f t="shared" si="95"/>
        <v>281513</v>
      </c>
      <c r="AC105" s="139">
        <f t="shared" si="95"/>
        <v>240279</v>
      </c>
      <c r="AD105" s="139">
        <f t="shared" si="95"/>
        <v>192992</v>
      </c>
      <c r="AE105" s="139">
        <f t="shared" si="95"/>
        <v>73667</v>
      </c>
      <c r="AF105" s="139">
        <f t="shared" si="95"/>
        <v>34463</v>
      </c>
      <c r="AG105" s="139">
        <f t="shared" si="95"/>
        <v>54731</v>
      </c>
      <c r="AH105" s="139">
        <f t="shared" si="95"/>
        <v>22413</v>
      </c>
      <c r="AI105" s="139">
        <f t="shared" si="95"/>
        <v>9439</v>
      </c>
      <c r="AJ105" s="139">
        <f t="shared" si="95"/>
        <v>1484</v>
      </c>
      <c r="AK105" s="139">
        <f t="shared" si="95"/>
        <v>9130</v>
      </c>
      <c r="AL105" s="139">
        <f t="shared" si="95"/>
        <v>6637</v>
      </c>
      <c r="AM105" s="139">
        <f t="shared" si="95"/>
        <v>3780</v>
      </c>
      <c r="AN105" s="139">
        <f t="shared" si="95"/>
        <v>2836</v>
      </c>
      <c r="AO105" s="139">
        <f t="shared" si="95"/>
        <v>8304</v>
      </c>
      <c r="AP105" s="139">
        <f t="shared" si="95"/>
        <v>3533</v>
      </c>
      <c r="AQ105" s="139">
        <f t="shared" si="95"/>
        <v>8710</v>
      </c>
      <c r="AR105" s="139">
        <f t="shared" si="95"/>
        <v>300</v>
      </c>
      <c r="AS105" s="139">
        <f t="shared" si="95"/>
        <v>2178</v>
      </c>
      <c r="AT105" s="139">
        <f t="shared" si="95"/>
        <v>12289</v>
      </c>
      <c r="AU105" s="139">
        <f t="shared" si="95"/>
        <v>863</v>
      </c>
      <c r="AV105" s="139">
        <f t="shared" si="95"/>
        <v>709</v>
      </c>
      <c r="AW105" s="139">
        <f t="shared" si="95"/>
        <v>1222</v>
      </c>
      <c r="AX105" s="123">
        <f>SUM(Z105:AW105)</f>
        <v>1115856</v>
      </c>
      <c r="AZ105" s="78">
        <f t="shared" si="96"/>
        <v>2542</v>
      </c>
      <c r="BA105" s="78">
        <f t="shared" si="96"/>
        <v>47</v>
      </c>
      <c r="BB105" s="78">
        <f t="shared" si="96"/>
        <v>886</v>
      </c>
      <c r="BC105" s="78">
        <f t="shared" si="96"/>
        <v>5128</v>
      </c>
      <c r="BD105" s="78">
        <f t="shared" si="96"/>
        <v>47529</v>
      </c>
      <c r="BE105" s="78">
        <f t="shared" si="96"/>
        <v>24717</v>
      </c>
      <c r="BF105" s="78">
        <f t="shared" si="96"/>
        <v>109581</v>
      </c>
      <c r="BG105" s="78">
        <f t="shared" ref="BG105:BJ105" si="101">BG73</f>
        <v>112978</v>
      </c>
      <c r="BH105" s="78">
        <f>BH73+13881</f>
        <v>54301</v>
      </c>
      <c r="BI105" s="78">
        <f t="shared" si="101"/>
        <v>286</v>
      </c>
      <c r="BJ105" s="78">
        <f t="shared" si="101"/>
        <v>2363</v>
      </c>
      <c r="BK105" s="78">
        <f t="shared" si="96"/>
        <v>0</v>
      </c>
      <c r="BL105" s="78">
        <f t="shared" si="96"/>
        <v>0</v>
      </c>
      <c r="BM105" s="78">
        <f t="shared" si="96"/>
        <v>0</v>
      </c>
      <c r="BN105" s="78">
        <f t="shared" si="96"/>
        <v>0</v>
      </c>
      <c r="BO105" s="78">
        <f t="shared" si="96"/>
        <v>0</v>
      </c>
      <c r="BP105" s="78">
        <f t="shared" si="96"/>
        <v>0</v>
      </c>
      <c r="BQ105" s="78">
        <f t="shared" si="96"/>
        <v>0</v>
      </c>
      <c r="BR105" s="78">
        <f t="shared" si="100"/>
        <v>0</v>
      </c>
      <c r="BS105" s="78">
        <f t="shared" si="100"/>
        <v>0</v>
      </c>
      <c r="BT105" s="78">
        <f t="shared" si="100"/>
        <v>0</v>
      </c>
      <c r="BU105" s="78">
        <f t="shared" si="100"/>
        <v>0</v>
      </c>
      <c r="BV105" s="78">
        <f t="shared" si="100"/>
        <v>0</v>
      </c>
      <c r="BW105" s="78">
        <f t="shared" si="100"/>
        <v>0</v>
      </c>
      <c r="BX105" s="123">
        <f t="shared" si="97"/>
        <v>360358</v>
      </c>
      <c r="BY105" s="11"/>
    </row>
    <row r="106" spans="1:77">
      <c r="A106" s="76" t="s">
        <v>73</v>
      </c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139">
        <f t="shared" si="95"/>
        <v>21877</v>
      </c>
      <c r="AA106" s="139">
        <f t="shared" si="95"/>
        <v>8614</v>
      </c>
      <c r="AB106" s="139">
        <f t="shared" si="95"/>
        <v>101428</v>
      </c>
      <c r="AC106" s="139">
        <f t="shared" si="95"/>
        <v>71990</v>
      </c>
      <c r="AD106" s="139">
        <f t="shared" si="95"/>
        <v>8482</v>
      </c>
      <c r="AE106" s="139">
        <f t="shared" si="95"/>
        <v>1863</v>
      </c>
      <c r="AF106" s="139">
        <f t="shared" si="95"/>
        <v>11195</v>
      </c>
      <c r="AG106" s="139">
        <f t="shared" si="95"/>
        <v>13060</v>
      </c>
      <c r="AH106" s="139">
        <f t="shared" si="95"/>
        <v>8160</v>
      </c>
      <c r="AI106" s="139">
        <f t="shared" si="95"/>
        <v>2547</v>
      </c>
      <c r="AJ106" s="139">
        <f t="shared" si="95"/>
        <v>0</v>
      </c>
      <c r="AK106" s="139">
        <f t="shared" si="95"/>
        <v>0</v>
      </c>
      <c r="AL106" s="139">
        <f t="shared" si="95"/>
        <v>4217</v>
      </c>
      <c r="AM106" s="139">
        <f t="shared" si="95"/>
        <v>464</v>
      </c>
      <c r="AN106" s="139">
        <f t="shared" si="95"/>
        <v>2222</v>
      </c>
      <c r="AO106" s="139">
        <f t="shared" si="95"/>
        <v>7600</v>
      </c>
      <c r="AP106" s="139">
        <f t="shared" si="95"/>
        <v>789</v>
      </c>
      <c r="AQ106" s="139">
        <f t="shared" si="95"/>
        <v>2872</v>
      </c>
      <c r="AR106" s="139">
        <f t="shared" si="95"/>
        <v>300</v>
      </c>
      <c r="AS106" s="139">
        <f t="shared" si="95"/>
        <v>0</v>
      </c>
      <c r="AT106" s="139">
        <f t="shared" si="95"/>
        <v>1389</v>
      </c>
      <c r="AU106" s="139">
        <f t="shared" si="95"/>
        <v>0</v>
      </c>
      <c r="AV106" s="139">
        <f t="shared" si="95"/>
        <v>353</v>
      </c>
      <c r="AW106" s="139">
        <f t="shared" si="95"/>
        <v>1222</v>
      </c>
      <c r="AX106" s="123">
        <f t="shared" si="98"/>
        <v>270644</v>
      </c>
      <c r="AZ106" s="78">
        <f t="shared" si="96"/>
        <v>0</v>
      </c>
      <c r="BA106" s="78">
        <f t="shared" si="96"/>
        <v>0</v>
      </c>
      <c r="BB106" s="78">
        <f t="shared" si="96"/>
        <v>470</v>
      </c>
      <c r="BC106" s="78">
        <f t="shared" si="96"/>
        <v>4575</v>
      </c>
      <c r="BD106" s="78">
        <f t="shared" si="96"/>
        <v>36150</v>
      </c>
      <c r="BE106" s="78">
        <f t="shared" si="96"/>
        <v>23094</v>
      </c>
      <c r="BF106" s="78">
        <f t="shared" si="96"/>
        <v>84468</v>
      </c>
      <c r="BG106" s="78">
        <f t="shared" ref="BG106:BJ106" si="102">BG74</f>
        <v>86081</v>
      </c>
      <c r="BH106" s="78">
        <f>BH74+13881</f>
        <v>53876</v>
      </c>
      <c r="BI106" s="78">
        <f t="shared" si="102"/>
        <v>0</v>
      </c>
      <c r="BJ106" s="78">
        <f t="shared" si="102"/>
        <v>0</v>
      </c>
      <c r="BK106" s="78">
        <f t="shared" si="96"/>
        <v>0</v>
      </c>
      <c r="BL106" s="78">
        <f t="shared" si="96"/>
        <v>0</v>
      </c>
      <c r="BM106" s="78">
        <f t="shared" si="96"/>
        <v>0</v>
      </c>
      <c r="BN106" s="78">
        <f t="shared" si="96"/>
        <v>0</v>
      </c>
      <c r="BO106" s="78">
        <f t="shared" si="96"/>
        <v>0</v>
      </c>
      <c r="BP106" s="78">
        <f t="shared" si="96"/>
        <v>0</v>
      </c>
      <c r="BQ106" s="78">
        <f t="shared" si="96"/>
        <v>0</v>
      </c>
      <c r="BR106" s="78">
        <f t="shared" si="100"/>
        <v>0</v>
      </c>
      <c r="BS106" s="78">
        <f t="shared" si="100"/>
        <v>0</v>
      </c>
      <c r="BT106" s="78">
        <f t="shared" si="100"/>
        <v>0</v>
      </c>
      <c r="BU106" s="78">
        <f t="shared" si="100"/>
        <v>0</v>
      </c>
      <c r="BV106" s="78">
        <f t="shared" si="100"/>
        <v>0</v>
      </c>
      <c r="BW106" s="78">
        <f t="shared" si="100"/>
        <v>0</v>
      </c>
      <c r="BX106" s="123">
        <f t="shared" si="97"/>
        <v>288714</v>
      </c>
      <c r="BY106" s="11"/>
    </row>
    <row r="107" spans="1:77">
      <c r="A107" s="76" t="s">
        <v>74</v>
      </c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139">
        <f t="shared" si="95"/>
        <v>28898</v>
      </c>
      <c r="AA107" s="139">
        <f t="shared" si="95"/>
        <v>25556</v>
      </c>
      <c r="AB107" s="139">
        <f t="shared" si="95"/>
        <v>108151</v>
      </c>
      <c r="AC107" s="139">
        <f t="shared" si="95"/>
        <v>80620</v>
      </c>
      <c r="AD107" s="139">
        <f t="shared" si="95"/>
        <v>74918</v>
      </c>
      <c r="AE107" s="139">
        <f t="shared" si="95"/>
        <v>19993</v>
      </c>
      <c r="AF107" s="139">
        <f t="shared" si="95"/>
        <v>19264</v>
      </c>
      <c r="AG107" s="139">
        <f t="shared" si="95"/>
        <v>16355</v>
      </c>
      <c r="AH107" s="139">
        <f t="shared" si="95"/>
        <v>6402</v>
      </c>
      <c r="AI107" s="139">
        <f t="shared" si="95"/>
        <v>2940</v>
      </c>
      <c r="AJ107" s="139">
        <f t="shared" si="95"/>
        <v>715</v>
      </c>
      <c r="AK107" s="139">
        <f t="shared" si="95"/>
        <v>1808</v>
      </c>
      <c r="AL107" s="139">
        <f t="shared" si="95"/>
        <v>727</v>
      </c>
      <c r="AM107" s="139">
        <f t="shared" si="95"/>
        <v>3284</v>
      </c>
      <c r="AN107" s="139">
        <f t="shared" si="95"/>
        <v>314</v>
      </c>
      <c r="AO107" s="139">
        <f t="shared" si="95"/>
        <v>7904</v>
      </c>
      <c r="AP107" s="139">
        <f t="shared" si="95"/>
        <v>2827</v>
      </c>
      <c r="AQ107" s="139">
        <f t="shared" si="95"/>
        <v>5788</v>
      </c>
      <c r="AR107" s="139">
        <f t="shared" si="95"/>
        <v>300</v>
      </c>
      <c r="AS107" s="139">
        <f t="shared" si="95"/>
        <v>0</v>
      </c>
      <c r="AT107" s="139">
        <f t="shared" si="95"/>
        <v>0</v>
      </c>
      <c r="AU107" s="139">
        <f t="shared" si="95"/>
        <v>500</v>
      </c>
      <c r="AV107" s="139">
        <f t="shared" si="95"/>
        <v>881</v>
      </c>
      <c r="AW107" s="139">
        <f t="shared" si="95"/>
        <v>266</v>
      </c>
      <c r="AX107" s="123">
        <f t="shared" si="98"/>
        <v>408411</v>
      </c>
      <c r="AZ107" s="78">
        <f t="shared" si="96"/>
        <v>0</v>
      </c>
      <c r="BA107" s="78">
        <f t="shared" si="96"/>
        <v>0</v>
      </c>
      <c r="BB107" s="78">
        <f t="shared" si="96"/>
        <v>0</v>
      </c>
      <c r="BC107" s="78">
        <f t="shared" si="96"/>
        <v>0</v>
      </c>
      <c r="BD107" s="78">
        <f t="shared" si="96"/>
        <v>0</v>
      </c>
      <c r="BE107" s="78">
        <f t="shared" si="96"/>
        <v>0</v>
      </c>
      <c r="BF107" s="78">
        <f t="shared" si="96"/>
        <v>0</v>
      </c>
      <c r="BG107" s="78">
        <f t="shared" si="96"/>
        <v>0</v>
      </c>
      <c r="BH107" s="78">
        <f t="shared" si="96"/>
        <v>0</v>
      </c>
      <c r="BI107" s="78">
        <f t="shared" si="96"/>
        <v>0</v>
      </c>
      <c r="BJ107" s="78">
        <f t="shared" si="96"/>
        <v>0</v>
      </c>
      <c r="BK107" s="78">
        <f t="shared" si="96"/>
        <v>0</v>
      </c>
      <c r="BL107" s="78">
        <f t="shared" si="96"/>
        <v>0</v>
      </c>
      <c r="BM107" s="78">
        <f t="shared" si="96"/>
        <v>0</v>
      </c>
      <c r="BN107" s="78">
        <f t="shared" si="96"/>
        <v>0</v>
      </c>
      <c r="BO107" s="78">
        <f t="shared" si="96"/>
        <v>0</v>
      </c>
      <c r="BP107" s="78">
        <f t="shared" si="96"/>
        <v>0</v>
      </c>
      <c r="BQ107" s="78">
        <f t="shared" si="96"/>
        <v>0</v>
      </c>
      <c r="BR107" s="78">
        <f t="shared" si="100"/>
        <v>0</v>
      </c>
      <c r="BS107" s="78">
        <f t="shared" si="100"/>
        <v>0</v>
      </c>
      <c r="BT107" s="78">
        <f t="shared" si="100"/>
        <v>0</v>
      </c>
      <c r="BU107" s="78">
        <f t="shared" si="100"/>
        <v>0</v>
      </c>
      <c r="BV107" s="78">
        <f t="shared" si="100"/>
        <v>0</v>
      </c>
      <c r="BW107" s="78">
        <f t="shared" si="100"/>
        <v>0</v>
      </c>
      <c r="BX107" s="123">
        <f t="shared" si="97"/>
        <v>0</v>
      </c>
    </row>
    <row r="108" spans="1:77">
      <c r="A108" s="76" t="s">
        <v>75</v>
      </c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139">
        <f t="shared" si="95"/>
        <v>0</v>
      </c>
      <c r="AA108" s="139">
        <f t="shared" si="95"/>
        <v>0</v>
      </c>
      <c r="AB108" s="139">
        <f t="shared" si="95"/>
        <v>0</v>
      </c>
      <c r="AC108" s="139">
        <f t="shared" si="95"/>
        <v>0</v>
      </c>
      <c r="AD108" s="139">
        <f t="shared" si="95"/>
        <v>0</v>
      </c>
      <c r="AE108" s="139">
        <f t="shared" si="95"/>
        <v>0</v>
      </c>
      <c r="AF108" s="139">
        <f t="shared" si="95"/>
        <v>0</v>
      </c>
      <c r="AG108" s="139">
        <f t="shared" si="95"/>
        <v>0</v>
      </c>
      <c r="AH108" s="139">
        <f t="shared" si="95"/>
        <v>0</v>
      </c>
      <c r="AI108" s="139">
        <f t="shared" si="95"/>
        <v>0</v>
      </c>
      <c r="AJ108" s="139">
        <f t="shared" si="95"/>
        <v>0</v>
      </c>
      <c r="AK108" s="139">
        <f t="shared" si="95"/>
        <v>0</v>
      </c>
      <c r="AL108" s="139">
        <f t="shared" si="95"/>
        <v>0</v>
      </c>
      <c r="AM108" s="139">
        <f t="shared" si="95"/>
        <v>0</v>
      </c>
      <c r="AN108" s="139">
        <f t="shared" si="95"/>
        <v>0</v>
      </c>
      <c r="AO108" s="139">
        <f t="shared" si="95"/>
        <v>0</v>
      </c>
      <c r="AP108" s="139">
        <f t="shared" si="95"/>
        <v>0</v>
      </c>
      <c r="AQ108" s="139">
        <f t="shared" si="95"/>
        <v>0</v>
      </c>
      <c r="AR108" s="139">
        <f t="shared" si="95"/>
        <v>0</v>
      </c>
      <c r="AS108" s="139">
        <f t="shared" si="95"/>
        <v>0</v>
      </c>
      <c r="AT108" s="139">
        <f t="shared" si="95"/>
        <v>0</v>
      </c>
      <c r="AU108" s="139">
        <f t="shared" si="95"/>
        <v>0</v>
      </c>
      <c r="AV108" s="139">
        <f t="shared" si="95"/>
        <v>0</v>
      </c>
      <c r="AW108" s="139">
        <f t="shared" si="95"/>
        <v>0</v>
      </c>
      <c r="AX108" s="123">
        <f t="shared" si="98"/>
        <v>0</v>
      </c>
      <c r="AZ108" s="78">
        <f t="shared" si="96"/>
        <v>0</v>
      </c>
      <c r="BA108" s="78">
        <f t="shared" si="96"/>
        <v>0</v>
      </c>
      <c r="BB108" s="78">
        <f t="shared" si="96"/>
        <v>0</v>
      </c>
      <c r="BC108" s="78">
        <f t="shared" si="96"/>
        <v>0</v>
      </c>
      <c r="BD108" s="78">
        <f t="shared" si="96"/>
        <v>0</v>
      </c>
      <c r="BE108" s="78">
        <f t="shared" si="96"/>
        <v>0</v>
      </c>
      <c r="BF108" s="78">
        <f t="shared" si="96"/>
        <v>0</v>
      </c>
      <c r="BG108" s="78">
        <f t="shared" si="96"/>
        <v>0</v>
      </c>
      <c r="BH108" s="78">
        <f t="shared" si="96"/>
        <v>0</v>
      </c>
      <c r="BI108" s="78">
        <f t="shared" si="96"/>
        <v>0</v>
      </c>
      <c r="BJ108" s="78">
        <f t="shared" si="96"/>
        <v>0</v>
      </c>
      <c r="BK108" s="78">
        <f t="shared" si="96"/>
        <v>0</v>
      </c>
      <c r="BL108" s="78">
        <f t="shared" si="96"/>
        <v>0</v>
      </c>
      <c r="BM108" s="78">
        <f t="shared" si="96"/>
        <v>0</v>
      </c>
      <c r="BN108" s="78">
        <f t="shared" si="96"/>
        <v>0</v>
      </c>
      <c r="BO108" s="78">
        <f t="shared" si="96"/>
        <v>0</v>
      </c>
      <c r="BP108" s="78">
        <f t="shared" si="96"/>
        <v>0</v>
      </c>
      <c r="BQ108" s="78">
        <f t="shared" si="96"/>
        <v>0</v>
      </c>
      <c r="BR108" s="78">
        <f t="shared" si="100"/>
        <v>0</v>
      </c>
      <c r="BS108" s="78">
        <f t="shared" si="100"/>
        <v>0</v>
      </c>
      <c r="BT108" s="78">
        <f t="shared" si="100"/>
        <v>0</v>
      </c>
      <c r="BU108" s="78">
        <f t="shared" si="100"/>
        <v>0</v>
      </c>
      <c r="BV108" s="78">
        <f t="shared" si="100"/>
        <v>0</v>
      </c>
      <c r="BW108" s="78">
        <f t="shared" si="100"/>
        <v>0</v>
      </c>
      <c r="BX108" s="123">
        <f t="shared" si="97"/>
        <v>0</v>
      </c>
    </row>
    <row r="109" spans="1:77">
      <c r="A109" s="76" t="s">
        <v>76</v>
      </c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139">
        <f t="shared" si="95"/>
        <v>492</v>
      </c>
      <c r="AA109" s="139">
        <f t="shared" si="95"/>
        <v>0</v>
      </c>
      <c r="AB109" s="139">
        <f t="shared" si="95"/>
        <v>3686</v>
      </c>
      <c r="AC109" s="139">
        <f t="shared" si="95"/>
        <v>9588</v>
      </c>
      <c r="AD109" s="139">
        <f t="shared" si="95"/>
        <v>467</v>
      </c>
      <c r="AE109" s="139">
        <f t="shared" si="95"/>
        <v>166</v>
      </c>
      <c r="AF109" s="139">
        <f t="shared" si="95"/>
        <v>22</v>
      </c>
      <c r="AG109" s="139">
        <f t="shared" si="95"/>
        <v>134</v>
      </c>
      <c r="AH109" s="139">
        <f t="shared" si="95"/>
        <v>1943</v>
      </c>
      <c r="AI109" s="139">
        <f t="shared" si="95"/>
        <v>0</v>
      </c>
      <c r="AJ109" s="139">
        <f t="shared" si="95"/>
        <v>0</v>
      </c>
      <c r="AK109" s="139">
        <f t="shared" si="95"/>
        <v>0</v>
      </c>
      <c r="AL109" s="139">
        <f t="shared" si="95"/>
        <v>90</v>
      </c>
      <c r="AM109" s="139">
        <f t="shared" si="95"/>
        <v>0</v>
      </c>
      <c r="AN109" s="139">
        <f t="shared" si="95"/>
        <v>0</v>
      </c>
      <c r="AO109" s="139">
        <f t="shared" si="95"/>
        <v>0</v>
      </c>
      <c r="AP109" s="139">
        <f t="shared" si="95"/>
        <v>789</v>
      </c>
      <c r="AQ109" s="139">
        <f t="shared" si="95"/>
        <v>0</v>
      </c>
      <c r="AR109" s="139">
        <f t="shared" si="95"/>
        <v>0</v>
      </c>
      <c r="AS109" s="139">
        <f t="shared" si="95"/>
        <v>0</v>
      </c>
      <c r="AT109" s="139">
        <f t="shared" si="95"/>
        <v>0</v>
      </c>
      <c r="AU109" s="139">
        <f t="shared" si="95"/>
        <v>0</v>
      </c>
      <c r="AV109" s="139">
        <f t="shared" si="95"/>
        <v>0</v>
      </c>
      <c r="AW109" s="139">
        <f t="shared" si="95"/>
        <v>0</v>
      </c>
      <c r="AX109" s="123">
        <f t="shared" si="98"/>
        <v>17377</v>
      </c>
      <c r="AZ109" s="78">
        <f t="shared" si="96"/>
        <v>0</v>
      </c>
      <c r="BA109" s="78">
        <f t="shared" si="96"/>
        <v>0</v>
      </c>
      <c r="BB109" s="78">
        <f t="shared" si="96"/>
        <v>0</v>
      </c>
      <c r="BC109" s="78">
        <f t="shared" si="96"/>
        <v>0</v>
      </c>
      <c r="BD109" s="78">
        <f t="shared" si="96"/>
        <v>0</v>
      </c>
      <c r="BE109" s="78">
        <f t="shared" si="96"/>
        <v>0</v>
      </c>
      <c r="BF109" s="78">
        <f t="shared" si="96"/>
        <v>0</v>
      </c>
      <c r="BG109" s="78">
        <f t="shared" si="96"/>
        <v>0</v>
      </c>
      <c r="BH109" s="78">
        <f t="shared" si="96"/>
        <v>0</v>
      </c>
      <c r="BI109" s="78">
        <f t="shared" si="96"/>
        <v>0</v>
      </c>
      <c r="BJ109" s="78">
        <f t="shared" si="96"/>
        <v>0</v>
      </c>
      <c r="BK109" s="78">
        <f t="shared" si="96"/>
        <v>0</v>
      </c>
      <c r="BL109" s="78">
        <f t="shared" si="96"/>
        <v>0</v>
      </c>
      <c r="BM109" s="78">
        <f t="shared" si="96"/>
        <v>0</v>
      </c>
      <c r="BN109" s="78">
        <f t="shared" si="96"/>
        <v>0</v>
      </c>
      <c r="BO109" s="78">
        <f t="shared" si="96"/>
        <v>0</v>
      </c>
      <c r="BP109" s="78">
        <f t="shared" si="96"/>
        <v>0</v>
      </c>
      <c r="BQ109" s="78">
        <f t="shared" si="96"/>
        <v>0</v>
      </c>
      <c r="BR109" s="78">
        <f t="shared" si="100"/>
        <v>0</v>
      </c>
      <c r="BS109" s="78">
        <f t="shared" si="100"/>
        <v>0</v>
      </c>
      <c r="BT109" s="78">
        <f t="shared" si="100"/>
        <v>0</v>
      </c>
      <c r="BU109" s="78">
        <f t="shared" si="100"/>
        <v>0</v>
      </c>
      <c r="BV109" s="78">
        <f t="shared" si="100"/>
        <v>0</v>
      </c>
      <c r="BW109" s="78">
        <f t="shared" si="100"/>
        <v>0</v>
      </c>
      <c r="BX109" s="123">
        <f t="shared" si="97"/>
        <v>0</v>
      </c>
    </row>
    <row r="110" spans="1:77">
      <c r="AA110" s="11"/>
    </row>
    <row r="111" spans="1:77">
      <c r="AA111" s="11"/>
    </row>
    <row r="112" spans="1:77">
      <c r="AA112" s="11"/>
    </row>
  </sheetData>
  <phoneticPr fontId="94" type="noConversion"/>
  <conditionalFormatting sqref="B18:L18 N18:O18 AL17 R17:Y18 R25:Y25 AL25">
    <cfRule type="cellIs" dxfId="1828" priority="452" operator="lessThan">
      <formula>0.97</formula>
    </cfRule>
  </conditionalFormatting>
  <conditionalFormatting sqref="B23 R15:Y15 R23:Y23 P30:Y30 AL30 AL23 AL15 C23:L25">
    <cfRule type="cellIs" dxfId="1827" priority="451" operator="lessThan">
      <formula>0.94</formula>
    </cfRule>
  </conditionalFormatting>
  <conditionalFormatting sqref="B24 R16:X16 R24:Y24 AL24 AL16">
    <cfRule type="cellIs" dxfId="1826" priority="450" operator="lessThan">
      <formula>0.88</formula>
    </cfRule>
  </conditionalFormatting>
  <conditionalFormatting sqref="B25:B26 C26:L26 N26:O26 R26:Y26">
    <cfRule type="cellIs" dxfId="1825" priority="449" operator="lessThan">
      <formula>0.97</formula>
    </cfRule>
  </conditionalFormatting>
  <conditionalFormatting sqref="B27:B30 R19:Y22 R27:Y29 AL19:AL22 AL27:AL29">
    <cfRule type="cellIs" dxfId="1824" priority="448" operator="lessThan">
      <formula>0.92</formula>
    </cfRule>
  </conditionalFormatting>
  <conditionalFormatting sqref="B13:L13 N13:O13 R13:AB14 AL13:AL14">
    <cfRule type="cellIs" dxfId="1823" priority="447" operator="greaterThan">
      <formula>1</formula>
    </cfRule>
  </conditionalFormatting>
  <conditionalFormatting sqref="B14:L14 N14:O14">
    <cfRule type="cellIs" dxfId="1822" priority="446" operator="greaterThan">
      <formula>1</formula>
    </cfRule>
  </conditionalFormatting>
  <conditionalFormatting sqref="B15:L15 N15:O15">
    <cfRule type="cellIs" dxfId="1821" priority="445" operator="lessThan">
      <formula>0.94</formula>
    </cfRule>
  </conditionalFormatting>
  <conditionalFormatting sqref="B16:L16 N16:O16">
    <cfRule type="cellIs" dxfId="1820" priority="444" operator="lessThan">
      <formula>0.88</formula>
    </cfRule>
  </conditionalFormatting>
  <conditionalFormatting sqref="AL18 B17:L17 N17:O17">
    <cfRule type="cellIs" dxfId="1819" priority="443" operator="lessThan">
      <formula>0.97</formula>
    </cfRule>
  </conditionalFormatting>
  <conditionalFormatting sqref="B19:L22 N19:O22">
    <cfRule type="cellIs" dxfId="1818" priority="442" operator="lessThan">
      <formula>0.92</formula>
    </cfRule>
  </conditionalFormatting>
  <conditionalFormatting sqref="N23:O23">
    <cfRule type="cellIs" dxfId="1817" priority="441" operator="lessThan">
      <formula>0.94</formula>
    </cfRule>
  </conditionalFormatting>
  <conditionalFormatting sqref="AL26">
    <cfRule type="cellIs" dxfId="1816" priority="440" operator="lessThan">
      <formula>0.92</formula>
    </cfRule>
  </conditionalFormatting>
  <conditionalFormatting sqref="C27:L30">
    <cfRule type="cellIs" dxfId="1815" priority="439" operator="lessThan">
      <formula>0.94</formula>
    </cfRule>
  </conditionalFormatting>
  <conditionalFormatting sqref="N27:N30">
    <cfRule type="cellIs" dxfId="1814" priority="438" operator="lessThan">
      <formula>0.94</formula>
    </cfRule>
  </conditionalFormatting>
  <conditionalFormatting sqref="N25">
    <cfRule type="cellIs" dxfId="1813" priority="437" operator="lessThan">
      <formula>0.97</formula>
    </cfRule>
  </conditionalFormatting>
  <conditionalFormatting sqref="M18">
    <cfRule type="cellIs" dxfId="1812" priority="436" operator="lessThan">
      <formula>0.97</formula>
    </cfRule>
  </conditionalFormatting>
  <conditionalFormatting sqref="M26">
    <cfRule type="cellIs" dxfId="1811" priority="435" operator="lessThan">
      <formula>0.97</formula>
    </cfRule>
  </conditionalFormatting>
  <conditionalFormatting sqref="M13">
    <cfRule type="cellIs" dxfId="1810" priority="434" operator="greaterThan">
      <formula>1</formula>
    </cfRule>
  </conditionalFormatting>
  <conditionalFormatting sqref="M14">
    <cfRule type="cellIs" dxfId="1809" priority="433" operator="greaterThan">
      <formula>1</formula>
    </cfRule>
  </conditionalFormatting>
  <conditionalFormatting sqref="M15">
    <cfRule type="cellIs" dxfId="1808" priority="432" operator="lessThan">
      <formula>0.94</formula>
    </cfRule>
  </conditionalFormatting>
  <conditionalFormatting sqref="M16">
    <cfRule type="cellIs" dxfId="1807" priority="431" operator="lessThan">
      <formula>0.88</formula>
    </cfRule>
  </conditionalFormatting>
  <conditionalFormatting sqref="M17">
    <cfRule type="cellIs" dxfId="1806" priority="430" operator="lessThan">
      <formula>0.97</formula>
    </cfRule>
  </conditionalFormatting>
  <conditionalFormatting sqref="M19:M22">
    <cfRule type="cellIs" dxfId="1805" priority="429" operator="lessThan">
      <formula>0.92</formula>
    </cfRule>
  </conditionalFormatting>
  <conditionalFormatting sqref="M23">
    <cfRule type="cellIs" dxfId="1804" priority="428" operator="lessThan">
      <formula>0.94</formula>
    </cfRule>
  </conditionalFormatting>
  <conditionalFormatting sqref="M27:M30">
    <cfRule type="cellIs" dxfId="1803" priority="427" operator="lessThan">
      <formula>0.94</formula>
    </cfRule>
  </conditionalFormatting>
  <conditionalFormatting sqref="M25">
    <cfRule type="cellIs" dxfId="1802" priority="426" operator="lessThan">
      <formula>0.97</formula>
    </cfRule>
  </conditionalFormatting>
  <conditionalFormatting sqref="O25">
    <cfRule type="cellIs" dxfId="1801" priority="425" operator="lessThan">
      <formula>0.94</formula>
    </cfRule>
  </conditionalFormatting>
  <conditionalFormatting sqref="O27:O29">
    <cfRule type="cellIs" dxfId="1800" priority="424" operator="lessThan">
      <formula>0.92</formula>
    </cfRule>
  </conditionalFormatting>
  <conditionalFormatting sqref="M24:O24">
    <cfRule type="cellIs" dxfId="1799" priority="423" operator="lessThan">
      <formula>0.88</formula>
    </cfRule>
  </conditionalFormatting>
  <conditionalFormatting sqref="P18">
    <cfRule type="cellIs" dxfId="1798" priority="422" operator="lessThan">
      <formula>0.97</formula>
    </cfRule>
  </conditionalFormatting>
  <conditionalFormatting sqref="P26">
    <cfRule type="cellIs" dxfId="1797" priority="421" operator="lessThan">
      <formula>0.97</formula>
    </cfRule>
  </conditionalFormatting>
  <conditionalFormatting sqref="P13">
    <cfRule type="cellIs" dxfId="1796" priority="420" operator="greaterThan">
      <formula>1</formula>
    </cfRule>
  </conditionalFormatting>
  <conditionalFormatting sqref="P14">
    <cfRule type="cellIs" dxfId="1795" priority="419" operator="greaterThan">
      <formula>1</formula>
    </cfRule>
  </conditionalFormatting>
  <conditionalFormatting sqref="P15">
    <cfRule type="cellIs" dxfId="1794" priority="418" operator="lessThan">
      <formula>0.94</formula>
    </cfRule>
  </conditionalFormatting>
  <conditionalFormatting sqref="P16">
    <cfRule type="cellIs" dxfId="1793" priority="417" operator="lessThan">
      <formula>0.88</formula>
    </cfRule>
  </conditionalFormatting>
  <conditionalFormatting sqref="P17">
    <cfRule type="cellIs" dxfId="1792" priority="416" operator="lessThan">
      <formula>0.97</formula>
    </cfRule>
  </conditionalFormatting>
  <conditionalFormatting sqref="P19:P22">
    <cfRule type="cellIs" dxfId="1791" priority="415" operator="lessThan">
      <formula>0.92</formula>
    </cfRule>
  </conditionalFormatting>
  <conditionalFormatting sqref="P23">
    <cfRule type="cellIs" dxfId="1790" priority="414" operator="lessThan">
      <formula>0.94</formula>
    </cfRule>
  </conditionalFormatting>
  <conditionalFormatting sqref="P24">
    <cfRule type="cellIs" dxfId="1789" priority="413" operator="lessThan">
      <formula>0.88</formula>
    </cfRule>
  </conditionalFormatting>
  <conditionalFormatting sqref="P27:P29">
    <cfRule type="cellIs" dxfId="1788" priority="412" operator="lessThan">
      <formula>0.92</formula>
    </cfRule>
  </conditionalFormatting>
  <conditionalFormatting sqref="P25">
    <cfRule type="cellIs" dxfId="1787" priority="411" operator="lessThan">
      <formula>0.97</formula>
    </cfRule>
  </conditionalFormatting>
  <conditionalFormatting sqref="Q18">
    <cfRule type="cellIs" dxfId="1786" priority="410" operator="lessThan">
      <formula>0.97</formula>
    </cfRule>
  </conditionalFormatting>
  <conditionalFormatting sqref="Q26">
    <cfRule type="cellIs" dxfId="1785" priority="409" operator="lessThan">
      <formula>0.97</formula>
    </cfRule>
  </conditionalFormatting>
  <conditionalFormatting sqref="Q13">
    <cfRule type="cellIs" dxfId="1784" priority="408" operator="greaterThan">
      <formula>1</formula>
    </cfRule>
  </conditionalFormatting>
  <conditionalFormatting sqref="Q14">
    <cfRule type="cellIs" dxfId="1783" priority="407" operator="greaterThan">
      <formula>1</formula>
    </cfRule>
  </conditionalFormatting>
  <conditionalFormatting sqref="Q15">
    <cfRule type="cellIs" dxfId="1782" priority="406" operator="lessThan">
      <formula>0.94</formula>
    </cfRule>
  </conditionalFormatting>
  <conditionalFormatting sqref="Q16">
    <cfRule type="cellIs" dxfId="1781" priority="405" operator="lessThan">
      <formula>0.88</formula>
    </cfRule>
  </conditionalFormatting>
  <conditionalFormatting sqref="Q17">
    <cfRule type="cellIs" dxfId="1780" priority="404" operator="lessThan">
      <formula>0.97</formula>
    </cfRule>
  </conditionalFormatting>
  <conditionalFormatting sqref="Q19:Q22">
    <cfRule type="cellIs" dxfId="1779" priority="403" operator="lessThan">
      <formula>0.92</formula>
    </cfRule>
  </conditionalFormatting>
  <conditionalFormatting sqref="Q23">
    <cfRule type="cellIs" dxfId="1778" priority="402" operator="lessThan">
      <formula>0.94</formula>
    </cfRule>
  </conditionalFormatting>
  <conditionalFormatting sqref="Q24">
    <cfRule type="cellIs" dxfId="1777" priority="401" operator="lessThan">
      <formula>0.88</formula>
    </cfRule>
  </conditionalFormatting>
  <conditionalFormatting sqref="Q25">
    <cfRule type="cellIs" dxfId="1776" priority="400" operator="lessThan">
      <formula>0.97</formula>
    </cfRule>
  </conditionalFormatting>
  <conditionalFormatting sqref="Q27:Q29">
    <cfRule type="cellIs" dxfId="1775" priority="399" operator="lessThan">
      <formula>0.92</formula>
    </cfRule>
  </conditionalFormatting>
  <conditionalFormatting sqref="O30">
    <cfRule type="cellIs" dxfId="1774" priority="398" operator="lessThan">
      <formula>0.94</formula>
    </cfRule>
  </conditionalFormatting>
  <conditionalFormatting sqref="Z17:AB17">
    <cfRule type="cellIs" dxfId="1773" priority="397" operator="lessThan">
      <formula>0.97</formula>
    </cfRule>
  </conditionalFormatting>
  <conditionalFormatting sqref="Z15:AB15">
    <cfRule type="cellIs" dxfId="1772" priority="396" operator="lessThan">
      <formula>0.94</formula>
    </cfRule>
  </conditionalFormatting>
  <conditionalFormatting sqref="Z16:AB16">
    <cfRule type="cellIs" dxfId="1771" priority="395" operator="lessThan">
      <formula>0.88</formula>
    </cfRule>
  </conditionalFormatting>
  <conditionalFormatting sqref="Z19:AB22">
    <cfRule type="cellIs" dxfId="1770" priority="394" operator="lessThan">
      <formula>0.92</formula>
    </cfRule>
  </conditionalFormatting>
  <conditionalFormatting sqref="Z25">
    <cfRule type="cellIs" dxfId="1769" priority="393" operator="lessThan">
      <formula>0.97</formula>
    </cfRule>
  </conditionalFormatting>
  <conditionalFormatting sqref="Z30 Z23">
    <cfRule type="cellIs" dxfId="1768" priority="392" operator="lessThan">
      <formula>0.94</formula>
    </cfRule>
  </conditionalFormatting>
  <conditionalFormatting sqref="Z24">
    <cfRule type="cellIs" dxfId="1767" priority="391" operator="lessThan">
      <formula>0.88</formula>
    </cfRule>
  </conditionalFormatting>
  <conditionalFormatting sqref="Z26">
    <cfRule type="cellIs" dxfId="1766" priority="390" operator="lessThan">
      <formula>0.97</formula>
    </cfRule>
  </conditionalFormatting>
  <conditionalFormatting sqref="Z27:Z29">
    <cfRule type="cellIs" dxfId="1765" priority="389" operator="lessThan">
      <formula>0.92</formula>
    </cfRule>
  </conditionalFormatting>
  <conditionalFormatting sqref="AA25">
    <cfRule type="cellIs" dxfId="1764" priority="388" operator="lessThan">
      <formula>0.97</formula>
    </cfRule>
  </conditionalFormatting>
  <conditionalFormatting sqref="AA30 AA23">
    <cfRule type="cellIs" dxfId="1763" priority="387" operator="lessThan">
      <formula>0.94</formula>
    </cfRule>
  </conditionalFormatting>
  <conditionalFormatting sqref="AA24">
    <cfRule type="cellIs" dxfId="1762" priority="386" operator="lessThan">
      <formula>0.88</formula>
    </cfRule>
  </conditionalFormatting>
  <conditionalFormatting sqref="AA26">
    <cfRule type="cellIs" dxfId="1761" priority="385" operator="lessThan">
      <formula>0.97</formula>
    </cfRule>
  </conditionalFormatting>
  <conditionalFormatting sqref="AA27:AA29">
    <cfRule type="cellIs" dxfId="1760" priority="384" operator="lessThan">
      <formula>0.92</formula>
    </cfRule>
  </conditionalFormatting>
  <conditionalFormatting sqref="AB25">
    <cfRule type="cellIs" dxfId="1759" priority="383" operator="lessThan">
      <formula>0.97</formula>
    </cfRule>
  </conditionalFormatting>
  <conditionalFormatting sqref="AB23 AB30">
    <cfRule type="cellIs" dxfId="1758" priority="382" operator="lessThan">
      <formula>0.94</formula>
    </cfRule>
  </conditionalFormatting>
  <conditionalFormatting sqref="AB24">
    <cfRule type="cellIs" dxfId="1757" priority="381" operator="lessThan">
      <formula>0.88</formula>
    </cfRule>
  </conditionalFormatting>
  <conditionalFormatting sqref="AB26">
    <cfRule type="cellIs" dxfId="1756" priority="380" operator="lessThan">
      <formula>0.97</formula>
    </cfRule>
  </conditionalFormatting>
  <conditionalFormatting sqref="AB27:AB29">
    <cfRule type="cellIs" dxfId="1755" priority="379" operator="lessThan">
      <formula>0.92</formula>
    </cfRule>
  </conditionalFormatting>
  <conditionalFormatting sqref="Y16">
    <cfRule type="cellIs" dxfId="1754" priority="378" operator="lessThan">
      <formula>0.94</formula>
    </cfRule>
  </conditionalFormatting>
  <conditionalFormatting sqref="AC13:AC14">
    <cfRule type="cellIs" dxfId="1753" priority="377" operator="greaterThan">
      <formula>1</formula>
    </cfRule>
  </conditionalFormatting>
  <conditionalFormatting sqref="AC17">
    <cfRule type="cellIs" dxfId="1752" priority="376" operator="lessThan">
      <formula>0.97</formula>
    </cfRule>
  </conditionalFormatting>
  <conditionalFormatting sqref="AC15">
    <cfRule type="cellIs" dxfId="1751" priority="375" operator="lessThan">
      <formula>0.94</formula>
    </cfRule>
  </conditionalFormatting>
  <conditionalFormatting sqref="AC16">
    <cfRule type="cellIs" dxfId="1750" priority="374" operator="lessThan">
      <formula>0.88</formula>
    </cfRule>
  </conditionalFormatting>
  <conditionalFormatting sqref="AC19:AC22">
    <cfRule type="cellIs" dxfId="1749" priority="373" operator="lessThan">
      <formula>0.92</formula>
    </cfRule>
  </conditionalFormatting>
  <conditionalFormatting sqref="AC25">
    <cfRule type="cellIs" dxfId="1748" priority="372" operator="lessThan">
      <formula>0.97</formula>
    </cfRule>
  </conditionalFormatting>
  <conditionalFormatting sqref="AC23 AC30">
    <cfRule type="cellIs" dxfId="1747" priority="371" operator="lessThan">
      <formula>0.94</formula>
    </cfRule>
  </conditionalFormatting>
  <conditionalFormatting sqref="AC24">
    <cfRule type="cellIs" dxfId="1746" priority="370" operator="lessThan">
      <formula>0.88</formula>
    </cfRule>
  </conditionalFormatting>
  <conditionalFormatting sqref="AC26">
    <cfRule type="cellIs" dxfId="1745" priority="369" operator="lessThan">
      <formula>0.97</formula>
    </cfRule>
  </conditionalFormatting>
  <conditionalFormatting sqref="AC27:AC29">
    <cfRule type="cellIs" dxfId="1744" priority="368" operator="lessThan">
      <formula>0.92</formula>
    </cfRule>
  </conditionalFormatting>
  <conditionalFormatting sqref="AD13:AD14">
    <cfRule type="cellIs" dxfId="1743" priority="367" operator="greaterThan">
      <formula>1</formula>
    </cfRule>
  </conditionalFormatting>
  <conditionalFormatting sqref="AD17">
    <cfRule type="cellIs" dxfId="1742" priority="366" operator="lessThan">
      <formula>0.97</formula>
    </cfRule>
  </conditionalFormatting>
  <conditionalFormatting sqref="AD15">
    <cfRule type="cellIs" dxfId="1741" priority="365" operator="lessThan">
      <formula>0.94</formula>
    </cfRule>
  </conditionalFormatting>
  <conditionalFormatting sqref="AD16">
    <cfRule type="cellIs" dxfId="1740" priority="364" operator="lessThan">
      <formula>0.88</formula>
    </cfRule>
  </conditionalFormatting>
  <conditionalFormatting sqref="AD19:AD22">
    <cfRule type="cellIs" dxfId="1739" priority="363" operator="lessThan">
      <formula>0.92</formula>
    </cfRule>
  </conditionalFormatting>
  <conditionalFormatting sqref="AD25">
    <cfRule type="cellIs" dxfId="1738" priority="362" operator="lessThan">
      <formula>0.97</formula>
    </cfRule>
  </conditionalFormatting>
  <conditionalFormatting sqref="AD23 AD30">
    <cfRule type="cellIs" dxfId="1737" priority="361" operator="lessThan">
      <formula>0.94</formula>
    </cfRule>
  </conditionalFormatting>
  <conditionalFormatting sqref="AD24">
    <cfRule type="cellIs" dxfId="1736" priority="360" operator="lessThan">
      <formula>0.88</formula>
    </cfRule>
  </conditionalFormatting>
  <conditionalFormatting sqref="AD26">
    <cfRule type="cellIs" dxfId="1735" priority="359" operator="lessThan">
      <formula>0.97</formula>
    </cfRule>
  </conditionalFormatting>
  <conditionalFormatting sqref="AD27:AD29">
    <cfRule type="cellIs" dxfId="1734" priority="358" operator="lessThan">
      <formula>0.92</formula>
    </cfRule>
  </conditionalFormatting>
  <conditionalFormatting sqref="AE13:AG14">
    <cfRule type="cellIs" dxfId="1733" priority="357" operator="greaterThan">
      <formula>1</formula>
    </cfRule>
  </conditionalFormatting>
  <conditionalFormatting sqref="AE17">
    <cfRule type="cellIs" dxfId="1732" priority="356" operator="lessThan">
      <formula>0.97</formula>
    </cfRule>
  </conditionalFormatting>
  <conditionalFormatting sqref="AE15">
    <cfRule type="cellIs" dxfId="1731" priority="355" operator="lessThan">
      <formula>0.94</formula>
    </cfRule>
  </conditionalFormatting>
  <conditionalFormatting sqref="AE16">
    <cfRule type="cellIs" dxfId="1730" priority="354" operator="lessThan">
      <formula>0.88</formula>
    </cfRule>
  </conditionalFormatting>
  <conditionalFormatting sqref="AE19:AG22">
    <cfRule type="cellIs" dxfId="1729" priority="353" operator="lessThan">
      <formula>0.92</formula>
    </cfRule>
  </conditionalFormatting>
  <conditionalFormatting sqref="AE25">
    <cfRule type="cellIs" dxfId="1728" priority="352" operator="lessThan">
      <formula>0.97</formula>
    </cfRule>
  </conditionalFormatting>
  <conditionalFormatting sqref="AE23 AE30">
    <cfRule type="cellIs" dxfId="1727" priority="351" operator="lessThan">
      <formula>0.94</formula>
    </cfRule>
  </conditionalFormatting>
  <conditionalFormatting sqref="AE24">
    <cfRule type="cellIs" dxfId="1726" priority="350" operator="lessThan">
      <formula>0.88</formula>
    </cfRule>
  </conditionalFormatting>
  <conditionalFormatting sqref="AE26">
    <cfRule type="cellIs" dxfId="1725" priority="349" operator="lessThan">
      <formula>0.97</formula>
    </cfRule>
  </conditionalFormatting>
  <conditionalFormatting sqref="AE27:AE29">
    <cfRule type="cellIs" dxfId="1724" priority="348" operator="lessThan">
      <formula>0.92</formula>
    </cfRule>
  </conditionalFormatting>
  <conditionalFormatting sqref="AB18">
    <cfRule type="cellIs" dxfId="1723" priority="347" operator="lessThan">
      <formula>0.97</formula>
    </cfRule>
  </conditionalFormatting>
  <conditionalFormatting sqref="AF17:AG17">
    <cfRule type="cellIs" dxfId="1722" priority="346" operator="lessThan">
      <formula>0.97</formula>
    </cfRule>
  </conditionalFormatting>
  <conditionalFormatting sqref="AF15:AG15">
    <cfRule type="cellIs" dxfId="1721" priority="345" operator="lessThan">
      <formula>0.94</formula>
    </cfRule>
  </conditionalFormatting>
  <conditionalFormatting sqref="AF16:AG16">
    <cfRule type="cellIs" dxfId="1720" priority="344" operator="lessThan">
      <formula>0.88</formula>
    </cfRule>
  </conditionalFormatting>
  <conditionalFormatting sqref="AF25:AG25">
    <cfRule type="cellIs" dxfId="1719" priority="343" operator="lessThan">
      <formula>0.97</formula>
    </cfRule>
  </conditionalFormatting>
  <conditionalFormatting sqref="AF23:AG23 AF30:AG30">
    <cfRule type="cellIs" dxfId="1718" priority="342" operator="lessThan">
      <formula>0.94</formula>
    </cfRule>
  </conditionalFormatting>
  <conditionalFormatting sqref="AF24:AG24">
    <cfRule type="cellIs" dxfId="1717" priority="341" operator="lessThan">
      <formula>0.88</formula>
    </cfRule>
  </conditionalFormatting>
  <conditionalFormatting sqref="AF26:AG26">
    <cfRule type="cellIs" dxfId="1716" priority="340" operator="lessThan">
      <formula>0.97</formula>
    </cfRule>
  </conditionalFormatting>
  <conditionalFormatting sqref="AF27:AG29">
    <cfRule type="cellIs" dxfId="1715" priority="339" operator="lessThan">
      <formula>0.92</formula>
    </cfRule>
  </conditionalFormatting>
  <conditionalFormatting sqref="Z56">
    <cfRule type="cellIs" dxfId="1714" priority="338" operator="lessThan">
      <formula>0.94</formula>
    </cfRule>
  </conditionalFormatting>
  <conditionalFormatting sqref="AA56:AG56 AL56:AS56 AX56">
    <cfRule type="cellIs" dxfId="1713" priority="337" operator="lessThan">
      <formula>0.94</formula>
    </cfRule>
  </conditionalFormatting>
  <conditionalFormatting sqref="Z57">
    <cfRule type="cellIs" dxfId="1712" priority="336" operator="lessThan">
      <formula>0.94</formula>
    </cfRule>
  </conditionalFormatting>
  <conditionalFormatting sqref="AA57:AG57 AL57:AS57 AX57">
    <cfRule type="cellIs" dxfId="1711" priority="335" operator="lessThan">
      <formula>0.94</formula>
    </cfRule>
  </conditionalFormatting>
  <conditionalFormatting sqref="Z58:Z61">
    <cfRule type="cellIs" dxfId="1710" priority="334" operator="lessThan">
      <formula>0.94</formula>
    </cfRule>
  </conditionalFormatting>
  <conditionalFormatting sqref="AA58:AG58 AL58:AS58 AX58">
    <cfRule type="cellIs" dxfId="1709" priority="333" operator="lessThan">
      <formula>0.94</formula>
    </cfRule>
  </conditionalFormatting>
  <conditionalFormatting sqref="AA59:AG61 AL59:AS61 AX59:AX61">
    <cfRule type="cellIs" dxfId="1708" priority="332" operator="lessThan">
      <formula>0.94</formula>
    </cfRule>
  </conditionalFormatting>
  <conditionalFormatting sqref="Z62:Z64">
    <cfRule type="cellIs" dxfId="1707" priority="331" operator="lessThan">
      <formula>0.94</formula>
    </cfRule>
  </conditionalFormatting>
  <conditionalFormatting sqref="AA62:AG64 AL62:AS64 AX62:AX64">
    <cfRule type="cellIs" dxfId="1706" priority="330" operator="lessThan">
      <formula>0.94</formula>
    </cfRule>
  </conditionalFormatting>
  <conditionalFormatting sqref="Z65:Z67">
    <cfRule type="cellIs" dxfId="1705" priority="329" operator="lessThan">
      <formula>0.94</formula>
    </cfRule>
  </conditionalFormatting>
  <conditionalFormatting sqref="AA65:AG67 AL65:AS67 AX65:AX67">
    <cfRule type="cellIs" dxfId="1704" priority="328" operator="lessThan">
      <formula>0.94</formula>
    </cfRule>
  </conditionalFormatting>
  <conditionalFormatting sqref="Z69:Z70">
    <cfRule type="cellIs" dxfId="1703" priority="327" operator="lessThan">
      <formula>0.94</formula>
    </cfRule>
  </conditionalFormatting>
  <conditionalFormatting sqref="AA69:AG70 AL69:AO70 AX69:AX70">
    <cfRule type="cellIs" dxfId="1702" priority="326" operator="lessThan">
      <formula>0.94</formula>
    </cfRule>
  </conditionalFormatting>
  <conditionalFormatting sqref="AV58:AW58">
    <cfRule type="cellIs" dxfId="1701" priority="245" operator="lessThan">
      <formula>0.94</formula>
    </cfRule>
  </conditionalFormatting>
  <conditionalFormatting sqref="AV59:AW61">
    <cfRule type="cellIs" dxfId="1700" priority="244" operator="lessThan">
      <formula>0.94</formula>
    </cfRule>
  </conditionalFormatting>
  <conditionalFormatting sqref="AV62:AW64">
    <cfRule type="cellIs" dxfId="1699" priority="243" operator="lessThan">
      <formula>0.94</formula>
    </cfRule>
  </conditionalFormatting>
  <conditionalFormatting sqref="AV65:AW67">
    <cfRule type="cellIs" dxfId="1698" priority="242" operator="lessThan">
      <formula>0.94</formula>
    </cfRule>
  </conditionalFormatting>
  <conditionalFormatting sqref="AK15">
    <cfRule type="cellIs" dxfId="1697" priority="268" operator="lessThan">
      <formula>0.94</formula>
    </cfRule>
  </conditionalFormatting>
  <conditionalFormatting sqref="AK23 AK30">
    <cfRule type="cellIs" dxfId="1696" priority="264" operator="lessThan">
      <formula>0.94</formula>
    </cfRule>
  </conditionalFormatting>
  <conditionalFormatting sqref="AA88:AG88 AL88:AP88 AX88 AR88:AS88">
    <cfRule type="cellIs" dxfId="1695" priority="240" operator="lessThan">
      <formula>0.94</formula>
    </cfRule>
  </conditionalFormatting>
  <conditionalFormatting sqref="Z89">
    <cfRule type="cellIs" dxfId="1694" priority="239" operator="lessThan">
      <formula>0.94</formula>
    </cfRule>
  </conditionalFormatting>
  <conditionalFormatting sqref="AH13:AH14">
    <cfRule type="cellIs" dxfId="1693" priority="325" operator="greaterThan">
      <formula>1</formula>
    </cfRule>
  </conditionalFormatting>
  <conditionalFormatting sqref="AH19:AH22">
    <cfRule type="cellIs" dxfId="1692" priority="324" operator="lessThan">
      <formula>0.92</formula>
    </cfRule>
  </conditionalFormatting>
  <conditionalFormatting sqref="AH17">
    <cfRule type="cellIs" dxfId="1691" priority="323" operator="lessThan">
      <formula>0.97</formula>
    </cfRule>
  </conditionalFormatting>
  <conditionalFormatting sqref="AH15">
    <cfRule type="cellIs" dxfId="1690" priority="322" operator="lessThan">
      <formula>0.94</formula>
    </cfRule>
  </conditionalFormatting>
  <conditionalFormatting sqref="AH16">
    <cfRule type="cellIs" dxfId="1689" priority="321" operator="lessThan">
      <formula>0.88</formula>
    </cfRule>
  </conditionalFormatting>
  <conditionalFormatting sqref="AH18">
    <cfRule type="cellIs" dxfId="1688" priority="320" operator="lessThan">
      <formula>0.97</formula>
    </cfRule>
  </conditionalFormatting>
  <conditionalFormatting sqref="AH25">
    <cfRule type="cellIs" dxfId="1687" priority="319" operator="lessThan">
      <formula>0.97</formula>
    </cfRule>
  </conditionalFormatting>
  <conditionalFormatting sqref="AH23 AH30">
    <cfRule type="cellIs" dxfId="1686" priority="318" operator="lessThan">
      <formula>0.94</formula>
    </cfRule>
  </conditionalFormatting>
  <conditionalFormatting sqref="AH24">
    <cfRule type="cellIs" dxfId="1685" priority="317" operator="lessThan">
      <formula>0.88</formula>
    </cfRule>
  </conditionalFormatting>
  <conditionalFormatting sqref="AH26">
    <cfRule type="cellIs" dxfId="1684" priority="316" operator="lessThan">
      <formula>0.97</formula>
    </cfRule>
  </conditionalFormatting>
  <conditionalFormatting sqref="AH27:AH29">
    <cfRule type="cellIs" dxfId="1683" priority="315" operator="lessThan">
      <formula>0.92</formula>
    </cfRule>
  </conditionalFormatting>
  <conditionalFormatting sqref="AH56">
    <cfRule type="cellIs" dxfId="1682" priority="314" operator="lessThan">
      <formula>0.94</formula>
    </cfRule>
  </conditionalFormatting>
  <conditionalFormatting sqref="AH57">
    <cfRule type="cellIs" dxfId="1681" priority="313" operator="lessThan">
      <formula>0.94</formula>
    </cfRule>
  </conditionalFormatting>
  <conditionalFormatting sqref="AH58">
    <cfRule type="cellIs" dxfId="1680" priority="312" operator="lessThan">
      <formula>0.94</formula>
    </cfRule>
  </conditionalFormatting>
  <conditionalFormatting sqref="AH59:AH61">
    <cfRule type="cellIs" dxfId="1679" priority="311" operator="lessThan">
      <formula>0.94</formula>
    </cfRule>
  </conditionalFormatting>
  <conditionalFormatting sqref="AH62:AH64">
    <cfRule type="cellIs" dxfId="1678" priority="310" operator="lessThan">
      <formula>0.94</formula>
    </cfRule>
  </conditionalFormatting>
  <conditionalFormatting sqref="AH65:AH67">
    <cfRule type="cellIs" dxfId="1677" priority="309" operator="lessThan">
      <formula>0.94</formula>
    </cfRule>
  </conditionalFormatting>
  <conditionalFormatting sqref="AH69:AH70">
    <cfRule type="cellIs" dxfId="1676" priority="308" operator="lessThan">
      <formula>0.94</formula>
    </cfRule>
  </conditionalFormatting>
  <conditionalFormatting sqref="AT56:AU56">
    <cfRule type="cellIs" dxfId="1675" priority="253" operator="lessThan">
      <formula>0.94</formula>
    </cfRule>
  </conditionalFormatting>
  <conditionalFormatting sqref="AT57:AU57">
    <cfRule type="cellIs" dxfId="1674" priority="252" operator="lessThan">
      <formula>0.94</formula>
    </cfRule>
  </conditionalFormatting>
  <conditionalFormatting sqref="AT58:AU58">
    <cfRule type="cellIs" dxfId="1673" priority="251" operator="lessThan">
      <formula>0.94</formula>
    </cfRule>
  </conditionalFormatting>
  <conditionalFormatting sqref="AT59:AU61">
    <cfRule type="cellIs" dxfId="1672" priority="250" operator="lessThan">
      <formula>0.94</formula>
    </cfRule>
  </conditionalFormatting>
  <conditionalFormatting sqref="AT62:AU64">
    <cfRule type="cellIs" dxfId="1671" priority="249" operator="lessThan">
      <formula>0.94</formula>
    </cfRule>
  </conditionalFormatting>
  <conditionalFormatting sqref="AT65:AU67">
    <cfRule type="cellIs" dxfId="1670" priority="248" operator="lessThan">
      <formula>0.94</formula>
    </cfRule>
  </conditionalFormatting>
  <conditionalFormatting sqref="AJ88">
    <cfRule type="cellIs" dxfId="1669" priority="214" operator="lessThan">
      <formula>0.94</formula>
    </cfRule>
  </conditionalFormatting>
  <conditionalFormatting sqref="AJ89">
    <cfRule type="cellIs" dxfId="1668" priority="213" operator="lessThan">
      <formula>0.94</formula>
    </cfRule>
  </conditionalFormatting>
  <conditionalFormatting sqref="AJ90">
    <cfRule type="cellIs" dxfId="1667" priority="212" operator="lessThan">
      <formula>0.94</formula>
    </cfRule>
  </conditionalFormatting>
  <conditionalFormatting sqref="AJ91:AJ93">
    <cfRule type="cellIs" dxfId="1666" priority="211" operator="lessThan">
      <formula>0.94</formula>
    </cfRule>
  </conditionalFormatting>
  <conditionalFormatting sqref="AI13:AI14">
    <cfRule type="cellIs" dxfId="1665" priority="307" operator="greaterThan">
      <formula>1</formula>
    </cfRule>
  </conditionalFormatting>
  <conditionalFormatting sqref="AI19:AI22">
    <cfRule type="cellIs" dxfId="1664" priority="306" operator="lessThan">
      <formula>0.92</formula>
    </cfRule>
  </conditionalFormatting>
  <conditionalFormatting sqref="AI17">
    <cfRule type="cellIs" dxfId="1663" priority="305" operator="lessThan">
      <formula>0.97</formula>
    </cfRule>
  </conditionalFormatting>
  <conditionalFormatting sqref="AI15">
    <cfRule type="cellIs" dxfId="1662" priority="304" operator="lessThan">
      <formula>0.94</formula>
    </cfRule>
  </conditionalFormatting>
  <conditionalFormatting sqref="AI16">
    <cfRule type="cellIs" dxfId="1661" priority="303" operator="lessThan">
      <formula>0.88</formula>
    </cfRule>
  </conditionalFormatting>
  <conditionalFormatting sqref="AI18">
    <cfRule type="cellIs" dxfId="1660" priority="302" operator="lessThan">
      <formula>0.97</formula>
    </cfRule>
  </conditionalFormatting>
  <conditionalFormatting sqref="AI25">
    <cfRule type="cellIs" dxfId="1659" priority="301" operator="lessThan">
      <formula>0.97</formula>
    </cfRule>
  </conditionalFormatting>
  <conditionalFormatting sqref="AI23 AI30">
    <cfRule type="cellIs" dxfId="1658" priority="300" operator="lessThan">
      <formula>0.94</formula>
    </cfRule>
  </conditionalFormatting>
  <conditionalFormatting sqref="AI24">
    <cfRule type="cellIs" dxfId="1657" priority="299" operator="lessThan">
      <formula>0.88</formula>
    </cfRule>
  </conditionalFormatting>
  <conditionalFormatting sqref="AI26">
    <cfRule type="cellIs" dxfId="1656" priority="298" operator="lessThan">
      <formula>0.97</formula>
    </cfRule>
  </conditionalFormatting>
  <conditionalFormatting sqref="AI27:AI29">
    <cfRule type="cellIs" dxfId="1655" priority="297" operator="lessThan">
      <formula>0.92</formula>
    </cfRule>
  </conditionalFormatting>
  <conditionalFormatting sqref="AI56">
    <cfRule type="cellIs" dxfId="1654" priority="296" operator="lessThan">
      <formula>0.94</formula>
    </cfRule>
  </conditionalFormatting>
  <conditionalFormatting sqref="AI57">
    <cfRule type="cellIs" dxfId="1653" priority="295" operator="lessThan">
      <formula>0.94</formula>
    </cfRule>
  </conditionalFormatting>
  <conditionalFormatting sqref="AI58">
    <cfRule type="cellIs" dxfId="1652" priority="294" operator="lessThan">
      <formula>0.94</formula>
    </cfRule>
  </conditionalFormatting>
  <conditionalFormatting sqref="AI59:AI61">
    <cfRule type="cellIs" dxfId="1651" priority="293" operator="lessThan">
      <formula>0.94</formula>
    </cfRule>
  </conditionalFormatting>
  <conditionalFormatting sqref="AI62:AI64">
    <cfRule type="cellIs" dxfId="1650" priority="292" operator="lessThan">
      <formula>0.94</formula>
    </cfRule>
  </conditionalFormatting>
  <conditionalFormatting sqref="AI65:AI67">
    <cfRule type="cellIs" dxfId="1649" priority="291" operator="lessThan">
      <formula>0.94</formula>
    </cfRule>
  </conditionalFormatting>
  <conditionalFormatting sqref="AI69:AI70">
    <cfRule type="cellIs" dxfId="1648" priority="290" operator="lessThan">
      <formula>0.94</formula>
    </cfRule>
  </conditionalFormatting>
  <conditionalFormatting sqref="AV90:AW90">
    <cfRule type="cellIs" dxfId="1647" priority="192" operator="lessThan">
      <formula>0.94</formula>
    </cfRule>
  </conditionalFormatting>
  <conditionalFormatting sqref="AV91:AW93">
    <cfRule type="cellIs" dxfId="1646" priority="191" operator="lessThan">
      <formula>0.94</formula>
    </cfRule>
  </conditionalFormatting>
  <conditionalFormatting sqref="AV94:AW96">
    <cfRule type="cellIs" dxfId="1645" priority="190" operator="lessThan">
      <formula>0.94</formula>
    </cfRule>
  </conditionalFormatting>
  <conditionalFormatting sqref="AV97:AW99">
    <cfRule type="cellIs" dxfId="1644" priority="189" operator="lessThan">
      <formula>0.94</formula>
    </cfRule>
  </conditionalFormatting>
  <conditionalFormatting sqref="Z88">
    <cfRule type="cellIs" dxfId="1643" priority="241" operator="lessThan">
      <formula>0.94</formula>
    </cfRule>
  </conditionalFormatting>
  <conditionalFormatting sqref="AA89:AG89 AL89:AP89 AX89 AR89:AS89">
    <cfRule type="cellIs" dxfId="1642" priority="238" operator="lessThan">
      <formula>0.94</formula>
    </cfRule>
  </conditionalFormatting>
  <conditionalFormatting sqref="Z90:Z93">
    <cfRule type="cellIs" dxfId="1641" priority="237" operator="lessThan">
      <formula>0.94</formula>
    </cfRule>
  </conditionalFormatting>
  <conditionalFormatting sqref="AA90:AG90 AL90:AP90 AX90 AR90:AS90">
    <cfRule type="cellIs" dxfId="1640" priority="236" operator="lessThan">
      <formula>0.94</formula>
    </cfRule>
  </conditionalFormatting>
  <conditionalFormatting sqref="AJ13:AJ14">
    <cfRule type="cellIs" dxfId="1639" priority="289" operator="greaterThan">
      <formula>1</formula>
    </cfRule>
  </conditionalFormatting>
  <conditionalFormatting sqref="AJ19:AJ22">
    <cfRule type="cellIs" dxfId="1638" priority="288" operator="lessThan">
      <formula>0.92</formula>
    </cfRule>
  </conditionalFormatting>
  <conditionalFormatting sqref="AJ17">
    <cfRule type="cellIs" dxfId="1637" priority="287" operator="lessThan">
      <formula>0.97</formula>
    </cfRule>
  </conditionalFormatting>
  <conditionalFormatting sqref="AJ15">
    <cfRule type="cellIs" dxfId="1636" priority="286" operator="lessThan">
      <formula>0.94</formula>
    </cfRule>
  </conditionalFormatting>
  <conditionalFormatting sqref="AJ16">
    <cfRule type="cellIs" dxfId="1635" priority="285" operator="lessThan">
      <formula>0.88</formula>
    </cfRule>
  </conditionalFormatting>
  <conditionalFormatting sqref="AJ18">
    <cfRule type="cellIs" dxfId="1634" priority="284" operator="lessThan">
      <formula>0.97</formula>
    </cfRule>
  </conditionalFormatting>
  <conditionalFormatting sqref="AJ25">
    <cfRule type="cellIs" dxfId="1633" priority="283" operator="lessThan">
      <formula>0.97</formula>
    </cfRule>
  </conditionalFormatting>
  <conditionalFormatting sqref="AJ23 AJ30">
    <cfRule type="cellIs" dxfId="1632" priority="282" operator="lessThan">
      <formula>0.94</formula>
    </cfRule>
  </conditionalFormatting>
  <conditionalFormatting sqref="AJ24">
    <cfRule type="cellIs" dxfId="1631" priority="281" operator="lessThan">
      <formula>0.88</formula>
    </cfRule>
  </conditionalFormatting>
  <conditionalFormatting sqref="AJ26">
    <cfRule type="cellIs" dxfId="1630" priority="280" operator="lessThan">
      <formula>0.97</formula>
    </cfRule>
  </conditionalFormatting>
  <conditionalFormatting sqref="AJ27:AJ29">
    <cfRule type="cellIs" dxfId="1629" priority="279" operator="lessThan">
      <formula>0.92</formula>
    </cfRule>
  </conditionalFormatting>
  <conditionalFormatting sqref="AJ56">
    <cfRule type="cellIs" dxfId="1628" priority="278" operator="lessThan">
      <formula>0.94</formula>
    </cfRule>
  </conditionalFormatting>
  <conditionalFormatting sqref="AJ57">
    <cfRule type="cellIs" dxfId="1627" priority="277" operator="lessThan">
      <formula>0.94</formula>
    </cfRule>
  </conditionalFormatting>
  <conditionalFormatting sqref="AJ58">
    <cfRule type="cellIs" dxfId="1626" priority="276" operator="lessThan">
      <formula>0.94</formula>
    </cfRule>
  </conditionalFormatting>
  <conditionalFormatting sqref="AJ59:AJ61">
    <cfRule type="cellIs" dxfId="1625" priority="275" operator="lessThan">
      <formula>0.94</formula>
    </cfRule>
  </conditionalFormatting>
  <conditionalFormatting sqref="AJ62:AJ64">
    <cfRule type="cellIs" dxfId="1624" priority="274" operator="lessThan">
      <formula>0.94</formula>
    </cfRule>
  </conditionalFormatting>
  <conditionalFormatting sqref="AJ65:AJ67">
    <cfRule type="cellIs" dxfId="1623" priority="273" operator="lessThan">
      <formula>0.94</formula>
    </cfRule>
  </conditionalFormatting>
  <conditionalFormatting sqref="AJ69:AJ70">
    <cfRule type="cellIs" dxfId="1622" priority="272" operator="lessThan">
      <formula>0.94</formula>
    </cfRule>
  </conditionalFormatting>
  <conditionalFormatting sqref="AI94:AI96">
    <cfRule type="cellIs" dxfId="1621" priority="217" operator="lessThan">
      <formula>0.94</formula>
    </cfRule>
  </conditionalFormatting>
  <conditionalFormatting sqref="AI97:AI99">
    <cfRule type="cellIs" dxfId="1620" priority="216" operator="lessThan">
      <formula>0.94</formula>
    </cfRule>
  </conditionalFormatting>
  <conditionalFormatting sqref="AI101:AI102">
    <cfRule type="cellIs" dxfId="1619" priority="215" operator="lessThan">
      <formula>0.94</formula>
    </cfRule>
  </conditionalFormatting>
  <conditionalFormatting sqref="AJ94:AJ96">
    <cfRule type="cellIs" dxfId="1618" priority="210" operator="lessThan">
      <formula>0.94</formula>
    </cfRule>
  </conditionalFormatting>
  <conditionalFormatting sqref="AJ97:AJ99">
    <cfRule type="cellIs" dxfId="1617" priority="209" operator="lessThan">
      <formula>0.94</formula>
    </cfRule>
  </conditionalFormatting>
  <conditionalFormatting sqref="AJ101:AJ102">
    <cfRule type="cellIs" dxfId="1616" priority="208" operator="lessThan">
      <formula>0.94</formula>
    </cfRule>
  </conditionalFormatting>
  <conditionalFormatting sqref="AK13:AK14">
    <cfRule type="cellIs" dxfId="1615" priority="271" operator="greaterThan">
      <formula>1</formula>
    </cfRule>
  </conditionalFormatting>
  <conditionalFormatting sqref="AK19:AK22">
    <cfRule type="cellIs" dxfId="1614" priority="270" operator="lessThan">
      <formula>0.92</formula>
    </cfRule>
  </conditionalFormatting>
  <conditionalFormatting sqref="AK17">
    <cfRule type="cellIs" dxfId="1613" priority="269" operator="lessThan">
      <formula>0.97</formula>
    </cfRule>
  </conditionalFormatting>
  <conditionalFormatting sqref="AK16">
    <cfRule type="cellIs" dxfId="1612" priority="267" operator="lessThan">
      <formula>0.88</formula>
    </cfRule>
  </conditionalFormatting>
  <conditionalFormatting sqref="AK18">
    <cfRule type="cellIs" dxfId="1611" priority="266" operator="lessThan">
      <formula>0.97</formula>
    </cfRule>
  </conditionalFormatting>
  <conditionalFormatting sqref="AK25">
    <cfRule type="cellIs" dxfId="1610" priority="265" operator="lessThan">
      <formula>0.97</formula>
    </cfRule>
  </conditionalFormatting>
  <conditionalFormatting sqref="AK24">
    <cfRule type="cellIs" dxfId="1609" priority="263" operator="lessThan">
      <formula>0.88</formula>
    </cfRule>
  </conditionalFormatting>
  <conditionalFormatting sqref="AK26">
    <cfRule type="cellIs" dxfId="1608" priority="262" operator="lessThan">
      <formula>0.97</formula>
    </cfRule>
  </conditionalFormatting>
  <conditionalFormatting sqref="AK27:AK29">
    <cfRule type="cellIs" dxfId="1607" priority="261" operator="lessThan">
      <formula>0.92</formula>
    </cfRule>
  </conditionalFormatting>
  <conditionalFormatting sqref="AK56">
    <cfRule type="cellIs" dxfId="1606" priority="260" operator="lessThan">
      <formula>0.94</formula>
    </cfRule>
  </conditionalFormatting>
  <conditionalFormatting sqref="AK57">
    <cfRule type="cellIs" dxfId="1605" priority="259" operator="lessThan">
      <formula>0.94</formula>
    </cfRule>
  </conditionalFormatting>
  <conditionalFormatting sqref="AK58">
    <cfRule type="cellIs" dxfId="1604" priority="258" operator="lessThan">
      <formula>0.94</formula>
    </cfRule>
  </conditionalFormatting>
  <conditionalFormatting sqref="AK59:AK61">
    <cfRule type="cellIs" dxfId="1603" priority="257" operator="lessThan">
      <formula>0.94</formula>
    </cfRule>
  </conditionalFormatting>
  <conditionalFormatting sqref="AK62:AK64">
    <cfRule type="cellIs" dxfId="1602" priority="256" operator="lessThan">
      <formula>0.94</formula>
    </cfRule>
  </conditionalFormatting>
  <conditionalFormatting sqref="AK65:AK67">
    <cfRule type="cellIs" dxfId="1601" priority="255" operator="lessThan">
      <formula>0.94</formula>
    </cfRule>
  </conditionalFormatting>
  <conditionalFormatting sqref="AK69:AK70">
    <cfRule type="cellIs" dxfId="1600" priority="254" operator="lessThan">
      <formula>0.94</formula>
    </cfRule>
  </conditionalFormatting>
  <conditionalFormatting sqref="AP69:AQ69">
    <cfRule type="cellIs" dxfId="1599" priority="188" operator="lessThan">
      <formula>0.94</formula>
    </cfRule>
  </conditionalFormatting>
  <conditionalFormatting sqref="AS69:AW69">
    <cfRule type="cellIs" dxfId="1598" priority="187" operator="lessThan">
      <formula>0.94</formula>
    </cfRule>
  </conditionalFormatting>
  <conditionalFormatting sqref="AP101:AW101">
    <cfRule type="cellIs" dxfId="1597" priority="186" operator="lessThan">
      <formula>0.94</formula>
    </cfRule>
  </conditionalFormatting>
  <conditionalFormatting sqref="AP70">
    <cfRule type="cellIs" dxfId="1596" priority="185" operator="lessThan">
      <formula>0.94</formula>
    </cfRule>
  </conditionalFormatting>
  <conditionalFormatting sqref="AQ70">
    <cfRule type="cellIs" dxfId="1595" priority="184" operator="lessThan">
      <formula>0.94</formula>
    </cfRule>
  </conditionalFormatting>
  <conditionalFormatting sqref="AR70">
    <cfRule type="cellIs" dxfId="1594" priority="183" operator="lessThan">
      <formula>0.94</formula>
    </cfRule>
  </conditionalFormatting>
  <conditionalFormatting sqref="AS70">
    <cfRule type="cellIs" dxfId="1593" priority="182" operator="lessThan">
      <formula>0.94</formula>
    </cfRule>
  </conditionalFormatting>
  <conditionalFormatting sqref="AT70">
    <cfRule type="cellIs" dxfId="1592" priority="181" operator="lessThan">
      <formula>0.94</formula>
    </cfRule>
  </conditionalFormatting>
  <conditionalFormatting sqref="AU70">
    <cfRule type="cellIs" dxfId="1591" priority="180" operator="lessThan">
      <formula>0.94</formula>
    </cfRule>
  </conditionalFormatting>
  <conditionalFormatting sqref="AI89">
    <cfRule type="cellIs" dxfId="1590" priority="220" operator="lessThan">
      <formula>0.94</formula>
    </cfRule>
  </conditionalFormatting>
  <conditionalFormatting sqref="AI90">
    <cfRule type="cellIs" dxfId="1589" priority="219" operator="lessThan">
      <formula>0.94</formula>
    </cfRule>
  </conditionalFormatting>
  <conditionalFormatting sqref="AI91:AI93">
    <cfRule type="cellIs" dxfId="1588" priority="218" operator="lessThan">
      <formula>0.94</formula>
    </cfRule>
  </conditionalFormatting>
  <conditionalFormatting sqref="BD101:BD102">
    <cfRule type="cellIs" dxfId="1587" priority="151" operator="lessThan">
      <formula>0.94</formula>
    </cfRule>
  </conditionalFormatting>
  <conditionalFormatting sqref="AQ88">
    <cfRule type="cellIs" dxfId="1586" priority="172" operator="lessThan">
      <formula>0.94</formula>
    </cfRule>
  </conditionalFormatting>
  <conditionalFormatting sqref="AQ89">
    <cfRule type="cellIs" dxfId="1585" priority="171" operator="lessThan">
      <formula>0.94</formula>
    </cfRule>
  </conditionalFormatting>
  <conditionalFormatting sqref="AQ90">
    <cfRule type="cellIs" dxfId="1584" priority="170" operator="lessThan">
      <formula>0.94</formula>
    </cfRule>
  </conditionalFormatting>
  <conditionalFormatting sqref="AZ91:BA93">
    <cfRule type="cellIs" dxfId="1583" priority="147" operator="lessThan">
      <formula>0.94</formula>
    </cfRule>
  </conditionalFormatting>
  <conditionalFormatting sqref="AZ94:BA96">
    <cfRule type="cellIs" dxfId="1582" priority="146" operator="lessThan">
      <formula>0.94</formula>
    </cfRule>
  </conditionalFormatting>
  <conditionalFormatting sqref="AZ97:BA99">
    <cfRule type="cellIs" dxfId="1581" priority="145" operator="lessThan">
      <formula>0.94</formula>
    </cfRule>
  </conditionalFormatting>
  <conditionalFormatting sqref="BB88:BC88">
    <cfRule type="cellIs" dxfId="1580" priority="144" operator="lessThan">
      <formula>0.94</formula>
    </cfRule>
  </conditionalFormatting>
  <conditionalFormatting sqref="BB89:BC89">
    <cfRule type="cellIs" dxfId="1579" priority="143" operator="lessThan">
      <formula>0.94</formula>
    </cfRule>
  </conditionalFormatting>
  <conditionalFormatting sqref="BB90:BC90">
    <cfRule type="cellIs" dxfId="1578" priority="142" operator="lessThan">
      <formula>0.94</formula>
    </cfRule>
  </conditionalFormatting>
  <conditionalFormatting sqref="AV56:AW56">
    <cfRule type="cellIs" dxfId="1577" priority="247" operator="lessThan">
      <formula>0.94</formula>
    </cfRule>
  </conditionalFormatting>
  <conditionalFormatting sqref="AV57:AW57">
    <cfRule type="cellIs" dxfId="1576" priority="246" operator="lessThan">
      <formula>0.94</formula>
    </cfRule>
  </conditionalFormatting>
  <conditionalFormatting sqref="AZ57:BA57">
    <cfRule type="cellIs" dxfId="1575" priority="168" operator="lessThan">
      <formula>0.94</formula>
    </cfRule>
  </conditionalFormatting>
  <conditionalFormatting sqref="AZ58:BA58">
    <cfRule type="cellIs" dxfId="1574" priority="167" operator="lessThan">
      <formula>0.94</formula>
    </cfRule>
  </conditionalFormatting>
  <conditionalFormatting sqref="AZ59:BA61">
    <cfRule type="cellIs" dxfId="1573" priority="166" operator="lessThan">
      <formula>0.94</formula>
    </cfRule>
  </conditionalFormatting>
  <conditionalFormatting sqref="AZ62:BA64">
    <cfRule type="cellIs" dxfId="1572" priority="165" operator="lessThan">
      <formula>0.94</formula>
    </cfRule>
  </conditionalFormatting>
  <conditionalFormatting sqref="AZ65:BA67">
    <cfRule type="cellIs" dxfId="1571" priority="164" operator="lessThan">
      <formula>0.94</formula>
    </cfRule>
  </conditionalFormatting>
  <conditionalFormatting sqref="AZ15:BB15">
    <cfRule type="cellIs" dxfId="1570" priority="129" operator="lessThan">
      <formula>0.94</formula>
    </cfRule>
  </conditionalFormatting>
  <conditionalFormatting sqref="AA91:AG93 AL91:AS93 AX91:AX93">
    <cfRule type="cellIs" dxfId="1569" priority="235" operator="lessThan">
      <formula>0.94</formula>
    </cfRule>
  </conditionalFormatting>
  <conditionalFormatting sqref="Z94:Z96">
    <cfRule type="cellIs" dxfId="1568" priority="234" operator="lessThan">
      <formula>0.94</formula>
    </cfRule>
  </conditionalFormatting>
  <conditionalFormatting sqref="AA94:AG96 AL94:AS96 AX94:AX96">
    <cfRule type="cellIs" dxfId="1567" priority="233" operator="lessThan">
      <formula>0.94</formula>
    </cfRule>
  </conditionalFormatting>
  <conditionalFormatting sqref="Z97:Z99">
    <cfRule type="cellIs" dxfId="1566" priority="232" operator="lessThan">
      <formula>0.94</formula>
    </cfRule>
  </conditionalFormatting>
  <conditionalFormatting sqref="AA97:AG99 AL97:AS99 AX97:AX99">
    <cfRule type="cellIs" dxfId="1565" priority="231" operator="lessThan">
      <formula>0.94</formula>
    </cfRule>
  </conditionalFormatting>
  <conditionalFormatting sqref="Z101:Z102">
    <cfRule type="cellIs" dxfId="1564" priority="230" operator="lessThan">
      <formula>0.94</formula>
    </cfRule>
  </conditionalFormatting>
  <conditionalFormatting sqref="AA101:AG102 AL101:AO101 AX101:AX102 AL102:AN102">
    <cfRule type="cellIs" dxfId="1563" priority="229" operator="lessThan">
      <formula>0.94</formula>
    </cfRule>
  </conditionalFormatting>
  <conditionalFormatting sqref="AH88">
    <cfRule type="cellIs" dxfId="1562" priority="228" operator="lessThan">
      <formula>0.94</formula>
    </cfRule>
  </conditionalFormatting>
  <conditionalFormatting sqref="AH89">
    <cfRule type="cellIs" dxfId="1561" priority="227" operator="lessThan">
      <formula>0.94</formula>
    </cfRule>
  </conditionalFormatting>
  <conditionalFormatting sqref="AH90">
    <cfRule type="cellIs" dxfId="1560" priority="226" operator="lessThan">
      <formula>0.94</formula>
    </cfRule>
  </conditionalFormatting>
  <conditionalFormatting sqref="AH91:AH93">
    <cfRule type="cellIs" dxfId="1559" priority="225" operator="lessThan">
      <formula>0.94</formula>
    </cfRule>
  </conditionalFormatting>
  <conditionalFormatting sqref="AH94:AH96">
    <cfRule type="cellIs" dxfId="1558" priority="224" operator="lessThan">
      <formula>0.94</formula>
    </cfRule>
  </conditionalFormatting>
  <conditionalFormatting sqref="AH97:AH99">
    <cfRule type="cellIs" dxfId="1557" priority="223" operator="lessThan">
      <formula>0.94</formula>
    </cfRule>
  </conditionalFormatting>
  <conditionalFormatting sqref="AH101:AH102">
    <cfRule type="cellIs" dxfId="1556" priority="222" operator="lessThan">
      <formula>0.94</formula>
    </cfRule>
  </conditionalFormatting>
  <conditionalFormatting sqref="AI88">
    <cfRule type="cellIs" dxfId="1555" priority="221" operator="lessThan">
      <formula>0.94</formula>
    </cfRule>
  </conditionalFormatting>
  <conditionalFormatting sqref="AZ56:BA56">
    <cfRule type="cellIs" dxfId="1554" priority="169" operator="lessThan">
      <formula>0.94</formula>
    </cfRule>
  </conditionalFormatting>
  <conditionalFormatting sqref="AK88">
    <cfRule type="cellIs" dxfId="1553" priority="207" operator="lessThan">
      <formula>0.94</formula>
    </cfRule>
  </conditionalFormatting>
  <conditionalFormatting sqref="AK89">
    <cfRule type="cellIs" dxfId="1552" priority="206" operator="lessThan">
      <formula>0.94</formula>
    </cfRule>
  </conditionalFormatting>
  <conditionalFormatting sqref="AK90">
    <cfRule type="cellIs" dxfId="1551" priority="205" operator="lessThan">
      <formula>0.94</formula>
    </cfRule>
  </conditionalFormatting>
  <conditionalFormatting sqref="AK91:AK93">
    <cfRule type="cellIs" dxfId="1550" priority="204" operator="lessThan">
      <formula>0.94</formula>
    </cfRule>
  </conditionalFormatting>
  <conditionalFormatting sqref="AK94:AK96">
    <cfRule type="cellIs" dxfId="1549" priority="203" operator="lessThan">
      <formula>0.94</formula>
    </cfRule>
  </conditionalFormatting>
  <conditionalFormatting sqref="AK97:AK99">
    <cfRule type="cellIs" dxfId="1548" priority="202" operator="lessThan">
      <formula>0.94</formula>
    </cfRule>
  </conditionalFormatting>
  <conditionalFormatting sqref="AK101:AK102">
    <cfRule type="cellIs" dxfId="1547" priority="201" operator="lessThan">
      <formula>0.94</formula>
    </cfRule>
  </conditionalFormatting>
  <conditionalFormatting sqref="AT88:AU88">
    <cfRule type="cellIs" dxfId="1546" priority="200" operator="lessThan">
      <formula>0.94</formula>
    </cfRule>
  </conditionalFormatting>
  <conditionalFormatting sqref="AT89:AU89">
    <cfRule type="cellIs" dxfId="1545" priority="199" operator="lessThan">
      <formula>0.94</formula>
    </cfRule>
  </conditionalFormatting>
  <conditionalFormatting sqref="AT90:AU90">
    <cfRule type="cellIs" dxfId="1544" priority="198" operator="lessThan">
      <formula>0.94</formula>
    </cfRule>
  </conditionalFormatting>
  <conditionalFormatting sqref="AT91:AU93">
    <cfRule type="cellIs" dxfId="1543" priority="197" operator="lessThan">
      <formula>0.94</formula>
    </cfRule>
  </conditionalFormatting>
  <conditionalFormatting sqref="AT94:AU96">
    <cfRule type="cellIs" dxfId="1542" priority="196" operator="lessThan">
      <formula>0.94</formula>
    </cfRule>
  </conditionalFormatting>
  <conditionalFormatting sqref="AT97:AU99">
    <cfRule type="cellIs" dxfId="1541" priority="195" operator="lessThan">
      <formula>0.94</formula>
    </cfRule>
  </conditionalFormatting>
  <conditionalFormatting sqref="AV88:AW88">
    <cfRule type="cellIs" dxfId="1540" priority="194" operator="lessThan">
      <formula>0.94</formula>
    </cfRule>
  </conditionalFormatting>
  <conditionalFormatting sqref="AV89:AW89">
    <cfRule type="cellIs" dxfId="1539" priority="193" operator="lessThan">
      <formula>0.94</formula>
    </cfRule>
  </conditionalFormatting>
  <conditionalFormatting sqref="AV70">
    <cfRule type="cellIs" dxfId="1538" priority="179" operator="lessThan">
      <formula>0.94</formula>
    </cfRule>
  </conditionalFormatting>
  <conditionalFormatting sqref="AW70">
    <cfRule type="cellIs" dxfId="1537" priority="178" operator="lessThan">
      <formula>0.94</formula>
    </cfRule>
  </conditionalFormatting>
  <conditionalFormatting sqref="AO102:AW102">
    <cfRule type="cellIs" dxfId="1536" priority="177" operator="lessThan">
      <formula>0.94</formula>
    </cfRule>
  </conditionalFormatting>
  <conditionalFormatting sqref="AR69">
    <cfRule type="cellIs" dxfId="1535" priority="176" operator="lessThan">
      <formula>0.94</formula>
    </cfRule>
  </conditionalFormatting>
  <conditionalFormatting sqref="AC18">
    <cfRule type="cellIs" dxfId="1534" priority="175" operator="lessThan">
      <formula>0.97</formula>
    </cfRule>
  </conditionalFormatting>
  <conditionalFormatting sqref="AD18:AG18">
    <cfRule type="cellIs" dxfId="1533" priority="174" operator="lessThan">
      <formula>0.97</formula>
    </cfRule>
  </conditionalFormatting>
  <conditionalFormatting sqref="Z18:AA18">
    <cfRule type="cellIs" dxfId="1532" priority="173" operator="lessThan">
      <formula>0.97</formula>
    </cfRule>
  </conditionalFormatting>
  <conditionalFormatting sqref="AZ88:BA88">
    <cfRule type="cellIs" dxfId="1531" priority="150" operator="lessThan">
      <formula>0.94</formula>
    </cfRule>
  </conditionalFormatting>
  <conditionalFormatting sqref="AZ89:BA89">
    <cfRule type="cellIs" dxfId="1530" priority="149" operator="lessThan">
      <formula>0.94</formula>
    </cfRule>
  </conditionalFormatting>
  <conditionalFormatting sqref="AZ90:BA90">
    <cfRule type="cellIs" dxfId="1529" priority="148" operator="lessThan">
      <formula>0.94</formula>
    </cfRule>
  </conditionalFormatting>
  <conditionalFormatting sqref="BC23 BC30">
    <cfRule type="cellIs" dxfId="1528" priority="105" operator="lessThan">
      <formula>0.94</formula>
    </cfRule>
  </conditionalFormatting>
  <conditionalFormatting sqref="BD88:BE88">
    <cfRule type="cellIs" dxfId="1527" priority="54" operator="lessThan">
      <formula>0.94</formula>
    </cfRule>
  </conditionalFormatting>
  <conditionalFormatting sqref="BD15">
    <cfRule type="cellIs" dxfId="1526" priority="99" operator="lessThan">
      <formula>0.94</formula>
    </cfRule>
  </conditionalFormatting>
  <conditionalFormatting sqref="BD90:BE90">
    <cfRule type="cellIs" dxfId="1525" priority="52" operator="lessThan">
      <formula>0.94</formula>
    </cfRule>
  </conditionalFormatting>
  <conditionalFormatting sqref="BD91:BE93">
    <cfRule type="cellIs" dxfId="1524" priority="51" operator="lessThan">
      <formula>0.94</formula>
    </cfRule>
  </conditionalFormatting>
  <conditionalFormatting sqref="BD94:BE96">
    <cfRule type="cellIs" dxfId="1523" priority="50" operator="lessThan">
      <formula>0.94</formula>
    </cfRule>
  </conditionalFormatting>
  <conditionalFormatting sqref="AZ102:BC102">
    <cfRule type="cellIs" dxfId="1522" priority="135" operator="lessThan">
      <formula>0.94</formula>
    </cfRule>
  </conditionalFormatting>
  <conditionalFormatting sqref="BA70">
    <cfRule type="cellIs" dxfId="1521" priority="134" operator="lessThan">
      <formula>0.94</formula>
    </cfRule>
  </conditionalFormatting>
  <conditionalFormatting sqref="BB70">
    <cfRule type="cellIs" dxfId="1520" priority="133" operator="lessThan">
      <formula>0.94</formula>
    </cfRule>
  </conditionalFormatting>
  <conditionalFormatting sqref="BC70">
    <cfRule type="cellIs" dxfId="1519" priority="132" operator="lessThan">
      <formula>0.94</formula>
    </cfRule>
  </conditionalFormatting>
  <conditionalFormatting sqref="BE15">
    <cfRule type="cellIs" dxfId="1518" priority="89" operator="lessThan">
      <formula>0.94</formula>
    </cfRule>
  </conditionalFormatting>
  <conditionalFormatting sqref="BE23 BE30">
    <cfRule type="cellIs" dxfId="1517" priority="85" operator="lessThan">
      <formula>0.94</formula>
    </cfRule>
  </conditionalFormatting>
  <conditionalFormatting sqref="BB56:BC56">
    <cfRule type="cellIs" dxfId="1516" priority="163" operator="lessThan">
      <formula>0.94</formula>
    </cfRule>
  </conditionalFormatting>
  <conditionalFormatting sqref="BB57:BC57">
    <cfRule type="cellIs" dxfId="1515" priority="162" operator="lessThan">
      <formula>0.94</formula>
    </cfRule>
  </conditionalFormatting>
  <conditionalFormatting sqref="BB58:BC58">
    <cfRule type="cellIs" dxfId="1514" priority="161" operator="lessThan">
      <formula>0.94</formula>
    </cfRule>
  </conditionalFormatting>
  <conditionalFormatting sqref="BB59:BC61">
    <cfRule type="cellIs" dxfId="1513" priority="160" operator="lessThan">
      <formula>0.94</formula>
    </cfRule>
  </conditionalFormatting>
  <conditionalFormatting sqref="BB62:BC64">
    <cfRule type="cellIs" dxfId="1512" priority="159" operator="lessThan">
      <formula>0.94</formula>
    </cfRule>
  </conditionalFormatting>
  <conditionalFormatting sqref="BB65:BC67">
    <cfRule type="cellIs" dxfId="1511" priority="158" operator="lessThan">
      <formula>0.94</formula>
    </cfRule>
  </conditionalFormatting>
  <conditionalFormatting sqref="BX56">
    <cfRule type="cellIs" dxfId="1510" priority="70" operator="lessThan">
      <formula>0.94</formula>
    </cfRule>
  </conditionalFormatting>
  <conditionalFormatting sqref="BX57">
    <cfRule type="cellIs" dxfId="1509" priority="69" operator="lessThan">
      <formula>0.94</formula>
    </cfRule>
  </conditionalFormatting>
  <conditionalFormatting sqref="BX58">
    <cfRule type="cellIs" dxfId="1508" priority="68" operator="lessThan">
      <formula>0.94</formula>
    </cfRule>
  </conditionalFormatting>
  <conditionalFormatting sqref="BX59:BX61">
    <cfRule type="cellIs" dxfId="1507" priority="67" operator="lessThan">
      <formula>0.94</formula>
    </cfRule>
  </conditionalFormatting>
  <conditionalFormatting sqref="BX62:BX64">
    <cfRule type="cellIs" dxfId="1506" priority="66" operator="lessThan">
      <formula>0.94</formula>
    </cfRule>
  </conditionalFormatting>
  <conditionalFormatting sqref="BX65:BX67">
    <cfRule type="cellIs" dxfId="1505" priority="65" operator="lessThan">
      <formula>0.94</formula>
    </cfRule>
  </conditionalFormatting>
  <conditionalFormatting sqref="BX69:BX70">
    <cfRule type="cellIs" dxfId="1504" priority="64" operator="lessThan">
      <formula>0.94</formula>
    </cfRule>
  </conditionalFormatting>
  <conditionalFormatting sqref="BD88">
    <cfRule type="cellIs" dxfId="1503" priority="157" operator="lessThan">
      <formula>0.94</formula>
    </cfRule>
  </conditionalFormatting>
  <conditionalFormatting sqref="BD89">
    <cfRule type="cellIs" dxfId="1502" priority="156" operator="lessThan">
      <formula>0.94</formula>
    </cfRule>
  </conditionalFormatting>
  <conditionalFormatting sqref="BD90">
    <cfRule type="cellIs" dxfId="1501" priority="155" operator="lessThan">
      <formula>0.94</formula>
    </cfRule>
  </conditionalFormatting>
  <conditionalFormatting sqref="BD91:BD93">
    <cfRule type="cellIs" dxfId="1500" priority="154" operator="lessThan">
      <formula>0.94</formula>
    </cfRule>
  </conditionalFormatting>
  <conditionalFormatting sqref="BD94:BD96">
    <cfRule type="cellIs" dxfId="1499" priority="153" operator="lessThan">
      <formula>0.94</formula>
    </cfRule>
  </conditionalFormatting>
  <conditionalFormatting sqref="BD97:BD99">
    <cfRule type="cellIs" dxfId="1498" priority="152" operator="lessThan">
      <formula>0.94</formula>
    </cfRule>
  </conditionalFormatting>
  <conditionalFormatting sqref="BB91:BC93">
    <cfRule type="cellIs" dxfId="1497" priority="141" operator="lessThan">
      <formula>0.94</formula>
    </cfRule>
  </conditionalFormatting>
  <conditionalFormatting sqref="BB94:BC96">
    <cfRule type="cellIs" dxfId="1496" priority="140" operator="lessThan">
      <formula>0.94</formula>
    </cfRule>
  </conditionalFormatting>
  <conditionalFormatting sqref="BB97:BC99">
    <cfRule type="cellIs" dxfId="1495" priority="139" operator="lessThan">
      <formula>0.94</formula>
    </cfRule>
  </conditionalFormatting>
  <conditionalFormatting sqref="AZ69:BC69">
    <cfRule type="cellIs" dxfId="1494" priority="138" operator="lessThan">
      <formula>0.94</formula>
    </cfRule>
  </conditionalFormatting>
  <conditionalFormatting sqref="AZ101:BC101">
    <cfRule type="cellIs" dxfId="1493" priority="137" operator="lessThan">
      <formula>0.94</formula>
    </cfRule>
  </conditionalFormatting>
  <conditionalFormatting sqref="AZ70">
    <cfRule type="cellIs" dxfId="1492" priority="136" operator="lessThan">
      <formula>0.94</formula>
    </cfRule>
  </conditionalFormatting>
  <conditionalFormatting sqref="AZ13:BB14">
    <cfRule type="cellIs" dxfId="1491" priority="131" operator="greaterThan">
      <formula>1</formula>
    </cfRule>
  </conditionalFormatting>
  <conditionalFormatting sqref="AZ17:BB17">
    <cfRule type="cellIs" dxfId="1490" priority="130" operator="lessThan">
      <formula>0.97</formula>
    </cfRule>
  </conditionalFormatting>
  <conditionalFormatting sqref="AZ16:BB16">
    <cfRule type="cellIs" dxfId="1489" priority="128" operator="lessThan">
      <formula>0.88</formula>
    </cfRule>
  </conditionalFormatting>
  <conditionalFormatting sqref="AZ19:BB22">
    <cfRule type="cellIs" dxfId="1488" priority="127" operator="lessThan">
      <formula>0.92</formula>
    </cfRule>
  </conditionalFormatting>
  <conditionalFormatting sqref="AZ25">
    <cfRule type="cellIs" dxfId="1487" priority="126" operator="lessThan">
      <formula>0.97</formula>
    </cfRule>
  </conditionalFormatting>
  <conditionalFormatting sqref="AZ30 AZ23">
    <cfRule type="cellIs" dxfId="1486" priority="125" operator="lessThan">
      <formula>0.94</formula>
    </cfRule>
  </conditionalFormatting>
  <conditionalFormatting sqref="AZ24">
    <cfRule type="cellIs" dxfId="1485" priority="124" operator="lessThan">
      <formula>0.88</formula>
    </cfRule>
  </conditionalFormatting>
  <conditionalFormatting sqref="AZ26">
    <cfRule type="cellIs" dxfId="1484" priority="123" operator="lessThan">
      <formula>0.97</formula>
    </cfRule>
  </conditionalFormatting>
  <conditionalFormatting sqref="AZ27:AZ29">
    <cfRule type="cellIs" dxfId="1483" priority="122" operator="lessThan">
      <formula>0.92</formula>
    </cfRule>
  </conditionalFormatting>
  <conditionalFormatting sqref="BA25">
    <cfRule type="cellIs" dxfId="1482" priority="121" operator="lessThan">
      <formula>0.97</formula>
    </cfRule>
  </conditionalFormatting>
  <conditionalFormatting sqref="BA30 BA23">
    <cfRule type="cellIs" dxfId="1481" priority="120" operator="lessThan">
      <formula>0.94</formula>
    </cfRule>
  </conditionalFormatting>
  <conditionalFormatting sqref="BA24">
    <cfRule type="cellIs" dxfId="1480" priority="119" operator="lessThan">
      <formula>0.88</formula>
    </cfRule>
  </conditionalFormatting>
  <conditionalFormatting sqref="BA26">
    <cfRule type="cellIs" dxfId="1479" priority="118" operator="lessThan">
      <formula>0.97</formula>
    </cfRule>
  </conditionalFormatting>
  <conditionalFormatting sqref="BA27:BA29">
    <cfRule type="cellIs" dxfId="1478" priority="117" operator="lessThan">
      <formula>0.92</formula>
    </cfRule>
  </conditionalFormatting>
  <conditionalFormatting sqref="BB25">
    <cfRule type="cellIs" dxfId="1477" priority="116" operator="lessThan">
      <formula>0.97</formula>
    </cfRule>
  </conditionalFormatting>
  <conditionalFormatting sqref="BB23 BB30">
    <cfRule type="cellIs" dxfId="1476" priority="115" operator="lessThan">
      <formula>0.94</formula>
    </cfRule>
  </conditionalFormatting>
  <conditionalFormatting sqref="BB24">
    <cfRule type="cellIs" dxfId="1475" priority="114" operator="lessThan">
      <formula>0.88</formula>
    </cfRule>
  </conditionalFormatting>
  <conditionalFormatting sqref="BB26">
    <cfRule type="cellIs" dxfId="1474" priority="113" operator="lessThan">
      <formula>0.97</formula>
    </cfRule>
  </conditionalFormatting>
  <conditionalFormatting sqref="BB27:BB29">
    <cfRule type="cellIs" dxfId="1473" priority="112" operator="lessThan">
      <formula>0.92</formula>
    </cfRule>
  </conditionalFormatting>
  <conditionalFormatting sqref="BC13:BC14">
    <cfRule type="cellIs" dxfId="1472" priority="111" operator="greaterThan">
      <formula>1</formula>
    </cfRule>
  </conditionalFormatting>
  <conditionalFormatting sqref="BC17">
    <cfRule type="cellIs" dxfId="1471" priority="110" operator="lessThan">
      <formula>0.97</formula>
    </cfRule>
  </conditionalFormatting>
  <conditionalFormatting sqref="BC15">
    <cfRule type="cellIs" dxfId="1470" priority="109" operator="lessThan">
      <formula>0.94</formula>
    </cfRule>
  </conditionalFormatting>
  <conditionalFormatting sqref="BC16">
    <cfRule type="cellIs" dxfId="1469" priority="108" operator="lessThan">
      <formula>0.88</formula>
    </cfRule>
  </conditionalFormatting>
  <conditionalFormatting sqref="BC19:BC22">
    <cfRule type="cellIs" dxfId="1468" priority="107" operator="lessThan">
      <formula>0.92</formula>
    </cfRule>
  </conditionalFormatting>
  <conditionalFormatting sqref="BC25">
    <cfRule type="cellIs" dxfId="1467" priority="106" operator="lessThan">
      <formula>0.97</formula>
    </cfRule>
  </conditionalFormatting>
  <conditionalFormatting sqref="BC24">
    <cfRule type="cellIs" dxfId="1466" priority="104" operator="lessThan">
      <formula>0.88</formula>
    </cfRule>
  </conditionalFormatting>
  <conditionalFormatting sqref="BC26">
    <cfRule type="cellIs" dxfId="1465" priority="103" operator="lessThan">
      <formula>0.97</formula>
    </cfRule>
  </conditionalFormatting>
  <conditionalFormatting sqref="BC27:BC29">
    <cfRule type="cellIs" dxfId="1464" priority="102" operator="lessThan">
      <formula>0.92</formula>
    </cfRule>
  </conditionalFormatting>
  <conditionalFormatting sqref="BD13:BD14">
    <cfRule type="cellIs" dxfId="1463" priority="101" operator="greaterThan">
      <formula>1</formula>
    </cfRule>
  </conditionalFormatting>
  <conditionalFormatting sqref="BD17">
    <cfRule type="cellIs" dxfId="1462" priority="100" operator="lessThan">
      <formula>0.97</formula>
    </cfRule>
  </conditionalFormatting>
  <conditionalFormatting sqref="BD89:BE89">
    <cfRule type="cellIs" dxfId="1461" priority="53" operator="lessThan">
      <formula>0.94</formula>
    </cfRule>
  </conditionalFormatting>
  <conditionalFormatting sqref="BD16">
    <cfRule type="cellIs" dxfId="1460" priority="98" operator="lessThan">
      <formula>0.88</formula>
    </cfRule>
  </conditionalFormatting>
  <conditionalFormatting sqref="BD19:BD22">
    <cfRule type="cellIs" dxfId="1459" priority="97" operator="lessThan">
      <formula>0.92</formula>
    </cfRule>
  </conditionalFormatting>
  <conditionalFormatting sqref="BD25">
    <cfRule type="cellIs" dxfId="1458" priority="96" operator="lessThan">
      <formula>0.97</formula>
    </cfRule>
  </conditionalFormatting>
  <conditionalFormatting sqref="BD23 BD30">
    <cfRule type="cellIs" dxfId="1457" priority="95" operator="lessThan">
      <formula>0.94</formula>
    </cfRule>
  </conditionalFormatting>
  <conditionalFormatting sqref="BD24">
    <cfRule type="cellIs" dxfId="1456" priority="94" operator="lessThan">
      <formula>0.88</formula>
    </cfRule>
  </conditionalFormatting>
  <conditionalFormatting sqref="BD26">
    <cfRule type="cellIs" dxfId="1455" priority="93" operator="lessThan">
      <formula>0.97</formula>
    </cfRule>
  </conditionalFormatting>
  <conditionalFormatting sqref="BD27:BD29">
    <cfRule type="cellIs" dxfId="1454" priority="92" operator="lessThan">
      <formula>0.92</formula>
    </cfRule>
  </conditionalFormatting>
  <conditionalFormatting sqref="BE13:BE14">
    <cfRule type="cellIs" dxfId="1453" priority="91" operator="greaterThan">
      <formula>1</formula>
    </cfRule>
  </conditionalFormatting>
  <conditionalFormatting sqref="BE17">
    <cfRule type="cellIs" dxfId="1452" priority="90" operator="lessThan">
      <formula>0.97</formula>
    </cfRule>
  </conditionalFormatting>
  <conditionalFormatting sqref="BE16">
    <cfRule type="cellIs" dxfId="1451" priority="88" operator="lessThan">
      <formula>0.88</formula>
    </cfRule>
  </conditionalFormatting>
  <conditionalFormatting sqref="BE19:BE22">
    <cfRule type="cellIs" dxfId="1450" priority="87" operator="lessThan">
      <formula>0.92</formula>
    </cfRule>
  </conditionalFormatting>
  <conditionalFormatting sqref="BE25">
    <cfRule type="cellIs" dxfId="1449" priority="86" operator="lessThan">
      <formula>0.97</formula>
    </cfRule>
  </conditionalFormatting>
  <conditionalFormatting sqref="BE24">
    <cfRule type="cellIs" dxfId="1448" priority="84" operator="lessThan">
      <formula>0.88</formula>
    </cfRule>
  </conditionalFormatting>
  <conditionalFormatting sqref="BE26">
    <cfRule type="cellIs" dxfId="1447" priority="83" operator="lessThan">
      <formula>0.97</formula>
    </cfRule>
  </conditionalFormatting>
  <conditionalFormatting sqref="BE27:BE29">
    <cfRule type="cellIs" dxfId="1446" priority="82" operator="lessThan">
      <formula>0.92</formula>
    </cfRule>
  </conditionalFormatting>
  <conditionalFormatting sqref="BB18">
    <cfRule type="cellIs" dxfId="1445" priority="81" operator="lessThan">
      <formula>0.97</formula>
    </cfRule>
  </conditionalFormatting>
  <conditionalFormatting sqref="BC18">
    <cfRule type="cellIs" dxfId="1444" priority="80" operator="lessThan">
      <formula>0.97</formula>
    </cfRule>
  </conditionalFormatting>
  <conditionalFormatting sqref="BD18:BE18">
    <cfRule type="cellIs" dxfId="1443" priority="79" operator="lessThan">
      <formula>0.97</formula>
    </cfRule>
  </conditionalFormatting>
  <conditionalFormatting sqref="AZ18:BA18">
    <cfRule type="cellIs" dxfId="1442" priority="78" operator="lessThan">
      <formula>0.97</formula>
    </cfRule>
  </conditionalFormatting>
  <conditionalFormatting sqref="BL17 BL25">
    <cfRule type="cellIs" dxfId="1441" priority="77" operator="lessThan">
      <formula>0.97</formula>
    </cfRule>
  </conditionalFormatting>
  <conditionalFormatting sqref="BL30 BL23 BL15">
    <cfRule type="cellIs" dxfId="1440" priority="76" operator="lessThan">
      <formula>0.94</formula>
    </cfRule>
  </conditionalFormatting>
  <conditionalFormatting sqref="BL24 BL16">
    <cfRule type="cellIs" dxfId="1439" priority="75" operator="lessThan">
      <formula>0.88</formula>
    </cfRule>
  </conditionalFormatting>
  <conditionalFormatting sqref="BL19:BL22 BL27:BL29">
    <cfRule type="cellIs" dxfId="1438" priority="74" operator="lessThan">
      <formula>0.92</formula>
    </cfRule>
  </conditionalFormatting>
  <conditionalFormatting sqref="BL13:BL14">
    <cfRule type="cellIs" dxfId="1437" priority="73" operator="greaterThan">
      <formula>1</formula>
    </cfRule>
  </conditionalFormatting>
  <conditionalFormatting sqref="BL18">
    <cfRule type="cellIs" dxfId="1436" priority="72" operator="lessThan">
      <formula>0.97</formula>
    </cfRule>
  </conditionalFormatting>
  <conditionalFormatting sqref="BL26">
    <cfRule type="cellIs" dxfId="1435" priority="71" operator="lessThan">
      <formula>0.92</formula>
    </cfRule>
  </conditionalFormatting>
  <conditionalFormatting sqref="BD56:BE56">
    <cfRule type="cellIs" dxfId="1434" priority="63" operator="lessThan">
      <formula>0.94</formula>
    </cfRule>
  </conditionalFormatting>
  <conditionalFormatting sqref="BD57:BE57">
    <cfRule type="cellIs" dxfId="1433" priority="62" operator="lessThan">
      <formula>0.94</formula>
    </cfRule>
  </conditionalFormatting>
  <conditionalFormatting sqref="BD58:BE58">
    <cfRule type="cellIs" dxfId="1432" priority="61" operator="lessThan">
      <formula>0.94</formula>
    </cfRule>
  </conditionalFormatting>
  <conditionalFormatting sqref="BD59:BE61">
    <cfRule type="cellIs" dxfId="1431" priority="60" operator="lessThan">
      <formula>0.94</formula>
    </cfRule>
  </conditionalFormatting>
  <conditionalFormatting sqref="BD62:BE64">
    <cfRule type="cellIs" dxfId="1430" priority="59" operator="lessThan">
      <formula>0.94</formula>
    </cfRule>
  </conditionalFormatting>
  <conditionalFormatting sqref="BD65:BE67">
    <cfRule type="cellIs" dxfId="1429" priority="58" operator="lessThan">
      <formula>0.94</formula>
    </cfRule>
  </conditionalFormatting>
  <conditionalFormatting sqref="BD69:BE69">
    <cfRule type="cellIs" dxfId="1428" priority="57" operator="lessThan">
      <formula>0.94</formula>
    </cfRule>
  </conditionalFormatting>
  <conditionalFormatting sqref="BD70">
    <cfRule type="cellIs" dxfId="1427" priority="56" operator="lessThan">
      <formula>0.94</formula>
    </cfRule>
  </conditionalFormatting>
  <conditionalFormatting sqref="BE70">
    <cfRule type="cellIs" dxfId="1426" priority="55" operator="lessThan">
      <formula>0.94</formula>
    </cfRule>
  </conditionalFormatting>
  <conditionalFormatting sqref="BD97:BE99">
    <cfRule type="cellIs" dxfId="1425" priority="49" operator="lessThan">
      <formula>0.94</formula>
    </cfRule>
  </conditionalFormatting>
  <conditionalFormatting sqref="BD101:BE101">
    <cfRule type="cellIs" dxfId="1424" priority="48" operator="lessThan">
      <formula>0.94</formula>
    </cfRule>
  </conditionalFormatting>
  <conditionalFormatting sqref="BD102:BE102">
    <cfRule type="cellIs" dxfId="1423" priority="47" operator="lessThan">
      <formula>0.94</formula>
    </cfRule>
  </conditionalFormatting>
  <conditionalFormatting sqref="BX88">
    <cfRule type="cellIs" dxfId="1422" priority="46" operator="lessThan">
      <formula>0.94</formula>
    </cfRule>
  </conditionalFormatting>
  <conditionalFormatting sqref="BX89">
    <cfRule type="cellIs" dxfId="1421" priority="45" operator="lessThan">
      <formula>0.94</formula>
    </cfRule>
  </conditionalFormatting>
  <conditionalFormatting sqref="BX90">
    <cfRule type="cellIs" dxfId="1420" priority="44" operator="lessThan">
      <formula>0.94</formula>
    </cfRule>
  </conditionalFormatting>
  <conditionalFormatting sqref="BX91:BX93">
    <cfRule type="cellIs" dxfId="1419" priority="43" operator="lessThan">
      <formula>0.94</formula>
    </cfRule>
  </conditionalFormatting>
  <conditionalFormatting sqref="BX94:BX96">
    <cfRule type="cellIs" dxfId="1418" priority="42" operator="lessThan">
      <formula>0.94</formula>
    </cfRule>
  </conditionalFormatting>
  <conditionalFormatting sqref="BX97:BX99">
    <cfRule type="cellIs" dxfId="1417" priority="41" operator="lessThan">
      <formula>0.94</formula>
    </cfRule>
  </conditionalFormatting>
  <conditionalFormatting sqref="BX101:BX102">
    <cfRule type="cellIs" dxfId="1416" priority="40" operator="lessThan">
      <formula>0.94</formula>
    </cfRule>
  </conditionalFormatting>
  <conditionalFormatting sqref="BF56:BG56">
    <cfRule type="cellIs" dxfId="1415" priority="39" operator="lessThan">
      <formula>0.94</formula>
    </cfRule>
  </conditionalFormatting>
  <conditionalFormatting sqref="BF57:BG57">
    <cfRule type="cellIs" dxfId="1414" priority="38" operator="lessThan">
      <formula>0.94</formula>
    </cfRule>
  </conditionalFormatting>
  <conditionalFormatting sqref="BF58:BG58">
    <cfRule type="cellIs" dxfId="1413" priority="37" operator="lessThan">
      <formula>0.94</formula>
    </cfRule>
  </conditionalFormatting>
  <conditionalFormatting sqref="BF59:BG61">
    <cfRule type="cellIs" dxfId="1412" priority="36" operator="lessThan">
      <formula>0.94</formula>
    </cfRule>
  </conditionalFormatting>
  <conditionalFormatting sqref="BF62:BG64">
    <cfRule type="cellIs" dxfId="1411" priority="35" operator="lessThan">
      <formula>0.94</formula>
    </cfRule>
  </conditionalFormatting>
  <conditionalFormatting sqref="BF65:BG67">
    <cfRule type="cellIs" dxfId="1410" priority="34" operator="lessThan">
      <formula>0.94</formula>
    </cfRule>
  </conditionalFormatting>
  <conditionalFormatting sqref="BF69:BG69">
    <cfRule type="cellIs" dxfId="1409" priority="33" operator="lessThan">
      <formula>0.94</formula>
    </cfRule>
  </conditionalFormatting>
  <conditionalFormatting sqref="BF70">
    <cfRule type="cellIs" dxfId="1408" priority="32" operator="lessThan">
      <formula>0.94</formula>
    </cfRule>
  </conditionalFormatting>
  <conditionalFormatting sqref="BG70">
    <cfRule type="cellIs" dxfId="1407" priority="31" operator="lessThan">
      <formula>0.94</formula>
    </cfRule>
  </conditionalFormatting>
  <conditionalFormatting sqref="BF15:BK15">
    <cfRule type="cellIs" dxfId="1406" priority="28" operator="lessThan">
      <formula>0.94</formula>
    </cfRule>
  </conditionalFormatting>
  <conditionalFormatting sqref="BF23:BK23 BF30:BK30">
    <cfRule type="cellIs" dxfId="1405" priority="24" operator="lessThan">
      <formula>0.94</formula>
    </cfRule>
  </conditionalFormatting>
  <conditionalFormatting sqref="BF13:BK14">
    <cfRule type="cellIs" dxfId="1404" priority="30" operator="greaterThan">
      <formula>1</formula>
    </cfRule>
  </conditionalFormatting>
  <conditionalFormatting sqref="BF17:BK17">
    <cfRule type="cellIs" dxfId="1403" priority="29" operator="lessThan">
      <formula>0.97</formula>
    </cfRule>
  </conditionalFormatting>
  <conditionalFormatting sqref="BF16:BK16">
    <cfRule type="cellIs" dxfId="1402" priority="27" operator="lessThan">
      <formula>0.88</formula>
    </cfRule>
  </conditionalFormatting>
  <conditionalFormatting sqref="BF19:BK22">
    <cfRule type="cellIs" dxfId="1401" priority="26" operator="lessThan">
      <formula>0.92</formula>
    </cfRule>
  </conditionalFormatting>
  <conditionalFormatting sqref="BF25:BK25">
    <cfRule type="cellIs" dxfId="1400" priority="25" operator="lessThan">
      <formula>0.97</formula>
    </cfRule>
  </conditionalFormatting>
  <conditionalFormatting sqref="BF24:BK24">
    <cfRule type="cellIs" dxfId="1399" priority="23" operator="lessThan">
      <formula>0.88</formula>
    </cfRule>
  </conditionalFormatting>
  <conditionalFormatting sqref="BF26:BK26">
    <cfRule type="cellIs" dxfId="1398" priority="22" operator="lessThan">
      <formula>0.97</formula>
    </cfRule>
  </conditionalFormatting>
  <conditionalFormatting sqref="BF27:BK29">
    <cfRule type="cellIs" dxfId="1397" priority="21" operator="lessThan">
      <formula>0.92</formula>
    </cfRule>
  </conditionalFormatting>
  <conditionalFormatting sqref="BF18:BK18">
    <cfRule type="cellIs" dxfId="1396" priority="20" operator="lessThan">
      <formula>0.97</formula>
    </cfRule>
  </conditionalFormatting>
  <conditionalFormatting sqref="BH56:BW56">
    <cfRule type="cellIs" dxfId="1395" priority="19" operator="lessThan">
      <formula>0.94</formula>
    </cfRule>
  </conditionalFormatting>
  <conditionalFormatting sqref="BH57:BW57">
    <cfRule type="cellIs" dxfId="1394" priority="18" operator="lessThan">
      <formula>0.94</formula>
    </cfRule>
  </conditionalFormatting>
  <conditionalFormatting sqref="BH58:BW58">
    <cfRule type="cellIs" dxfId="1393" priority="17" operator="lessThan">
      <formula>0.94</formula>
    </cfRule>
  </conditionalFormatting>
  <conditionalFormatting sqref="BH59:BW61">
    <cfRule type="cellIs" dxfId="1392" priority="16" operator="lessThan">
      <formula>0.94</formula>
    </cfRule>
  </conditionalFormatting>
  <conditionalFormatting sqref="BH62:BW64">
    <cfRule type="cellIs" dxfId="1391" priority="15" operator="lessThan">
      <formula>0.94</formula>
    </cfRule>
  </conditionalFormatting>
  <conditionalFormatting sqref="BH65:BW67">
    <cfRule type="cellIs" dxfId="1390" priority="14" operator="lessThan">
      <formula>0.94</formula>
    </cfRule>
  </conditionalFormatting>
  <conditionalFormatting sqref="BI69:BW69">
    <cfRule type="cellIs" dxfId="1389" priority="13" operator="lessThan">
      <formula>0.94</formula>
    </cfRule>
  </conditionalFormatting>
  <conditionalFormatting sqref="BH70:BW70">
    <cfRule type="cellIs" dxfId="1388" priority="12" operator="lessThan">
      <formula>0.94</formula>
    </cfRule>
  </conditionalFormatting>
  <conditionalFormatting sqref="BF88:BW88">
    <cfRule type="cellIs" dxfId="1387" priority="11" operator="lessThan">
      <formula>0.94</formula>
    </cfRule>
  </conditionalFormatting>
  <conditionalFormatting sqref="BF90:BW90">
    <cfRule type="cellIs" dxfId="1386" priority="9" operator="lessThan">
      <formula>0.94</formula>
    </cfRule>
  </conditionalFormatting>
  <conditionalFormatting sqref="BF91:BW93">
    <cfRule type="cellIs" dxfId="1385" priority="8" operator="lessThan">
      <formula>0.94</formula>
    </cfRule>
  </conditionalFormatting>
  <conditionalFormatting sqref="BF94:BW94 BS95:BT98 BF95:BR96 BV95:BW98">
    <cfRule type="cellIs" dxfId="1384" priority="7" operator="lessThan">
      <formula>0.94</formula>
    </cfRule>
  </conditionalFormatting>
  <conditionalFormatting sqref="BF89:BW89">
    <cfRule type="cellIs" dxfId="1383" priority="10" operator="lessThan">
      <formula>0.94</formula>
    </cfRule>
  </conditionalFormatting>
  <conditionalFormatting sqref="BF99:BW99 BF97:BQ98 BS97:BT98 BV97:BW98">
    <cfRule type="cellIs" dxfId="1382" priority="6" operator="lessThan">
      <formula>0.94</formula>
    </cfRule>
  </conditionalFormatting>
  <conditionalFormatting sqref="BF101:BW101">
    <cfRule type="cellIs" dxfId="1381" priority="5" operator="lessThan">
      <formula>0.94</formula>
    </cfRule>
  </conditionalFormatting>
  <conditionalFormatting sqref="BF102:BW102">
    <cfRule type="cellIs" dxfId="1380" priority="4" operator="lessThan">
      <formula>0.94</formula>
    </cfRule>
  </conditionalFormatting>
  <conditionalFormatting sqref="BR97:BR98">
    <cfRule type="cellIs" dxfId="1379" priority="3" operator="lessThan">
      <formula>0.94</formula>
    </cfRule>
  </conditionalFormatting>
  <conditionalFormatting sqref="BU95:BU98">
    <cfRule type="cellIs" dxfId="1378" priority="2" operator="lessThan">
      <formula>0.94</formula>
    </cfRule>
  </conditionalFormatting>
  <conditionalFormatting sqref="BH69">
    <cfRule type="cellIs" dxfId="1377" priority="1" operator="lessThan">
      <formula>0.94</formula>
    </cfRule>
  </conditionalFormatting>
  <pageMargins left="0.7" right="0.7" top="0.75" bottom="0.75" header="0.3" footer="0.3"/>
  <pageSetup paperSize="9" scale="86" orientation="landscape" r:id="rId1"/>
  <colBreaks count="1" manualBreakCount="1">
    <brk id="38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112"/>
  <sheetViews>
    <sheetView topLeftCell="A90" zoomScaleNormal="100" workbookViewId="0">
      <selection activeCell="BE104" sqref="BE104"/>
    </sheetView>
  </sheetViews>
  <sheetFormatPr defaultColWidth="9.125" defaultRowHeight="13.2" outlineLevelRow="1" outlineLevelCol="1"/>
  <cols>
    <col min="1" max="1" width="17.375" style="1" customWidth="1"/>
    <col min="2" max="8" width="12.375" style="1" hidden="1" customWidth="1" outlineLevel="1"/>
    <col min="9" max="9" width="10.625" style="1" hidden="1" customWidth="1" outlineLevel="1"/>
    <col min="10" max="10" width="13.375" style="1" hidden="1" customWidth="1" outlineLevel="1"/>
    <col min="11" max="11" width="11.5" style="1" hidden="1" customWidth="1" outlineLevel="1"/>
    <col min="12" max="12" width="12.375" style="1" hidden="1" customWidth="1" outlineLevel="1"/>
    <col min="13" max="13" width="0.125" style="1" hidden="1" customWidth="1"/>
    <col min="14" max="24" width="0.125" style="1" hidden="1" customWidth="1" outlineLevel="1"/>
    <col min="25" max="25" width="0.5" style="1" hidden="1" customWidth="1" outlineLevel="1"/>
    <col min="26" max="26" width="10" style="1" hidden="1" customWidth="1" outlineLevel="1" collapsed="1"/>
    <col min="27" max="28" width="10" style="1" hidden="1" customWidth="1" outlineLevel="1"/>
    <col min="29" max="29" width="10.5" style="1" hidden="1" customWidth="1" outlineLevel="1"/>
    <col min="30" max="32" width="10" style="1" hidden="1" customWidth="1" outlineLevel="1"/>
    <col min="33" max="33" width="11.125" style="1" hidden="1" customWidth="1" outlineLevel="1"/>
    <col min="34" max="35" width="10" style="1" hidden="1" customWidth="1" outlineLevel="1"/>
    <col min="36" max="36" width="9.5" style="1" hidden="1" customWidth="1" outlineLevel="1"/>
    <col min="37" max="37" width="11.125" style="1" hidden="1" customWidth="1" outlineLevel="1"/>
    <col min="38" max="38" width="11.5" style="1" hidden="1" customWidth="1" outlineLevel="1"/>
    <col min="39" max="40" width="11.875" style="1" hidden="1" customWidth="1" outlineLevel="1"/>
    <col min="41" max="41" width="12" style="1" hidden="1" customWidth="1" outlineLevel="1"/>
    <col min="42" max="43" width="10" style="1" hidden="1" customWidth="1" outlineLevel="1"/>
    <col min="44" max="44" width="10" style="44" hidden="1" customWidth="1" outlineLevel="1"/>
    <col min="45" max="45" width="10" style="1" hidden="1" customWidth="1" outlineLevel="1"/>
    <col min="46" max="46" width="10" style="44" hidden="1" customWidth="1" outlineLevel="1"/>
    <col min="47" max="47" width="10" style="1" hidden="1" customWidth="1" outlineLevel="1"/>
    <col min="48" max="48" width="10" style="44" hidden="1" customWidth="1" outlineLevel="1"/>
    <col min="49" max="49" width="10" style="1" hidden="1" customWidth="1" outlineLevel="1"/>
    <col min="50" max="50" width="11" style="113" hidden="1" customWidth="1" outlineLevel="1"/>
    <col min="51" max="51" width="10" style="1" hidden="1" customWidth="1" collapsed="1"/>
    <col min="52" max="52" width="10" style="44" customWidth="1"/>
    <col min="53" max="53" width="10" style="1" customWidth="1"/>
    <col min="54" max="54" width="10" style="44" customWidth="1"/>
    <col min="55" max="55" width="10" style="1" customWidth="1"/>
    <col min="56" max="56" width="11" style="113" customWidth="1"/>
    <col min="57" max="63" width="10.375" style="1" customWidth="1"/>
    <col min="64" max="64" width="10.5" style="1" customWidth="1"/>
    <col min="65" max="75" width="9.125" style="1" customWidth="1"/>
    <col min="76" max="76" width="11" style="1" customWidth="1"/>
    <col min="77" max="77" width="11.375" style="1" customWidth="1"/>
    <col min="78" max="16384" width="9.125" style="1"/>
  </cols>
  <sheetData>
    <row r="1" spans="1:64" hidden="1" outlineLevel="1">
      <c r="A1" s="3" t="s">
        <v>0</v>
      </c>
      <c r="B1" s="4">
        <v>2018</v>
      </c>
      <c r="C1" s="4">
        <v>2018</v>
      </c>
      <c r="D1" s="4">
        <v>2018</v>
      </c>
      <c r="E1" s="4">
        <v>2018</v>
      </c>
      <c r="F1" s="4">
        <v>2018</v>
      </c>
      <c r="G1" s="4">
        <v>2018</v>
      </c>
      <c r="H1" s="4">
        <v>2018</v>
      </c>
      <c r="I1" s="4">
        <v>2018</v>
      </c>
      <c r="J1" s="4">
        <v>2018</v>
      </c>
      <c r="K1" s="4">
        <v>2018</v>
      </c>
      <c r="L1" s="4">
        <v>2018</v>
      </c>
      <c r="M1" s="4">
        <v>2018</v>
      </c>
      <c r="N1" s="4">
        <v>2019</v>
      </c>
      <c r="O1" s="4">
        <v>2019</v>
      </c>
      <c r="P1" s="4">
        <v>2019</v>
      </c>
      <c r="Q1" s="4">
        <v>2019</v>
      </c>
      <c r="R1" s="4">
        <v>2019</v>
      </c>
      <c r="S1" s="4">
        <v>2019</v>
      </c>
      <c r="T1" s="4">
        <v>2019</v>
      </c>
      <c r="U1" s="4">
        <v>2019</v>
      </c>
      <c r="V1" s="4">
        <v>2019</v>
      </c>
      <c r="W1" s="4">
        <v>2019</v>
      </c>
      <c r="X1" s="4">
        <v>2019</v>
      </c>
      <c r="Y1" s="4">
        <v>2019</v>
      </c>
      <c r="Z1" s="57">
        <v>2020</v>
      </c>
      <c r="AA1" s="57">
        <v>2020</v>
      </c>
      <c r="AB1" s="57">
        <v>2020</v>
      </c>
      <c r="AC1" s="58">
        <v>2020</v>
      </c>
      <c r="AD1" s="58">
        <v>2020</v>
      </c>
      <c r="AE1" s="106">
        <v>2020</v>
      </c>
      <c r="AF1" s="58">
        <v>2020</v>
      </c>
      <c r="AG1" s="58">
        <v>2020</v>
      </c>
      <c r="AH1" s="58">
        <v>2020</v>
      </c>
      <c r="AI1" s="58">
        <v>2020</v>
      </c>
      <c r="AJ1" s="58">
        <v>2020</v>
      </c>
      <c r="AK1" s="58">
        <v>2020</v>
      </c>
      <c r="AL1" s="58" t="s">
        <v>49</v>
      </c>
      <c r="AM1" s="1" t="s">
        <v>1</v>
      </c>
      <c r="AZ1" s="154">
        <v>2021</v>
      </c>
      <c r="BA1" s="154">
        <v>2021</v>
      </c>
      <c r="BB1" s="154">
        <v>2021</v>
      </c>
      <c r="BC1" s="154">
        <v>2021</v>
      </c>
      <c r="BD1" s="154">
        <v>2021</v>
      </c>
      <c r="BE1" s="154">
        <v>2021</v>
      </c>
      <c r="BF1" s="154">
        <v>2021</v>
      </c>
      <c r="BG1" s="154">
        <v>2021</v>
      </c>
      <c r="BH1" s="154">
        <v>2021</v>
      </c>
      <c r="BI1" s="154">
        <v>2021</v>
      </c>
      <c r="BJ1" s="154">
        <v>2021</v>
      </c>
      <c r="BK1" s="154">
        <v>2021</v>
      </c>
      <c r="BL1" s="155" t="s">
        <v>49</v>
      </c>
    </row>
    <row r="2" spans="1:64" hidden="1" outlineLevel="1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3</v>
      </c>
      <c r="O2" s="6" t="s">
        <v>4</v>
      </c>
      <c r="P2" s="6" t="s">
        <v>5</v>
      </c>
      <c r="Q2" s="6" t="s">
        <v>6</v>
      </c>
      <c r="R2" s="6" t="s">
        <v>7</v>
      </c>
      <c r="S2" s="6" t="s">
        <v>8</v>
      </c>
      <c r="T2" s="6" t="s">
        <v>9</v>
      </c>
      <c r="U2" s="6" t="s">
        <v>10</v>
      </c>
      <c r="V2" s="6" t="s">
        <v>11</v>
      </c>
      <c r="W2" s="6" t="s">
        <v>12</v>
      </c>
      <c r="X2" s="6" t="s">
        <v>13</v>
      </c>
      <c r="Y2" s="6" t="s">
        <v>14</v>
      </c>
      <c r="Z2" s="58" t="s">
        <v>3</v>
      </c>
      <c r="AA2" s="58" t="s">
        <v>4</v>
      </c>
      <c r="AB2" s="58" t="s">
        <v>5</v>
      </c>
      <c r="AC2" s="58" t="s">
        <v>6</v>
      </c>
      <c r="AD2" s="58" t="s">
        <v>7</v>
      </c>
      <c r="AE2" s="106" t="s">
        <v>8</v>
      </c>
      <c r="AF2" s="58" t="s">
        <v>9</v>
      </c>
      <c r="AG2" s="58" t="s">
        <v>10</v>
      </c>
      <c r="AH2" s="58" t="s">
        <v>11</v>
      </c>
      <c r="AI2" s="58" t="s">
        <v>12</v>
      </c>
      <c r="AJ2" s="58" t="s">
        <v>13</v>
      </c>
      <c r="AK2" s="58" t="s">
        <v>14</v>
      </c>
      <c r="AL2" s="58" t="s">
        <v>15</v>
      </c>
      <c r="AZ2" s="155" t="s">
        <v>3</v>
      </c>
      <c r="BA2" s="155" t="s">
        <v>4</v>
      </c>
      <c r="BB2" s="155" t="s">
        <v>5</v>
      </c>
      <c r="BC2" s="155" t="s">
        <v>6</v>
      </c>
      <c r="BD2" s="155" t="s">
        <v>7</v>
      </c>
      <c r="BE2" s="156" t="s">
        <v>8</v>
      </c>
      <c r="BF2" s="156" t="s">
        <v>9</v>
      </c>
      <c r="BG2" s="156" t="s">
        <v>10</v>
      </c>
      <c r="BH2" s="156" t="s">
        <v>11</v>
      </c>
      <c r="BI2" s="156" t="s">
        <v>12</v>
      </c>
      <c r="BJ2" s="156" t="s">
        <v>13</v>
      </c>
      <c r="BK2" s="156" t="s">
        <v>14</v>
      </c>
      <c r="BL2" s="155" t="s">
        <v>15</v>
      </c>
    </row>
    <row r="3" spans="1:64" hidden="1" outlineLevel="1">
      <c r="A3" s="7" t="s">
        <v>16</v>
      </c>
      <c r="B3" s="8">
        <v>1280000</v>
      </c>
      <c r="C3" s="8">
        <v>740000</v>
      </c>
      <c r="D3" s="8">
        <v>1290000</v>
      </c>
      <c r="E3" s="8">
        <v>1200000</v>
      </c>
      <c r="F3" s="8">
        <v>1300000</v>
      </c>
      <c r="G3" s="8">
        <v>1250000</v>
      </c>
      <c r="H3" s="8">
        <v>1240000</v>
      </c>
      <c r="I3" s="8">
        <f>1240000+36000</f>
        <v>1276000</v>
      </c>
      <c r="J3" s="8">
        <v>1090000</v>
      </c>
      <c r="K3" s="8">
        <v>1240000</v>
      </c>
      <c r="L3" s="8">
        <v>1240000</v>
      </c>
      <c r="M3" s="8">
        <v>1240000</v>
      </c>
      <c r="N3" s="8">
        <v>1240000</v>
      </c>
      <c r="O3" s="8">
        <v>728000</v>
      </c>
      <c r="P3" s="45">
        <v>1140000</v>
      </c>
      <c r="Q3" s="45">
        <v>1090000</v>
      </c>
      <c r="R3" s="45">
        <v>1140000</v>
      </c>
      <c r="S3" s="45">
        <v>1090000</v>
      </c>
      <c r="T3" s="45">
        <v>1160000</v>
      </c>
      <c r="U3" s="45">
        <v>1160000</v>
      </c>
      <c r="V3" s="45">
        <v>1020000</v>
      </c>
      <c r="W3" s="45">
        <v>1160000</v>
      </c>
      <c r="X3" s="46">
        <v>1050000</v>
      </c>
      <c r="Y3" s="46">
        <v>1130000</v>
      </c>
      <c r="Z3" s="46">
        <v>740000</v>
      </c>
      <c r="AA3" s="46">
        <v>1080000</v>
      </c>
      <c r="AB3" s="46">
        <v>1065000</v>
      </c>
      <c r="AC3" s="45">
        <v>980000</v>
      </c>
      <c r="AD3" s="45">
        <v>1025000</v>
      </c>
      <c r="AE3" s="45">
        <v>1065000</v>
      </c>
      <c r="AF3" s="45">
        <v>1110000</v>
      </c>
      <c r="AG3" s="45">
        <v>1070000</v>
      </c>
      <c r="AH3" s="45">
        <v>895000</v>
      </c>
      <c r="AI3" s="45">
        <v>945000</v>
      </c>
      <c r="AJ3" s="45">
        <v>890000</v>
      </c>
      <c r="AK3" s="45">
        <v>945000</v>
      </c>
      <c r="AL3" s="60">
        <f>SUM(Z3:AK3)</f>
        <v>11810000</v>
      </c>
      <c r="AT3" s="99"/>
      <c r="AU3" s="99"/>
      <c r="AV3" s="99"/>
      <c r="AW3" s="99"/>
      <c r="AX3" s="114"/>
      <c r="AY3" s="99"/>
      <c r="AZ3" s="46">
        <v>865000</v>
      </c>
      <c r="BA3" s="46">
        <v>520000</v>
      </c>
      <c r="BB3" s="46">
        <v>1065000</v>
      </c>
      <c r="BC3" s="45">
        <v>980000</v>
      </c>
      <c r="BD3" s="45">
        <v>1025000</v>
      </c>
      <c r="BE3" s="45">
        <v>1065000</v>
      </c>
      <c r="BF3" s="161"/>
      <c r="BG3" s="161"/>
      <c r="BH3" s="161"/>
      <c r="BI3" s="161"/>
      <c r="BJ3" s="161"/>
      <c r="BK3" s="161"/>
      <c r="BL3" s="60">
        <f>SUM(AZ3:BK3)</f>
        <v>5520000</v>
      </c>
    </row>
    <row r="4" spans="1:64" hidden="1" outlineLevel="1">
      <c r="A4" s="9" t="s">
        <v>17</v>
      </c>
      <c r="B4" s="10">
        <v>936037</v>
      </c>
      <c r="C4" s="10">
        <v>571234</v>
      </c>
      <c r="D4" s="10">
        <v>1052497</v>
      </c>
      <c r="E4" s="10">
        <v>1449335</v>
      </c>
      <c r="F4" s="10">
        <v>1234132</v>
      </c>
      <c r="G4" s="10">
        <v>1510016</v>
      </c>
      <c r="H4" s="10">
        <v>1254514</v>
      </c>
      <c r="I4" s="10">
        <v>1015603</v>
      </c>
      <c r="J4" s="10">
        <v>1430530</v>
      </c>
      <c r="K4" s="10">
        <v>818435</v>
      </c>
      <c r="L4" s="10">
        <v>694813</v>
      </c>
      <c r="M4" s="10">
        <v>874959</v>
      </c>
      <c r="N4" s="53">
        <v>836127</v>
      </c>
      <c r="O4" s="53">
        <v>824184</v>
      </c>
      <c r="P4" s="54">
        <v>1399439</v>
      </c>
      <c r="Q4" s="54">
        <v>1548623</v>
      </c>
      <c r="R4" s="54">
        <v>1336959</v>
      </c>
      <c r="S4" s="54">
        <v>1282208</v>
      </c>
      <c r="T4" s="54">
        <v>919874</v>
      </c>
      <c r="U4" s="54">
        <v>1068750</v>
      </c>
      <c r="V4" s="54">
        <v>1085163</v>
      </c>
      <c r="W4" s="54">
        <v>1393488</v>
      </c>
      <c r="X4" s="55">
        <v>814628</v>
      </c>
      <c r="Y4" s="55">
        <v>1009566</v>
      </c>
      <c r="Z4" s="55">
        <v>810872</v>
      </c>
      <c r="AA4" s="55">
        <v>1168861</v>
      </c>
      <c r="AB4" s="55">
        <v>835127</v>
      </c>
      <c r="AC4" s="54">
        <v>898109</v>
      </c>
      <c r="AD4" s="54">
        <v>683939</v>
      </c>
      <c r="AE4" s="54">
        <v>516896</v>
      </c>
      <c r="AF4" s="54">
        <v>507021</v>
      </c>
      <c r="AG4" s="54">
        <v>632878</v>
      </c>
      <c r="AH4" s="54">
        <v>1032434</v>
      </c>
      <c r="AI4" s="54">
        <v>529687</v>
      </c>
      <c r="AJ4" s="54">
        <v>955661</v>
      </c>
      <c r="AK4" s="54">
        <v>705329</v>
      </c>
      <c r="AL4" s="60">
        <f>SUM(Z4:AK4)</f>
        <v>9276814</v>
      </c>
      <c r="AM4" s="11">
        <f>V3-V4</f>
        <v>-65163</v>
      </c>
      <c r="AN4" s="146"/>
      <c r="AO4" s="11"/>
      <c r="AZ4" s="55">
        <v>1000955</v>
      </c>
      <c r="BA4" s="55">
        <v>494544</v>
      </c>
      <c r="BB4" s="55">
        <v>948580</v>
      </c>
      <c r="BC4" s="54">
        <v>1095600</v>
      </c>
      <c r="BD4" s="54">
        <v>786487</v>
      </c>
      <c r="BE4" s="54">
        <v>890470</v>
      </c>
      <c r="BF4" s="162">
        <v>366086</v>
      </c>
      <c r="BG4" s="162">
        <v>135164</v>
      </c>
      <c r="BH4" s="162">
        <v>9621</v>
      </c>
      <c r="BI4" s="162"/>
      <c r="BJ4" s="162"/>
      <c r="BK4" s="162"/>
      <c r="BL4" s="60">
        <f>SUM(AZ4:BK4)</f>
        <v>5727507</v>
      </c>
    </row>
    <row r="5" spans="1:64" hidden="1" outlineLevel="1">
      <c r="A5" s="96" t="s">
        <v>78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53"/>
      <c r="O5" s="53"/>
      <c r="P5" s="54"/>
      <c r="Q5" s="54"/>
      <c r="R5" s="54"/>
      <c r="S5" s="54"/>
      <c r="T5" s="54"/>
      <c r="U5" s="54"/>
      <c r="V5" s="54"/>
      <c r="W5" s="54"/>
      <c r="X5" s="55"/>
      <c r="Y5" s="55"/>
      <c r="Z5" s="55">
        <v>765311</v>
      </c>
      <c r="AA5" s="55">
        <v>1168861</v>
      </c>
      <c r="AB5" s="55">
        <v>813892</v>
      </c>
      <c r="AC5" s="54">
        <v>812973</v>
      </c>
      <c r="AD5" s="54">
        <v>683939</v>
      </c>
      <c r="AE5" s="54">
        <v>516896</v>
      </c>
      <c r="AF5" s="54">
        <v>507021</v>
      </c>
      <c r="AG5" s="54">
        <v>632878</v>
      </c>
      <c r="AH5" s="54">
        <v>1025398</v>
      </c>
      <c r="AI5" s="54">
        <v>529687</v>
      </c>
      <c r="AJ5" s="54">
        <v>928448</v>
      </c>
      <c r="AK5" s="54">
        <v>696575</v>
      </c>
      <c r="AL5" s="60">
        <f>SUM(Z5:AK5)</f>
        <v>9081879</v>
      </c>
      <c r="AM5" s="11"/>
      <c r="AN5" s="146"/>
      <c r="AT5" s="99"/>
      <c r="AU5" s="99"/>
      <c r="AV5" s="99"/>
      <c r="AW5" s="99"/>
      <c r="AX5" s="114"/>
      <c r="AY5" s="99"/>
      <c r="AZ5" s="55">
        <v>997325</v>
      </c>
      <c r="BA5" s="55">
        <v>494544</v>
      </c>
      <c r="BB5" s="55">
        <v>938709</v>
      </c>
      <c r="BC5" s="54">
        <v>1093491</v>
      </c>
      <c r="BD5" s="54">
        <v>786487</v>
      </c>
      <c r="BE5" s="54">
        <v>881356</v>
      </c>
      <c r="BF5" s="162">
        <v>366086</v>
      </c>
      <c r="BG5" s="162">
        <v>135164</v>
      </c>
      <c r="BH5" s="162">
        <v>9621</v>
      </c>
      <c r="BI5" s="162"/>
      <c r="BJ5" s="162"/>
      <c r="BK5" s="162"/>
      <c r="BL5" s="60">
        <f>SUM(AT5:BK5)</f>
        <v>5702783</v>
      </c>
    </row>
    <row r="6" spans="1:64" s="14" customFormat="1" hidden="1" outlineLevel="1">
      <c r="A6" s="12" t="s">
        <v>18</v>
      </c>
      <c r="B6" s="10">
        <v>786771</v>
      </c>
      <c r="C6" s="10">
        <v>699818</v>
      </c>
      <c r="D6" s="10">
        <v>1151025</v>
      </c>
      <c r="E6" s="10">
        <v>1277177</v>
      </c>
      <c r="F6" s="10">
        <v>1067894</v>
      </c>
      <c r="G6" s="10">
        <v>1468434</v>
      </c>
      <c r="H6" s="10">
        <v>1176459</v>
      </c>
      <c r="I6" s="10">
        <v>1252819</v>
      </c>
      <c r="J6" s="10">
        <v>1119899</v>
      </c>
      <c r="K6" s="10">
        <v>1034461</v>
      </c>
      <c r="L6" s="10">
        <v>927930</v>
      </c>
      <c r="M6" s="10">
        <v>961260</v>
      </c>
      <c r="N6" s="8">
        <v>958154</v>
      </c>
      <c r="O6" s="8">
        <v>520593</v>
      </c>
      <c r="P6" s="45">
        <v>1282583</v>
      </c>
      <c r="Q6" s="45">
        <v>1462499</v>
      </c>
      <c r="R6" s="45">
        <v>1180808</v>
      </c>
      <c r="S6" s="45">
        <v>1467962</v>
      </c>
      <c r="T6" s="45">
        <v>1128906</v>
      </c>
      <c r="U6" s="45">
        <v>1083238</v>
      </c>
      <c r="V6" s="45">
        <v>752688</v>
      </c>
      <c r="W6" s="45">
        <v>1064268</v>
      </c>
      <c r="X6" s="46">
        <v>1036758</v>
      </c>
      <c r="Y6" s="46">
        <v>1075363</v>
      </c>
      <c r="Z6" s="46">
        <v>958136</v>
      </c>
      <c r="AA6" s="46">
        <v>912263</v>
      </c>
      <c r="AB6" s="46">
        <v>1159154</v>
      </c>
      <c r="AC6" s="45">
        <v>927700</v>
      </c>
      <c r="AD6" s="45">
        <v>833541</v>
      </c>
      <c r="AE6" s="45">
        <v>341297</v>
      </c>
      <c r="AF6" s="45">
        <v>66756</v>
      </c>
      <c r="AG6" s="45">
        <v>6838</v>
      </c>
      <c r="AH6" s="45">
        <v>6838</v>
      </c>
      <c r="AI6" s="45">
        <v>6838</v>
      </c>
      <c r="AJ6" s="45">
        <v>6838</v>
      </c>
      <c r="AK6" s="45">
        <v>6838</v>
      </c>
      <c r="AL6" s="60">
        <f>SUM(Z6:AG6)</f>
        <v>5205685</v>
      </c>
      <c r="AM6" s="13"/>
      <c r="AN6" s="146">
        <f>((AH4+AI4+AJ4)-(AH32+AI32+AJ32))/(AH4+AI4+AJ4)</f>
        <v>0.9934493931563575</v>
      </c>
      <c r="AR6" s="61"/>
      <c r="AT6" s="61"/>
      <c r="AV6" s="61"/>
      <c r="AX6" s="115"/>
      <c r="AZ6" s="46">
        <v>777663</v>
      </c>
      <c r="BA6" s="46">
        <v>458788</v>
      </c>
      <c r="BB6" s="46">
        <v>424985</v>
      </c>
      <c r="BC6" s="45">
        <v>59091</v>
      </c>
      <c r="BD6" s="45">
        <v>7692</v>
      </c>
      <c r="BE6" s="45">
        <v>2495</v>
      </c>
      <c r="BF6" s="161"/>
      <c r="BG6" s="161"/>
      <c r="BH6" s="161"/>
      <c r="BI6" s="161"/>
      <c r="BJ6" s="161"/>
      <c r="BK6" s="161"/>
      <c r="BL6" s="60">
        <f>SUM(AZ6:BK6)</f>
        <v>1730714</v>
      </c>
    </row>
    <row r="7" spans="1:64" hidden="1" outlineLevel="1">
      <c r="A7" s="9" t="s">
        <v>19</v>
      </c>
      <c r="B7" s="10">
        <v>849317</v>
      </c>
      <c r="C7" s="10">
        <v>315197</v>
      </c>
      <c r="D7" s="10">
        <v>1142298</v>
      </c>
      <c r="E7" s="10">
        <v>1105009</v>
      </c>
      <c r="F7" s="10">
        <v>1119037</v>
      </c>
      <c r="G7" s="10">
        <v>1113373</v>
      </c>
      <c r="H7" s="10">
        <v>1199272</v>
      </c>
      <c r="I7" s="10">
        <v>1185926</v>
      </c>
      <c r="J7" s="10">
        <v>1153680</v>
      </c>
      <c r="K7" s="10">
        <v>1229706</v>
      </c>
      <c r="L7" s="10">
        <v>1036023</v>
      </c>
      <c r="M7" s="10">
        <v>907782</v>
      </c>
      <c r="N7" s="10">
        <v>1090291</v>
      </c>
      <c r="O7" s="10">
        <v>598905</v>
      </c>
      <c r="P7" s="10">
        <v>1185024</v>
      </c>
      <c r="Q7" s="10">
        <v>1243649</v>
      </c>
      <c r="R7" s="10">
        <v>1221096</v>
      </c>
      <c r="S7" s="10">
        <v>1141488</v>
      </c>
      <c r="T7" s="10">
        <v>1156411</v>
      </c>
      <c r="U7" s="10">
        <v>1066690</v>
      </c>
      <c r="V7" s="10">
        <v>1010483</v>
      </c>
      <c r="W7" s="47">
        <v>1292387</v>
      </c>
      <c r="X7" s="47">
        <v>1207566</v>
      </c>
      <c r="Y7" s="47">
        <v>1036362</v>
      </c>
      <c r="Z7" s="47">
        <v>684611</v>
      </c>
      <c r="AA7" s="47">
        <v>934986</v>
      </c>
      <c r="AB7" s="47">
        <v>1076451</v>
      </c>
      <c r="AC7" s="10">
        <v>993696</v>
      </c>
      <c r="AD7" s="10">
        <v>667236</v>
      </c>
      <c r="AE7" s="10">
        <v>243497</v>
      </c>
      <c r="AF7" s="10">
        <v>26700</v>
      </c>
      <c r="AG7" s="10">
        <v>11323</v>
      </c>
      <c r="AH7" s="10">
        <v>11323</v>
      </c>
      <c r="AI7" s="10">
        <v>11323</v>
      </c>
      <c r="AJ7" s="10">
        <v>11323</v>
      </c>
      <c r="AK7" s="10">
        <v>11323</v>
      </c>
      <c r="AL7" s="60">
        <f>SUM(Z7:AG7)</f>
        <v>4638500</v>
      </c>
      <c r="AZ7" s="47">
        <v>832817</v>
      </c>
      <c r="BA7" s="47">
        <v>279807</v>
      </c>
      <c r="BB7" s="47">
        <v>101854</v>
      </c>
      <c r="BC7" s="10">
        <v>762</v>
      </c>
      <c r="BD7" s="10">
        <v>4851</v>
      </c>
      <c r="BE7" s="10">
        <v>2495</v>
      </c>
      <c r="BF7" s="163"/>
      <c r="BG7" s="163"/>
      <c r="BH7" s="163"/>
      <c r="BI7" s="163"/>
      <c r="BJ7" s="163"/>
      <c r="BK7" s="163"/>
      <c r="BL7" s="60">
        <f>SUM(AT7:BK7)</f>
        <v>1222586</v>
      </c>
    </row>
    <row r="8" spans="1:64" hidden="1" outlineLevel="1">
      <c r="A8" s="9" t="s">
        <v>20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/>
      <c r="J8" s="10"/>
      <c r="K8" s="10"/>
      <c r="L8" s="10"/>
      <c r="M8" s="10"/>
      <c r="N8" s="10"/>
      <c r="O8" s="10"/>
      <c r="P8" s="126"/>
      <c r="Q8" s="126"/>
      <c r="R8" s="126"/>
      <c r="S8" s="10"/>
      <c r="T8" s="49"/>
      <c r="U8" s="49"/>
      <c r="V8" s="49"/>
      <c r="W8" s="49"/>
      <c r="X8" s="49"/>
      <c r="Y8" s="59"/>
      <c r="Z8" s="8">
        <v>0</v>
      </c>
      <c r="AA8" s="8">
        <v>0</v>
      </c>
      <c r="AB8" s="8">
        <v>0</v>
      </c>
      <c r="AC8" s="8">
        <v>68818</v>
      </c>
      <c r="AD8" s="8">
        <v>86498</v>
      </c>
      <c r="AE8" s="8">
        <v>54390</v>
      </c>
      <c r="AF8" s="8">
        <v>133</v>
      </c>
      <c r="AG8" s="8">
        <v>1404</v>
      </c>
      <c r="AH8" s="8">
        <v>1404</v>
      </c>
      <c r="AI8" s="8">
        <v>1404</v>
      </c>
      <c r="AJ8" s="8">
        <v>1404</v>
      </c>
      <c r="AK8" s="8">
        <v>1404</v>
      </c>
      <c r="AL8" s="60">
        <f>SUM(Z8:AG8)</f>
        <v>211243</v>
      </c>
      <c r="AM8" s="11"/>
      <c r="AZ8" s="8">
        <v>3035</v>
      </c>
      <c r="BA8" s="8">
        <v>29481</v>
      </c>
      <c r="BB8" s="8">
        <v>127920</v>
      </c>
      <c r="BC8" s="8">
        <v>20364</v>
      </c>
      <c r="BD8" s="8">
        <v>0</v>
      </c>
      <c r="BE8" s="8">
        <v>0</v>
      </c>
      <c r="BF8" s="164"/>
      <c r="BG8" s="164"/>
      <c r="BH8" s="164"/>
      <c r="BI8" s="164"/>
      <c r="BJ8" s="164"/>
      <c r="BK8" s="164"/>
      <c r="BL8" s="60">
        <f>SUM(AZ8:BK8)</f>
        <v>180800</v>
      </c>
    </row>
    <row r="9" spans="1:64" hidden="1" outlineLevel="1">
      <c r="A9" s="9" t="s">
        <v>21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/>
      <c r="N9" s="10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500</v>
      </c>
      <c r="V9" s="15">
        <v>0</v>
      </c>
      <c r="W9" s="15">
        <v>0</v>
      </c>
      <c r="X9" s="15">
        <v>0</v>
      </c>
      <c r="Y9" s="15">
        <v>0</v>
      </c>
      <c r="Z9" s="48"/>
      <c r="AA9" s="48"/>
      <c r="AB9" s="48"/>
      <c r="AC9" s="15"/>
      <c r="AD9" s="15"/>
      <c r="AE9" s="15"/>
      <c r="AF9" s="15"/>
      <c r="AG9" s="15"/>
      <c r="AH9" s="15"/>
      <c r="AI9" s="15"/>
      <c r="AJ9" s="15"/>
      <c r="AK9" s="15"/>
      <c r="AL9" s="60">
        <f>SUM(Z9:AE9)</f>
        <v>0</v>
      </c>
      <c r="AZ9" s="48"/>
      <c r="BA9" s="48"/>
      <c r="BB9" s="48"/>
      <c r="BC9" s="15"/>
      <c r="BD9" s="15"/>
      <c r="BE9" s="15"/>
      <c r="BF9" s="165"/>
      <c r="BG9" s="165"/>
      <c r="BH9" s="165"/>
      <c r="BI9" s="165"/>
      <c r="BJ9" s="165"/>
      <c r="BK9" s="165"/>
      <c r="BL9" s="60">
        <f>SUM(AZ9:BK9)</f>
        <v>0</v>
      </c>
    </row>
    <row r="10" spans="1:64" hidden="1" outlineLevel="1">
      <c r="A10" s="9" t="s">
        <v>22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/>
      <c r="L10" s="10"/>
      <c r="M10" s="10"/>
      <c r="N10" s="10"/>
      <c r="O10" s="15"/>
      <c r="P10" s="15"/>
      <c r="Q10" s="15"/>
      <c r="R10" s="15"/>
      <c r="S10" s="15"/>
      <c r="T10" s="15"/>
      <c r="U10" s="15"/>
      <c r="V10" s="15"/>
      <c r="W10" s="48"/>
      <c r="X10" s="48"/>
      <c r="Y10" s="48"/>
      <c r="Z10" s="48"/>
      <c r="AA10" s="48"/>
      <c r="AB10" s="48"/>
      <c r="AC10" s="15"/>
      <c r="AD10" s="15">
        <v>289863</v>
      </c>
      <c r="AE10" s="15">
        <v>670297</v>
      </c>
      <c r="AF10" s="15">
        <v>582192</v>
      </c>
      <c r="AG10" s="15">
        <v>472725</v>
      </c>
      <c r="AH10" s="15">
        <v>472725</v>
      </c>
      <c r="AI10" s="15">
        <v>472725</v>
      </c>
      <c r="AJ10" s="15">
        <v>472725</v>
      </c>
      <c r="AK10" s="15">
        <v>472725</v>
      </c>
      <c r="AL10" s="60">
        <f>SUM(Z10:AE10)</f>
        <v>960160</v>
      </c>
      <c r="AM10" s="11"/>
      <c r="AZ10" s="48"/>
      <c r="BA10" s="48"/>
      <c r="BB10" s="48">
        <v>766660</v>
      </c>
      <c r="BC10" s="15">
        <v>1306150</v>
      </c>
      <c r="BD10" s="15">
        <v>822019</v>
      </c>
      <c r="BE10" s="15">
        <v>974176</v>
      </c>
      <c r="BF10" s="165"/>
      <c r="BG10" s="165"/>
      <c r="BH10" s="165"/>
      <c r="BI10" s="165"/>
      <c r="BJ10" s="165"/>
      <c r="BK10" s="165"/>
      <c r="BL10" s="60">
        <f>SUM(AZ10:BK10)</f>
        <v>3869005</v>
      </c>
    </row>
    <row r="11" spans="1:64" hidden="1" outlineLevel="1">
      <c r="A11" s="16" t="s">
        <v>23</v>
      </c>
      <c r="B11" s="17">
        <v>849317</v>
      </c>
      <c r="C11" s="17">
        <v>315197</v>
      </c>
      <c r="D11" s="17">
        <v>1142298</v>
      </c>
      <c r="E11" s="17">
        <v>1105009</v>
      </c>
      <c r="F11" s="17">
        <v>1119037</v>
      </c>
      <c r="G11" s="17">
        <v>1113373</v>
      </c>
      <c r="H11" s="17">
        <v>1199272</v>
      </c>
      <c r="I11" s="17">
        <f t="shared" ref="I11:U11" si="0">SUM(I7:I10)</f>
        <v>1185926</v>
      </c>
      <c r="J11" s="17">
        <f t="shared" si="0"/>
        <v>1153680</v>
      </c>
      <c r="K11" s="17">
        <f t="shared" si="0"/>
        <v>1229706</v>
      </c>
      <c r="L11" s="17">
        <f t="shared" si="0"/>
        <v>1036023</v>
      </c>
      <c r="M11" s="17">
        <f t="shared" si="0"/>
        <v>907782</v>
      </c>
      <c r="N11" s="17">
        <f t="shared" si="0"/>
        <v>1090291</v>
      </c>
      <c r="O11" s="17">
        <f t="shared" si="0"/>
        <v>598905</v>
      </c>
      <c r="P11" s="17">
        <f t="shared" si="0"/>
        <v>1185024</v>
      </c>
      <c r="Q11" s="17">
        <f t="shared" si="0"/>
        <v>1243649</v>
      </c>
      <c r="R11" s="17">
        <f t="shared" si="0"/>
        <v>1221096</v>
      </c>
      <c r="S11" s="17">
        <f t="shared" si="0"/>
        <v>1141488</v>
      </c>
      <c r="T11" s="17">
        <f>SUM(T7:T10)</f>
        <v>1156411</v>
      </c>
      <c r="U11" s="17">
        <f t="shared" si="0"/>
        <v>1067190</v>
      </c>
      <c r="V11" s="17">
        <f>SUM(V7:V10)</f>
        <v>1010483</v>
      </c>
      <c r="W11" s="17">
        <f>SUM(W7:W10)</f>
        <v>1292387</v>
      </c>
      <c r="X11" s="17">
        <f>SUM(X7:X10)</f>
        <v>1207566</v>
      </c>
      <c r="Y11" s="17">
        <f t="shared" ref="Y11" si="1">SUM(Y7:Y10)</f>
        <v>1036362</v>
      </c>
      <c r="Z11" s="17">
        <f>SUM(Z7:Z10)</f>
        <v>684611</v>
      </c>
      <c r="AA11" s="17">
        <f>SUM(AA7:AA10)</f>
        <v>934986</v>
      </c>
      <c r="AB11" s="17">
        <f>SUM(AB7:AB10)</f>
        <v>1076451</v>
      </c>
      <c r="AC11" s="17">
        <f>SUM(AC7:AC10)</f>
        <v>1062514</v>
      </c>
      <c r="AD11" s="17">
        <f t="shared" ref="AD11" si="2">SUM(AD7:AD10)</f>
        <v>1043597</v>
      </c>
      <c r="AE11" s="17">
        <f>SUM(AE7:AE10)</f>
        <v>968184</v>
      </c>
      <c r="AF11" s="17">
        <f>SUM(AF7:AF10)</f>
        <v>609025</v>
      </c>
      <c r="AG11" s="17">
        <f t="shared" ref="AG11:AK11" si="3">SUM(AG7:AG10)</f>
        <v>485452</v>
      </c>
      <c r="AH11" s="17">
        <f t="shared" si="3"/>
        <v>485452</v>
      </c>
      <c r="AI11" s="17">
        <f t="shared" si="3"/>
        <v>485452</v>
      </c>
      <c r="AJ11" s="17">
        <f t="shared" si="3"/>
        <v>485452</v>
      </c>
      <c r="AK11" s="17">
        <f t="shared" si="3"/>
        <v>485452</v>
      </c>
      <c r="AL11" s="18">
        <v>2328134</v>
      </c>
      <c r="AO11" s="11"/>
      <c r="AZ11" s="17">
        <f t="shared" ref="AZ11:BE11" si="4">SUM(AZ7:AZ10)</f>
        <v>835852</v>
      </c>
      <c r="BA11" s="17">
        <f t="shared" si="4"/>
        <v>309288</v>
      </c>
      <c r="BB11" s="17">
        <f t="shared" si="4"/>
        <v>996434</v>
      </c>
      <c r="BC11" s="17">
        <f t="shared" si="4"/>
        <v>1327276</v>
      </c>
      <c r="BD11" s="17">
        <f t="shared" si="4"/>
        <v>826870</v>
      </c>
      <c r="BE11" s="17">
        <f t="shared" si="4"/>
        <v>976671</v>
      </c>
      <c r="BF11" s="166"/>
      <c r="BG11" s="166"/>
      <c r="BH11" s="166"/>
      <c r="BI11" s="166"/>
      <c r="BJ11" s="166"/>
      <c r="BK11" s="166"/>
      <c r="BL11" s="18">
        <f>SUM(BL7:BL10)</f>
        <v>5272391</v>
      </c>
    </row>
    <row r="12" spans="1:64" hidden="1" outlineLevel="1">
      <c r="A12" s="7" t="s">
        <v>24</v>
      </c>
      <c r="B12" s="19">
        <v>1</v>
      </c>
      <c r="C12" s="19">
        <v>1</v>
      </c>
      <c r="D12" s="19">
        <v>1</v>
      </c>
      <c r="E12" s="19">
        <v>1</v>
      </c>
      <c r="F12" s="19">
        <v>1</v>
      </c>
      <c r="G12" s="19">
        <v>1</v>
      </c>
      <c r="H12" s="19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>
        <v>1</v>
      </c>
      <c r="AH12" s="20">
        <v>1</v>
      </c>
      <c r="AI12" s="20">
        <v>1</v>
      </c>
      <c r="AJ12" s="20">
        <v>1</v>
      </c>
      <c r="AK12" s="20">
        <v>1</v>
      </c>
      <c r="AL12" s="21">
        <v>1</v>
      </c>
      <c r="AO12" s="63"/>
      <c r="AP12" s="64"/>
      <c r="AQ12" s="64"/>
      <c r="AR12" s="64"/>
      <c r="AS12" s="64"/>
      <c r="AT12" s="64"/>
      <c r="AU12" s="64"/>
      <c r="AV12" s="64"/>
      <c r="AW12" s="64"/>
      <c r="AX12" s="64"/>
      <c r="AY12" s="63"/>
      <c r="AZ12" s="20">
        <v>1</v>
      </c>
      <c r="BA12" s="20">
        <v>1</v>
      </c>
      <c r="BB12" s="20">
        <v>1</v>
      </c>
      <c r="BC12" s="20">
        <v>1</v>
      </c>
      <c r="BD12" s="20">
        <v>1</v>
      </c>
      <c r="BE12" s="20">
        <v>1</v>
      </c>
      <c r="BF12" s="20">
        <v>1</v>
      </c>
      <c r="BG12" s="20">
        <v>1</v>
      </c>
      <c r="BH12" s="20">
        <v>1</v>
      </c>
      <c r="BI12" s="20">
        <v>1</v>
      </c>
      <c r="BJ12" s="20">
        <v>1</v>
      </c>
      <c r="BK12" s="20">
        <v>1</v>
      </c>
      <c r="BL12" s="21">
        <v>1</v>
      </c>
    </row>
    <row r="13" spans="1:64" hidden="1" outlineLevel="1">
      <c r="A13" s="7" t="s">
        <v>25</v>
      </c>
      <c r="B13" s="19">
        <f t="shared" ref="B13:AL13" si="5">B7/B3</f>
        <v>0.66352890625000005</v>
      </c>
      <c r="C13" s="19">
        <f t="shared" si="5"/>
        <v>0.42594189189189191</v>
      </c>
      <c r="D13" s="19">
        <f t="shared" si="5"/>
        <v>0.8855023255813953</v>
      </c>
      <c r="E13" s="19">
        <f t="shared" si="5"/>
        <v>0.92084083333333333</v>
      </c>
      <c r="F13" s="19">
        <f t="shared" si="5"/>
        <v>0.86079769230769232</v>
      </c>
      <c r="G13" s="19">
        <f t="shared" si="5"/>
        <v>0.8906984</v>
      </c>
      <c r="H13" s="19">
        <f t="shared" si="5"/>
        <v>0.96715483870967744</v>
      </c>
      <c r="I13" s="20">
        <f t="shared" si="5"/>
        <v>0.92940909090909096</v>
      </c>
      <c r="J13" s="20">
        <f t="shared" si="5"/>
        <v>1.0584220183486239</v>
      </c>
      <c r="K13" s="20">
        <f t="shared" si="5"/>
        <v>0.99169838709677416</v>
      </c>
      <c r="L13" s="20">
        <f t="shared" si="5"/>
        <v>0.83550241935483871</v>
      </c>
      <c r="M13" s="20">
        <f t="shared" si="5"/>
        <v>0.7320822580645161</v>
      </c>
      <c r="N13" s="20">
        <f t="shared" si="5"/>
        <v>0.87926693548387092</v>
      </c>
      <c r="O13" s="20">
        <f t="shared" si="5"/>
        <v>0.82267170329670325</v>
      </c>
      <c r="P13" s="20">
        <f t="shared" si="5"/>
        <v>1.0394947368421052</v>
      </c>
      <c r="Q13" s="20">
        <f t="shared" si="5"/>
        <v>1.1409623853211008</v>
      </c>
      <c r="R13" s="20">
        <f t="shared" si="5"/>
        <v>1.0711368421052632</v>
      </c>
      <c r="S13" s="20">
        <f t="shared" si="5"/>
        <v>1.0472366972477065</v>
      </c>
      <c r="T13" s="20">
        <f t="shared" si="5"/>
        <v>0.99690603448275861</v>
      </c>
      <c r="U13" s="20">
        <f t="shared" si="5"/>
        <v>0.9195603448275862</v>
      </c>
      <c r="V13" s="20">
        <f t="shared" si="5"/>
        <v>0.99066960784313729</v>
      </c>
      <c r="W13" s="20">
        <f t="shared" si="5"/>
        <v>1.1141267241379311</v>
      </c>
      <c r="X13" s="20">
        <f t="shared" si="5"/>
        <v>1.1500628571428571</v>
      </c>
      <c r="Y13" s="20">
        <f t="shared" si="5"/>
        <v>0.91713451327433626</v>
      </c>
      <c r="Z13" s="20">
        <f t="shared" si="5"/>
        <v>0.92515000000000003</v>
      </c>
      <c r="AA13" s="20">
        <f t="shared" si="5"/>
        <v>0.86572777777777776</v>
      </c>
      <c r="AB13" s="20">
        <f t="shared" si="5"/>
        <v>1.0107521126760564</v>
      </c>
      <c r="AC13" s="20">
        <f t="shared" si="5"/>
        <v>1.0139755102040817</v>
      </c>
      <c r="AD13" s="20">
        <f t="shared" si="5"/>
        <v>0.65096195121951217</v>
      </c>
      <c r="AE13" s="20">
        <f t="shared" si="5"/>
        <v>0.22863568075117371</v>
      </c>
      <c r="AF13" s="20">
        <f t="shared" si="5"/>
        <v>2.4054054054054055E-2</v>
      </c>
      <c r="AG13" s="20">
        <f>AG7/AG3</f>
        <v>1.0582242990654205E-2</v>
      </c>
      <c r="AH13" s="20">
        <f t="shared" si="5"/>
        <v>1.2651396648044693E-2</v>
      </c>
      <c r="AI13" s="20">
        <f t="shared" si="5"/>
        <v>1.1982010582010582E-2</v>
      </c>
      <c r="AJ13" s="20">
        <f t="shared" si="5"/>
        <v>1.272247191011236E-2</v>
      </c>
      <c r="AK13" s="20">
        <f t="shared" si="5"/>
        <v>1.1982010582010582E-2</v>
      </c>
      <c r="AL13" s="21">
        <f t="shared" si="5"/>
        <v>0.39276037256562235</v>
      </c>
      <c r="AO13" s="63"/>
      <c r="AP13" s="64"/>
      <c r="AQ13" s="64"/>
      <c r="AR13" s="64"/>
      <c r="AS13" s="64"/>
      <c r="AT13" s="64"/>
      <c r="AU13" s="64"/>
      <c r="AV13" s="64"/>
      <c r="AW13" s="64"/>
      <c r="AX13" s="64"/>
      <c r="AY13" s="63"/>
      <c r="AZ13" s="20">
        <f t="shared" ref="AZ13:BL13" si="6">AZ7/AZ3</f>
        <v>0.96279421965317924</v>
      </c>
      <c r="BA13" s="20">
        <f t="shared" si="6"/>
        <v>0.53809038461538461</v>
      </c>
      <c r="BB13" s="20">
        <f t="shared" si="6"/>
        <v>9.5637558685446003E-2</v>
      </c>
      <c r="BC13" s="20">
        <f t="shared" si="6"/>
        <v>7.7755102040816325E-4</v>
      </c>
      <c r="BD13" s="20">
        <f t="shared" si="6"/>
        <v>4.7326829268292681E-3</v>
      </c>
      <c r="BE13" s="20">
        <f t="shared" si="6"/>
        <v>2.3427230046948358E-3</v>
      </c>
      <c r="BF13" s="20" t="e">
        <f>BF7/BF3</f>
        <v>#DIV/0!</v>
      </c>
      <c r="BG13" s="20" t="e">
        <f t="shared" ref="BG13:BK13" si="7">BG7/BG3</f>
        <v>#DIV/0!</v>
      </c>
      <c r="BH13" s="20" t="e">
        <f t="shared" si="7"/>
        <v>#DIV/0!</v>
      </c>
      <c r="BI13" s="20" t="e">
        <f t="shared" si="7"/>
        <v>#DIV/0!</v>
      </c>
      <c r="BJ13" s="20" t="e">
        <f t="shared" si="7"/>
        <v>#DIV/0!</v>
      </c>
      <c r="BK13" s="20" t="e">
        <f t="shared" si="7"/>
        <v>#DIV/0!</v>
      </c>
      <c r="BL13" s="21">
        <f t="shared" si="6"/>
        <v>0.22148297101449274</v>
      </c>
    </row>
    <row r="14" spans="1:64" hidden="1" outlineLevel="1">
      <c r="A14" s="7" t="s">
        <v>26</v>
      </c>
      <c r="B14" s="19">
        <f t="shared" ref="B14:AL14" si="8">B11/B3</f>
        <v>0.66352890625000005</v>
      </c>
      <c r="C14" s="19">
        <f t="shared" si="8"/>
        <v>0.42594189189189191</v>
      </c>
      <c r="D14" s="19">
        <f t="shared" si="8"/>
        <v>0.8855023255813953</v>
      </c>
      <c r="E14" s="19">
        <f t="shared" si="8"/>
        <v>0.92084083333333333</v>
      </c>
      <c r="F14" s="19">
        <f t="shared" si="8"/>
        <v>0.86079769230769232</v>
      </c>
      <c r="G14" s="19">
        <f t="shared" si="8"/>
        <v>0.8906984</v>
      </c>
      <c r="H14" s="19">
        <f t="shared" si="8"/>
        <v>0.96715483870967744</v>
      </c>
      <c r="I14" s="20">
        <f t="shared" si="8"/>
        <v>0.92940909090909096</v>
      </c>
      <c r="J14" s="20">
        <f t="shared" si="8"/>
        <v>1.0584220183486239</v>
      </c>
      <c r="K14" s="20">
        <f t="shared" si="8"/>
        <v>0.99169838709677416</v>
      </c>
      <c r="L14" s="20">
        <f t="shared" si="8"/>
        <v>0.83550241935483871</v>
      </c>
      <c r="M14" s="20">
        <f t="shared" si="8"/>
        <v>0.7320822580645161</v>
      </c>
      <c r="N14" s="20">
        <f t="shared" si="8"/>
        <v>0.87926693548387092</v>
      </c>
      <c r="O14" s="20">
        <f t="shared" si="8"/>
        <v>0.82267170329670325</v>
      </c>
      <c r="P14" s="20">
        <f t="shared" si="8"/>
        <v>1.0394947368421052</v>
      </c>
      <c r="Q14" s="20">
        <f t="shared" si="8"/>
        <v>1.1409623853211008</v>
      </c>
      <c r="R14" s="20">
        <f t="shared" si="8"/>
        <v>1.0711368421052632</v>
      </c>
      <c r="S14" s="20">
        <f t="shared" si="8"/>
        <v>1.0472366972477065</v>
      </c>
      <c r="T14" s="20">
        <f t="shared" si="8"/>
        <v>0.99690603448275861</v>
      </c>
      <c r="U14" s="20">
        <f t="shared" si="8"/>
        <v>0.9199913793103448</v>
      </c>
      <c r="V14" s="20">
        <f t="shared" si="8"/>
        <v>0.99066960784313729</v>
      </c>
      <c r="W14" s="20">
        <f t="shared" si="8"/>
        <v>1.1141267241379311</v>
      </c>
      <c r="X14" s="20">
        <f t="shared" si="8"/>
        <v>1.1500628571428571</v>
      </c>
      <c r="Y14" s="20">
        <f t="shared" si="8"/>
        <v>0.91713451327433626</v>
      </c>
      <c r="Z14" s="20">
        <f t="shared" si="8"/>
        <v>0.92515000000000003</v>
      </c>
      <c r="AA14" s="20">
        <f t="shared" si="8"/>
        <v>0.86572777777777776</v>
      </c>
      <c r="AB14" s="20">
        <f t="shared" si="8"/>
        <v>1.0107521126760564</v>
      </c>
      <c r="AC14" s="20">
        <f t="shared" si="8"/>
        <v>1.0841979591836735</v>
      </c>
      <c r="AD14" s="20">
        <f t="shared" si="8"/>
        <v>1.0181434146341464</v>
      </c>
      <c r="AE14" s="20">
        <f>AE11/AE3</f>
        <v>0.90909295774647891</v>
      </c>
      <c r="AF14" s="20">
        <f>AF11/AF3</f>
        <v>0.54867117117117115</v>
      </c>
      <c r="AG14" s="20">
        <f t="shared" si="8"/>
        <v>0.45369345794392524</v>
      </c>
      <c r="AH14" s="20">
        <f>AH11/AH3</f>
        <v>0.54240446927374297</v>
      </c>
      <c r="AI14" s="20">
        <f t="shared" ref="AI14:AK14" si="9">AI11/AI3</f>
        <v>0.51370582010582011</v>
      </c>
      <c r="AJ14" s="20">
        <f>AJ11/AJ3</f>
        <v>0.54545168539325839</v>
      </c>
      <c r="AK14" s="20">
        <f t="shared" si="9"/>
        <v>0.51370582010582011</v>
      </c>
      <c r="AL14" s="21">
        <f t="shared" si="8"/>
        <v>0.1971324301439458</v>
      </c>
      <c r="AO14" s="63"/>
      <c r="AP14" s="68"/>
      <c r="AQ14" s="68"/>
      <c r="AR14" s="68"/>
      <c r="AS14" s="68"/>
      <c r="AT14" s="68"/>
      <c r="AU14" s="68"/>
      <c r="AV14" s="68"/>
      <c r="AW14" s="68"/>
      <c r="AX14" s="116"/>
      <c r="AY14" s="63"/>
      <c r="AZ14" s="20">
        <f t="shared" ref="AZ14:BD14" si="10">AZ11/AZ3</f>
        <v>0.96630289017341042</v>
      </c>
      <c r="BA14" s="20">
        <f t="shared" si="10"/>
        <v>0.59478461538461536</v>
      </c>
      <c r="BB14" s="20">
        <f t="shared" si="10"/>
        <v>0.93561877934272297</v>
      </c>
      <c r="BC14" s="20">
        <f t="shared" si="10"/>
        <v>1.3543632653061224</v>
      </c>
      <c r="BD14" s="20">
        <f t="shared" si="10"/>
        <v>0.80670243902439021</v>
      </c>
      <c r="BE14" s="20">
        <f>BE11/BE3</f>
        <v>0.91706197183098592</v>
      </c>
      <c r="BF14" s="20" t="e">
        <f t="shared" ref="BF14:BL14" si="11">BF11/BF3</f>
        <v>#DIV/0!</v>
      </c>
      <c r="BG14" s="20" t="e">
        <f t="shared" si="11"/>
        <v>#DIV/0!</v>
      </c>
      <c r="BH14" s="20" t="e">
        <f t="shared" si="11"/>
        <v>#DIV/0!</v>
      </c>
      <c r="BI14" s="20" t="e">
        <f t="shared" si="11"/>
        <v>#DIV/0!</v>
      </c>
      <c r="BJ14" s="20" t="e">
        <f t="shared" si="11"/>
        <v>#DIV/0!</v>
      </c>
      <c r="BK14" s="20" t="e">
        <f t="shared" si="11"/>
        <v>#DIV/0!</v>
      </c>
      <c r="BL14" s="21">
        <f t="shared" si="11"/>
        <v>0.9551432971014493</v>
      </c>
    </row>
    <row r="15" spans="1:64" hidden="1" outlineLevel="1">
      <c r="A15" s="7" t="s">
        <v>27</v>
      </c>
      <c r="B15" s="19">
        <f t="shared" ref="B15:AG16" si="12">(B4-B32)/B4</f>
        <v>0.99120974918726501</v>
      </c>
      <c r="C15" s="19">
        <f t="shared" si="12"/>
        <v>0.99195426042567492</v>
      </c>
      <c r="D15" s="19">
        <f t="shared" si="12"/>
        <v>0.90688239491418976</v>
      </c>
      <c r="E15" s="19">
        <f t="shared" si="12"/>
        <v>0.92387681246916686</v>
      </c>
      <c r="F15" s="19">
        <f t="shared" si="12"/>
        <v>0.94333750360577318</v>
      </c>
      <c r="G15" s="19">
        <f t="shared" si="12"/>
        <v>0.86244119267610408</v>
      </c>
      <c r="H15" s="19">
        <f t="shared" si="12"/>
        <v>0.88173746964960131</v>
      </c>
      <c r="I15" s="19">
        <f t="shared" si="12"/>
        <v>0.77353847911043982</v>
      </c>
      <c r="J15" s="19">
        <f t="shared" si="12"/>
        <v>0.79341852320468642</v>
      </c>
      <c r="K15" s="22">
        <f t="shared" si="12"/>
        <v>0.86346991514292526</v>
      </c>
      <c r="L15" s="19">
        <f t="shared" si="12"/>
        <v>0.97141964816432624</v>
      </c>
      <c r="M15" s="19">
        <f t="shared" si="12"/>
        <v>0.98797657947400963</v>
      </c>
      <c r="N15" s="19">
        <f t="shared" si="12"/>
        <v>0.9617055782195767</v>
      </c>
      <c r="O15" s="19">
        <f t="shared" si="12"/>
        <v>0.97117148597885905</v>
      </c>
      <c r="P15" s="19">
        <f t="shared" si="12"/>
        <v>0.96274578598995741</v>
      </c>
      <c r="Q15" s="19">
        <f t="shared" si="12"/>
        <v>0.93629889262912924</v>
      </c>
      <c r="R15" s="19">
        <f t="shared" si="12"/>
        <v>0.86906255165640833</v>
      </c>
      <c r="S15" s="19">
        <f t="shared" si="12"/>
        <v>0.81241655020090342</v>
      </c>
      <c r="T15" s="19">
        <f t="shared" si="12"/>
        <v>0.7107419059566854</v>
      </c>
      <c r="U15" s="19">
        <f t="shared" si="12"/>
        <v>0.70913216374269006</v>
      </c>
      <c r="V15" s="19">
        <f t="shared" si="12"/>
        <v>0.71900995518645583</v>
      </c>
      <c r="W15" s="19">
        <f t="shared" si="12"/>
        <v>0.77906734754802343</v>
      </c>
      <c r="X15" s="19">
        <f t="shared" si="12"/>
        <v>0.89506007650117603</v>
      </c>
      <c r="Y15" s="19">
        <f t="shared" si="12"/>
        <v>0.98520948605638459</v>
      </c>
      <c r="Z15" s="19">
        <f t="shared" si="12"/>
        <v>0.94171706508548825</v>
      </c>
      <c r="AA15" s="19">
        <f t="shared" si="12"/>
        <v>0.85974465740579931</v>
      </c>
      <c r="AB15" s="19">
        <f t="shared" si="12"/>
        <v>0.87422272301099113</v>
      </c>
      <c r="AC15" s="19">
        <f t="shared" si="12"/>
        <v>0.9540245115013879</v>
      </c>
      <c r="AD15" s="19">
        <f t="shared" si="12"/>
        <v>0.97303999333273872</v>
      </c>
      <c r="AE15" s="19">
        <f t="shared" si="12"/>
        <v>0.9990752491797189</v>
      </c>
      <c r="AF15" s="19">
        <f t="shared" si="12"/>
        <v>0.98919768609189762</v>
      </c>
      <c r="AG15" s="19">
        <f t="shared" si="12"/>
        <v>0.98392739200920243</v>
      </c>
      <c r="AH15" s="19">
        <f>(AH4-AH32)/AH4</f>
        <v>0.9959057915566516</v>
      </c>
      <c r="AI15" s="19">
        <f t="shared" ref="AI15:AK16" si="13">(AI4-AI32)/AI4</f>
        <v>0.9953217654954718</v>
      </c>
      <c r="AJ15" s="19">
        <f>(AJ4-AJ32)/AJ4</f>
        <v>0.9897578743926978</v>
      </c>
      <c r="AK15" s="19">
        <f t="shared" si="13"/>
        <v>0.99779819063160591</v>
      </c>
      <c r="AL15" s="23">
        <f>(AL4-AL32)/AL4</f>
        <v>0.95578848514155834</v>
      </c>
      <c r="AM15" s="127">
        <v>0.94</v>
      </c>
      <c r="AN15" s="99">
        <f>(SUM(AH4:AK4)-SUM(AH32:AK32))/SUM(AH4:AK4)</f>
        <v>0.9944010615830482</v>
      </c>
      <c r="AO15" s="42"/>
      <c r="AP15" s="69"/>
      <c r="AQ15" s="69"/>
      <c r="AR15" s="69"/>
      <c r="AS15" s="69"/>
      <c r="AT15" s="69"/>
      <c r="AU15" s="69"/>
      <c r="AV15" s="69"/>
      <c r="AW15" s="69"/>
      <c r="AX15" s="117"/>
      <c r="AY15" s="63"/>
      <c r="AZ15" s="19">
        <f>(AZ4-AZ32)/AZ4</f>
        <v>1</v>
      </c>
      <c r="BA15" s="19">
        <f t="shared" ref="BA15:BE16" si="14">(BA4-BA32)/BA4</f>
        <v>0.99185916723284484</v>
      </c>
      <c r="BB15" s="19">
        <f t="shared" si="14"/>
        <v>0.92830125028990707</v>
      </c>
      <c r="BC15" s="19">
        <f t="shared" si="14"/>
        <v>0.83963307776560792</v>
      </c>
      <c r="BD15" s="19">
        <f t="shared" si="14"/>
        <v>1</v>
      </c>
      <c r="BE15" s="19">
        <f>(BE4-BE32)/BE4</f>
        <v>1</v>
      </c>
      <c r="BF15" s="98">
        <f>(BF4-BF32)/BF4</f>
        <v>1</v>
      </c>
      <c r="BG15" s="98">
        <f>(BG4-BG32)/BG4</f>
        <v>1</v>
      </c>
      <c r="BH15" s="98">
        <f>(BH4-BH32)/BH4</f>
        <v>1</v>
      </c>
      <c r="BI15" s="19" t="e">
        <f t="shared" ref="BI15:BK16" si="15">(BI4-BI32)/BI4</f>
        <v>#DIV/0!</v>
      </c>
      <c r="BJ15" s="19" t="e">
        <f t="shared" si="15"/>
        <v>#DIV/0!</v>
      </c>
      <c r="BK15" s="19" t="e">
        <f t="shared" si="15"/>
        <v>#DIV/0!</v>
      </c>
      <c r="BL15" s="23">
        <f>(BL4-BL32)/BL4</f>
        <v>0.9567462772197397</v>
      </c>
    </row>
    <row r="16" spans="1:64" hidden="1" outlineLevel="1">
      <c r="A16" s="7" t="s">
        <v>28</v>
      </c>
      <c r="B16" s="19">
        <f t="shared" ref="B16:Y16" si="16">(B4-B33)/B4</f>
        <v>0.98990851857351791</v>
      </c>
      <c r="C16" s="19">
        <f t="shared" si="16"/>
        <v>0.97450606931660233</v>
      </c>
      <c r="D16" s="19">
        <f t="shared" si="16"/>
        <v>0.8132346220464286</v>
      </c>
      <c r="E16" s="19">
        <f t="shared" si="16"/>
        <v>0.75198556579396758</v>
      </c>
      <c r="F16" s="19">
        <f t="shared" si="16"/>
        <v>0.77943607328875675</v>
      </c>
      <c r="G16" s="19">
        <f t="shared" si="16"/>
        <v>0.59344602971094351</v>
      </c>
      <c r="H16" s="19">
        <f t="shared" si="16"/>
        <v>0.51715963313283075</v>
      </c>
      <c r="I16" s="20">
        <f t="shared" si="16"/>
        <v>0.47761871518693821</v>
      </c>
      <c r="J16" s="19">
        <f t="shared" si="16"/>
        <v>0.38321321468267006</v>
      </c>
      <c r="K16" s="24">
        <f t="shared" si="16"/>
        <v>0.4327600847959826</v>
      </c>
      <c r="L16" s="19">
        <f t="shared" si="16"/>
        <v>0.9159169445591836</v>
      </c>
      <c r="M16" s="19">
        <f t="shared" si="16"/>
        <v>0.96095931352211927</v>
      </c>
      <c r="N16" s="25">
        <f t="shared" si="16"/>
        <v>0.98040369465404176</v>
      </c>
      <c r="O16" s="25">
        <f t="shared" si="16"/>
        <v>0.89689195616512818</v>
      </c>
      <c r="P16" s="25">
        <f t="shared" si="16"/>
        <v>0.80375564779886799</v>
      </c>
      <c r="Q16" s="25">
        <f t="shared" si="16"/>
        <v>0.70234201610075531</v>
      </c>
      <c r="R16" s="25">
        <f t="shared" si="16"/>
        <v>0.56609215391047896</v>
      </c>
      <c r="S16" s="25">
        <f t="shared" si="16"/>
        <v>0.61466158376800017</v>
      </c>
      <c r="T16" s="25">
        <f t="shared" si="16"/>
        <v>0.5608007183592536</v>
      </c>
      <c r="U16" s="25">
        <f t="shared" si="16"/>
        <v>0.51848795321637431</v>
      </c>
      <c r="V16" s="25">
        <f t="shared" si="16"/>
        <v>0.63446781727722013</v>
      </c>
      <c r="W16" s="25">
        <f t="shared" si="16"/>
        <v>0.5493172528216963</v>
      </c>
      <c r="X16" s="25">
        <f t="shared" si="16"/>
        <v>0.72371561006987239</v>
      </c>
      <c r="Y16" s="19">
        <f t="shared" si="16"/>
        <v>0.89838504862485469</v>
      </c>
      <c r="Z16" s="25">
        <f t="shared" si="12"/>
        <v>0.81133944239662048</v>
      </c>
      <c r="AA16" s="62">
        <f t="shared" si="12"/>
        <v>0.55358934894739409</v>
      </c>
      <c r="AB16" s="25">
        <f>(AB5-AB33)/AB5</f>
        <v>0.67236562099148289</v>
      </c>
      <c r="AC16" s="25">
        <f>(AC5-AC33)/AC5</f>
        <v>0.89028663928568352</v>
      </c>
      <c r="AD16" s="25">
        <f t="shared" si="12"/>
        <v>0.95342859524021883</v>
      </c>
      <c r="AE16" s="25">
        <f t="shared" si="12"/>
        <v>0.97946588868940754</v>
      </c>
      <c r="AF16" s="25">
        <f t="shared" si="12"/>
        <v>0.97945449991223243</v>
      </c>
      <c r="AG16" s="25">
        <f>(AG5-AG33)/AG5</f>
        <v>0.98239787131169043</v>
      </c>
      <c r="AH16" s="25">
        <f>(AH5-AH33)/AH5</f>
        <v>0.98806024587526009</v>
      </c>
      <c r="AI16" s="25">
        <f t="shared" si="13"/>
        <v>0.9953217654954718</v>
      </c>
      <c r="AJ16" s="25">
        <f>(AJ5-AJ33)/AJ5</f>
        <v>0.98583442476046046</v>
      </c>
      <c r="AK16" s="25">
        <f>(AK5-AK33)/AK5</f>
        <v>0.99722786491045468</v>
      </c>
      <c r="AL16" s="23">
        <f>(AL5-AL33)/AL5</f>
        <v>0.87713379577067696</v>
      </c>
      <c r="AM16" s="127">
        <v>0.9</v>
      </c>
      <c r="AN16" s="99">
        <f>(SUM(AH5:AK5)-SUM(AH33:AK33))/SUM(AH5:AK5)</f>
        <v>0.99062799125061163</v>
      </c>
      <c r="AO16" s="42"/>
      <c r="AP16" s="69"/>
      <c r="AQ16" s="69"/>
      <c r="AR16" s="69"/>
      <c r="AS16" s="69"/>
      <c r="AT16" s="69"/>
      <c r="AU16" s="69"/>
      <c r="AV16" s="69"/>
      <c r="AW16" s="69"/>
      <c r="AX16" s="117"/>
      <c r="AY16" s="63"/>
      <c r="AZ16" s="25">
        <f>(AZ5-AZ33)/AZ5</f>
        <v>0.99740405584939718</v>
      </c>
      <c r="BA16" s="62">
        <f t="shared" si="14"/>
        <v>0.98783930246853668</v>
      </c>
      <c r="BB16" s="25">
        <f>(BB5-BB33)/BB5</f>
        <v>0.92303685167607852</v>
      </c>
      <c r="BC16" s="25">
        <f>(BC5-BC33)/BC5</f>
        <v>0.79646928964207298</v>
      </c>
      <c r="BD16" s="25">
        <f t="shared" si="14"/>
        <v>0.99909597997169697</v>
      </c>
      <c r="BE16" s="25">
        <f t="shared" si="14"/>
        <v>0.99731890405239199</v>
      </c>
      <c r="BF16" s="98">
        <f>(BF5-BF33)/BF5</f>
        <v>1</v>
      </c>
      <c r="BG16" s="98">
        <f>(BG5-BG33)/BG5</f>
        <v>1</v>
      </c>
      <c r="BH16" s="98">
        <f>(BH5-BH33)/BH5</f>
        <v>1</v>
      </c>
      <c r="BI16" s="25" t="e">
        <f t="shared" si="15"/>
        <v>#DIV/0!</v>
      </c>
      <c r="BJ16" s="25" t="e">
        <f t="shared" si="15"/>
        <v>#DIV/0!</v>
      </c>
      <c r="BK16" s="25" t="e">
        <f t="shared" si="15"/>
        <v>#DIV/0!</v>
      </c>
      <c r="BL16" s="23">
        <f>(BL5-BL33)/BL5</f>
        <v>0.94625746762589424</v>
      </c>
    </row>
    <row r="17" spans="1:64" hidden="1" outlineLevel="1">
      <c r="A17" s="7" t="s">
        <v>29</v>
      </c>
      <c r="B17" s="19">
        <f t="shared" ref="B17:AF17" si="17">(B4-B34)/B4</f>
        <v>0.99195010453646593</v>
      </c>
      <c r="C17" s="19">
        <f t="shared" si="17"/>
        <v>1</v>
      </c>
      <c r="D17" s="19">
        <f t="shared" si="17"/>
        <v>0.95226684731642941</v>
      </c>
      <c r="E17" s="19">
        <f t="shared" si="17"/>
        <v>0.90520066099280017</v>
      </c>
      <c r="F17" s="19">
        <f t="shared" si="17"/>
        <v>0.95353495412160127</v>
      </c>
      <c r="G17" s="19">
        <f t="shared" si="17"/>
        <v>0.79834385860812074</v>
      </c>
      <c r="H17" s="19">
        <f t="shared" si="17"/>
        <v>0.75044120671431325</v>
      </c>
      <c r="I17" s="19">
        <f t="shared" si="17"/>
        <v>0.86451004969461487</v>
      </c>
      <c r="J17" s="19">
        <f t="shared" si="17"/>
        <v>0.94654009353176793</v>
      </c>
      <c r="K17" s="22">
        <f t="shared" si="17"/>
        <v>0.94539212032720987</v>
      </c>
      <c r="L17" s="19">
        <f t="shared" si="17"/>
        <v>0.96962923837061199</v>
      </c>
      <c r="M17" s="26">
        <f t="shared" si="17"/>
        <v>0.99788561521168417</v>
      </c>
      <c r="N17" s="19">
        <f t="shared" si="17"/>
        <v>0.99589296841269326</v>
      </c>
      <c r="O17" s="19">
        <f t="shared" si="17"/>
        <v>0.98105641458703396</v>
      </c>
      <c r="P17" s="19">
        <f t="shared" si="17"/>
        <v>0.96337103653678369</v>
      </c>
      <c r="Q17" s="19">
        <f t="shared" si="17"/>
        <v>0.96399252755512477</v>
      </c>
      <c r="R17" s="19">
        <f t="shared" si="17"/>
        <v>0.91658083755747188</v>
      </c>
      <c r="S17" s="19">
        <f t="shared" si="17"/>
        <v>0.87214710873742796</v>
      </c>
      <c r="T17" s="19">
        <f t="shared" si="17"/>
        <v>0.86681001963312365</v>
      </c>
      <c r="U17" s="19">
        <f t="shared" si="17"/>
        <v>0.8002039766081871</v>
      </c>
      <c r="V17" s="19">
        <f t="shared" si="17"/>
        <v>0.86839580781873327</v>
      </c>
      <c r="W17" s="19">
        <f t="shared" si="17"/>
        <v>0.91998998197329296</v>
      </c>
      <c r="X17" s="20">
        <f t="shared" si="17"/>
        <v>0.91553568008956232</v>
      </c>
      <c r="Y17" s="19">
        <f t="shared" si="17"/>
        <v>0.99038893940564554</v>
      </c>
      <c r="Z17" s="19">
        <f t="shared" si="17"/>
        <v>0.96239727108594209</v>
      </c>
      <c r="AA17" s="19">
        <f t="shared" si="17"/>
        <v>0.85163505326980715</v>
      </c>
      <c r="AB17" s="19">
        <f t="shared" si="17"/>
        <v>0.98761266250522373</v>
      </c>
      <c r="AC17" s="19">
        <f t="shared" si="17"/>
        <v>0.97299325582974894</v>
      </c>
      <c r="AD17" s="95">
        <f t="shared" si="17"/>
        <v>0.98434509510351065</v>
      </c>
      <c r="AE17" s="19">
        <f t="shared" si="17"/>
        <v>1</v>
      </c>
      <c r="AF17" s="19">
        <f t="shared" si="17"/>
        <v>0.99076764078805413</v>
      </c>
      <c r="AG17" s="19">
        <f>(AG4-AG34)/AG4</f>
        <v>0.98448042118702184</v>
      </c>
      <c r="AH17" s="19">
        <f>(AH4-AH34)/AH4</f>
        <v>0.99645401061956507</v>
      </c>
      <c r="AI17" s="19">
        <f t="shared" ref="AI17:AK17" si="18">(AI4-AI34)/AI4</f>
        <v>0.99943362778395539</v>
      </c>
      <c r="AJ17" s="19">
        <f t="shared" si="18"/>
        <v>0.99854655573472184</v>
      </c>
      <c r="AK17" s="19">
        <f t="shared" si="18"/>
        <v>0.99776699951370207</v>
      </c>
      <c r="AL17" s="23">
        <f>(AL4-AL34)/AL4</f>
        <v>0.97082575979210106</v>
      </c>
      <c r="AM17" s="127">
        <v>0.97</v>
      </c>
      <c r="AN17" s="99">
        <f>(SUM(AH4:AK4)-SUM(AH34:AK34))/SUM(AH4:AK4)</f>
        <v>0.99785145469703029</v>
      </c>
      <c r="AO17" s="42"/>
      <c r="AP17" s="69"/>
      <c r="AQ17" s="69"/>
      <c r="AR17" s="70"/>
      <c r="AS17" s="70"/>
      <c r="AT17" s="70"/>
      <c r="AU17" s="70"/>
      <c r="AV17" s="70"/>
      <c r="AW17" s="70"/>
      <c r="AX17" s="118"/>
      <c r="AY17" s="63"/>
      <c r="AZ17" s="19">
        <f>(AZ4-AZ34)/AZ4</f>
        <v>1</v>
      </c>
      <c r="BA17" s="19">
        <f t="shared" ref="BA17:BE17" si="19">(BA4-BA34)/BA4</f>
        <v>0.98979868323142128</v>
      </c>
      <c r="BB17" s="19">
        <f t="shared" si="19"/>
        <v>0.93754454026017842</v>
      </c>
      <c r="BC17" s="19">
        <f t="shared" si="19"/>
        <v>0.84433278568820735</v>
      </c>
      <c r="BD17" s="95">
        <f t="shared" si="19"/>
        <v>1</v>
      </c>
      <c r="BE17" s="20">
        <f t="shared" si="19"/>
        <v>1</v>
      </c>
      <c r="BF17" s="98">
        <f>(BF4-BF34)/BF4</f>
        <v>1</v>
      </c>
      <c r="BG17" s="98">
        <f>(BG4-BG34)/BG4</f>
        <v>1</v>
      </c>
      <c r="BH17" s="98">
        <f>(BH4-BH34)/BH4</f>
        <v>1</v>
      </c>
      <c r="BI17" s="20" t="e">
        <f t="shared" ref="BI17:BK17" si="20">(BI4-BI34)/BI4</f>
        <v>#DIV/0!</v>
      </c>
      <c r="BJ17" s="20" t="e">
        <f t="shared" si="20"/>
        <v>#DIV/0!</v>
      </c>
      <c r="BK17" s="20" t="e">
        <f t="shared" si="20"/>
        <v>#DIV/0!</v>
      </c>
      <c r="BL17" s="23">
        <f>(BL4-BL34)/BL4</f>
        <v>0.95899821685071707</v>
      </c>
    </row>
    <row r="18" spans="1:64" hidden="1" outlineLevel="1">
      <c r="A18" s="100" t="s">
        <v>30</v>
      </c>
      <c r="B18" s="101" t="s">
        <v>31</v>
      </c>
      <c r="C18" s="101" t="s">
        <v>31</v>
      </c>
      <c r="D18" s="101">
        <f t="shared" ref="D18:P18" si="21">(D31-D35)/D31</f>
        <v>1</v>
      </c>
      <c r="E18" s="101">
        <f t="shared" si="21"/>
        <v>1</v>
      </c>
      <c r="F18" s="101">
        <f t="shared" si="21"/>
        <v>0.51375180944861165</v>
      </c>
      <c r="G18" s="101">
        <f t="shared" si="21"/>
        <v>1</v>
      </c>
      <c r="H18" s="101">
        <f t="shared" si="21"/>
        <v>0.86844845539743143</v>
      </c>
      <c r="I18" s="102">
        <f t="shared" si="21"/>
        <v>0</v>
      </c>
      <c r="J18" s="102">
        <f t="shared" si="21"/>
        <v>1</v>
      </c>
      <c r="K18" s="102">
        <f t="shared" si="21"/>
        <v>1</v>
      </c>
      <c r="L18" s="102">
        <f t="shared" si="21"/>
        <v>1</v>
      </c>
      <c r="M18" s="102">
        <f t="shared" si="21"/>
        <v>1</v>
      </c>
      <c r="N18" s="102">
        <f t="shared" si="21"/>
        <v>1</v>
      </c>
      <c r="O18" s="103">
        <f t="shared" si="21"/>
        <v>1</v>
      </c>
      <c r="P18" s="104">
        <f t="shared" si="21"/>
        <v>1</v>
      </c>
      <c r="Q18" s="104" t="e">
        <f>(Q31-#REF!)/Q31</f>
        <v>#REF!</v>
      </c>
      <c r="R18" s="104">
        <f t="shared" ref="R18:AE18" si="22">(R31-R35)/R31</f>
        <v>1</v>
      </c>
      <c r="S18" s="104">
        <f t="shared" si="22"/>
        <v>1</v>
      </c>
      <c r="T18" s="104">
        <f t="shared" si="22"/>
        <v>1</v>
      </c>
      <c r="U18" s="104">
        <f t="shared" si="22"/>
        <v>1</v>
      </c>
      <c r="V18" s="104">
        <f t="shared" si="22"/>
        <v>1</v>
      </c>
      <c r="W18" s="104">
        <f t="shared" si="22"/>
        <v>1</v>
      </c>
      <c r="X18" s="104">
        <f t="shared" si="22"/>
        <v>0.80080607657727487</v>
      </c>
      <c r="Y18" s="104">
        <f t="shared" si="22"/>
        <v>1</v>
      </c>
      <c r="Z18" s="27">
        <f t="shared" si="22"/>
        <v>1</v>
      </c>
      <c r="AA18" s="27">
        <f t="shared" si="22"/>
        <v>1</v>
      </c>
      <c r="AB18" s="105">
        <f t="shared" si="22"/>
        <v>0.54318085939854155</v>
      </c>
      <c r="AC18" s="27">
        <f>(AC31-AC35)/AC31</f>
        <v>1</v>
      </c>
      <c r="AD18" s="27">
        <f t="shared" si="22"/>
        <v>1</v>
      </c>
      <c r="AE18" s="27">
        <f t="shared" si="22"/>
        <v>1</v>
      </c>
      <c r="AF18" s="27">
        <f>(AF31-AF35)/AF31</f>
        <v>1</v>
      </c>
      <c r="AG18" s="27">
        <f>(AG31-AG35)/AG31</f>
        <v>1</v>
      </c>
      <c r="AH18" s="27">
        <f>(AH31-AH35)/AH31</f>
        <v>1</v>
      </c>
      <c r="AI18" s="27">
        <f>(AI31-AI35)/AI31</f>
        <v>1</v>
      </c>
      <c r="AJ18" s="27">
        <f>(AJ31-AJ35)/AJ31</f>
        <v>1</v>
      </c>
      <c r="AK18" s="27">
        <f t="shared" ref="AK18" si="23">(AK31-AK35)/AK31</f>
        <v>1</v>
      </c>
      <c r="AL18" s="23">
        <f>(AL31-AL35)/AL31</f>
        <v>0.95811900170728603</v>
      </c>
      <c r="AM18" s="127">
        <v>0.95</v>
      </c>
      <c r="AO18" s="42"/>
      <c r="AP18" s="69"/>
      <c r="AQ18" s="69"/>
      <c r="AR18" s="70"/>
      <c r="AS18" s="70"/>
      <c r="AT18" s="70"/>
      <c r="AU18" s="70"/>
      <c r="AV18" s="70"/>
      <c r="AW18" s="70"/>
      <c r="AX18" s="118"/>
      <c r="AY18" s="63"/>
      <c r="AZ18" s="27">
        <f>(AZ31-AZ35)/AZ31</f>
        <v>1</v>
      </c>
      <c r="BA18" s="27">
        <f t="shared" ref="BA18:BB18" si="24">(BA31-BA35)/BA31</f>
        <v>1</v>
      </c>
      <c r="BB18" s="105">
        <f t="shared" si="24"/>
        <v>0.95068638425734986</v>
      </c>
      <c r="BC18" s="27">
        <f>(BC31-BC35)/BC31</f>
        <v>1</v>
      </c>
      <c r="BD18" s="27">
        <f t="shared" ref="BD18:BE18" si="25">(BD31-BD35)/BD31</f>
        <v>1</v>
      </c>
      <c r="BE18" s="27">
        <f t="shared" si="25"/>
        <v>1</v>
      </c>
      <c r="BF18" s="27" t="e">
        <f>(BF31-BF35)/BF31</f>
        <v>#DIV/0!</v>
      </c>
      <c r="BG18" s="27" t="e">
        <f>(BG31-BG35)/BG31</f>
        <v>#DIV/0!</v>
      </c>
      <c r="BH18" s="27" t="e">
        <f t="shared" ref="BH18:BK18" si="26">(BH31-BH35)/BH31</f>
        <v>#DIV/0!</v>
      </c>
      <c r="BI18" s="27" t="e">
        <f t="shared" si="26"/>
        <v>#DIV/0!</v>
      </c>
      <c r="BJ18" s="27" t="e">
        <f t="shared" si="26"/>
        <v>#DIV/0!</v>
      </c>
      <c r="BK18" s="27" t="e">
        <f t="shared" si="26"/>
        <v>#DIV/0!</v>
      </c>
      <c r="BL18" s="23">
        <f>(BL31-BL35)/BL31</f>
        <v>0.98922641266572275</v>
      </c>
    </row>
    <row r="19" spans="1:64" hidden="1" outlineLevel="1">
      <c r="A19" s="7" t="s">
        <v>32</v>
      </c>
      <c r="B19" s="19">
        <f t="shared" ref="B19:AF19" si="27">(B4-B36)/B4</f>
        <v>0.99195010453646593</v>
      </c>
      <c r="C19" s="19">
        <f t="shared" si="27"/>
        <v>0.98685127285840823</v>
      </c>
      <c r="D19" s="19">
        <f t="shared" si="27"/>
        <v>0.97431536621957116</v>
      </c>
      <c r="E19" s="19">
        <f t="shared" si="27"/>
        <v>0.91718891767603761</v>
      </c>
      <c r="F19" s="19">
        <f t="shared" si="27"/>
        <v>0.93428255648504377</v>
      </c>
      <c r="G19" s="19">
        <f t="shared" si="27"/>
        <v>0.78455062727812153</v>
      </c>
      <c r="H19" s="19">
        <f t="shared" si="27"/>
        <v>0.7588014163253658</v>
      </c>
      <c r="I19" s="20">
        <f t="shared" si="27"/>
        <v>0.79908586327531528</v>
      </c>
      <c r="J19" s="19">
        <f t="shared" si="27"/>
        <v>0.77430113314645621</v>
      </c>
      <c r="K19" s="19">
        <f t="shared" si="27"/>
        <v>0.73730962141159651</v>
      </c>
      <c r="L19" s="19">
        <f t="shared" si="27"/>
        <v>0.97691321261979847</v>
      </c>
      <c r="M19" s="19">
        <f t="shared" si="27"/>
        <v>0.98930578461390761</v>
      </c>
      <c r="N19" s="19">
        <f t="shared" si="27"/>
        <v>0.99272957337820689</v>
      </c>
      <c r="O19" s="19">
        <f t="shared" si="27"/>
        <v>0.95095027323995618</v>
      </c>
      <c r="P19" s="19">
        <f t="shared" si="27"/>
        <v>0.96104796279080407</v>
      </c>
      <c r="Q19" s="19">
        <f t="shared" si="27"/>
        <v>0.84895355422204111</v>
      </c>
      <c r="R19" s="19">
        <f t="shared" si="27"/>
        <v>0.80405681849630395</v>
      </c>
      <c r="S19" s="19">
        <f t="shared" si="27"/>
        <v>0.80686206918066339</v>
      </c>
      <c r="T19" s="19">
        <f t="shared" si="27"/>
        <v>0.80413513155062544</v>
      </c>
      <c r="U19" s="19">
        <f t="shared" si="27"/>
        <v>0.8219583625730994</v>
      </c>
      <c r="V19" s="19">
        <f t="shared" si="27"/>
        <v>0.83661532875706235</v>
      </c>
      <c r="W19" s="19">
        <f t="shared" si="27"/>
        <v>0.81405724340647356</v>
      </c>
      <c r="X19" s="19">
        <f t="shared" si="27"/>
        <v>0.96658965810161201</v>
      </c>
      <c r="Y19" s="19">
        <f t="shared" si="27"/>
        <v>0.99505926308928783</v>
      </c>
      <c r="Z19" s="19">
        <f t="shared" si="27"/>
        <v>0.93284513462050733</v>
      </c>
      <c r="AA19" s="19">
        <f t="shared" si="27"/>
        <v>0.83850004405998657</v>
      </c>
      <c r="AB19" s="19">
        <f t="shared" si="27"/>
        <v>0.88635141720959809</v>
      </c>
      <c r="AC19" s="19">
        <f t="shared" si="27"/>
        <v>0.96034000327354474</v>
      </c>
      <c r="AD19" s="19">
        <f t="shared" si="27"/>
        <v>0.98634088712589862</v>
      </c>
      <c r="AE19" s="19">
        <f t="shared" si="27"/>
        <v>0.9951189407540395</v>
      </c>
      <c r="AF19" s="19">
        <f t="shared" si="27"/>
        <v>0.99208908506748239</v>
      </c>
      <c r="AG19" s="19">
        <f>(AG4-AG36)/AG4</f>
        <v>0.9870148749048</v>
      </c>
      <c r="AH19" s="19">
        <f>(AH4-AH36)/AH4</f>
        <v>0.99241985444105874</v>
      </c>
      <c r="AI19" s="19">
        <f t="shared" ref="AI19:AK19" si="28">(AI4-AI36)/AI4</f>
        <v>0.99943362778395539</v>
      </c>
      <c r="AJ19" s="19">
        <f t="shared" si="28"/>
        <v>0.99947680192034627</v>
      </c>
      <c r="AK19" s="19">
        <f t="shared" si="28"/>
        <v>0.99875093750575972</v>
      </c>
      <c r="AL19" s="23">
        <f>(AL4-AL36)/AL4</f>
        <v>0.95608880376387839</v>
      </c>
      <c r="AM19" s="127">
        <v>0.92</v>
      </c>
      <c r="AO19" s="63"/>
      <c r="AP19" s="63"/>
      <c r="AQ19" s="63"/>
      <c r="AR19" s="65"/>
      <c r="AS19" s="63"/>
      <c r="AT19" s="65"/>
      <c r="AU19" s="63"/>
      <c r="AV19" s="65"/>
      <c r="AW19" s="63"/>
      <c r="AX19" s="119"/>
      <c r="AY19" s="65"/>
      <c r="AZ19" s="19">
        <f t="shared" ref="AZ19:BE19" si="29">(AZ4-AZ36)/AZ4</f>
        <v>1</v>
      </c>
      <c r="BA19" s="19">
        <f t="shared" si="29"/>
        <v>1</v>
      </c>
      <c r="BB19" s="19">
        <f t="shared" si="29"/>
        <v>1</v>
      </c>
      <c r="BC19" s="19">
        <f t="shared" si="29"/>
        <v>1</v>
      </c>
      <c r="BD19" s="19">
        <f t="shared" si="29"/>
        <v>1</v>
      </c>
      <c r="BE19" s="19">
        <f t="shared" si="29"/>
        <v>1</v>
      </c>
      <c r="BF19" s="98">
        <f>(BF4-BF36)/BF4</f>
        <v>1</v>
      </c>
      <c r="BG19" s="98">
        <f>(BG4-BG36)/BG4</f>
        <v>1</v>
      </c>
      <c r="BH19" s="19">
        <f t="shared" ref="BH19:BK19" si="30">(BH4-BH36)/BH4</f>
        <v>1</v>
      </c>
      <c r="BI19" s="19" t="e">
        <f t="shared" si="30"/>
        <v>#DIV/0!</v>
      </c>
      <c r="BJ19" s="19" t="e">
        <f t="shared" si="30"/>
        <v>#DIV/0!</v>
      </c>
      <c r="BK19" s="19" t="e">
        <f t="shared" si="30"/>
        <v>#DIV/0!</v>
      </c>
      <c r="BL19" s="23">
        <f>(BL4-BL36)/BL4</f>
        <v>1</v>
      </c>
    </row>
    <row r="20" spans="1:64" hidden="1" outlineLevel="1">
      <c r="A20" s="7" t="s">
        <v>43</v>
      </c>
      <c r="B20" s="19"/>
      <c r="C20" s="19"/>
      <c r="D20" s="19"/>
      <c r="E20" s="19"/>
      <c r="F20" s="19"/>
      <c r="G20" s="19"/>
      <c r="H20" s="19"/>
      <c r="I20" s="20"/>
      <c r="J20" s="19"/>
      <c r="K20" s="19"/>
      <c r="L20" s="19"/>
      <c r="M20" s="19"/>
      <c r="N20" s="19">
        <f t="shared" ref="N20:AG20" si="31">(N4-N37)/N4</f>
        <v>0.99796920802701028</v>
      </c>
      <c r="O20" s="26">
        <f t="shared" si="31"/>
        <v>0.98628582937790588</v>
      </c>
      <c r="P20" s="19">
        <f t="shared" si="31"/>
        <v>1</v>
      </c>
      <c r="Q20" s="19">
        <f t="shared" si="31"/>
        <v>1</v>
      </c>
      <c r="R20" s="19">
        <f t="shared" si="31"/>
        <v>0.99839486476399053</v>
      </c>
      <c r="S20" s="19">
        <f t="shared" si="31"/>
        <v>0.99762051086875136</v>
      </c>
      <c r="T20" s="19">
        <f t="shared" si="31"/>
        <v>0.99076177824354206</v>
      </c>
      <c r="U20" s="19">
        <f t="shared" si="31"/>
        <v>0.97595976608187129</v>
      </c>
      <c r="V20" s="19">
        <f t="shared" si="31"/>
        <v>0.98238789932940951</v>
      </c>
      <c r="W20" s="19">
        <f t="shared" si="31"/>
        <v>0.9944061233394188</v>
      </c>
      <c r="X20" s="19">
        <f t="shared" si="31"/>
        <v>0.99927942570105621</v>
      </c>
      <c r="Y20" s="19">
        <f t="shared" si="31"/>
        <v>1</v>
      </c>
      <c r="Z20" s="19">
        <f t="shared" si="31"/>
        <v>1</v>
      </c>
      <c r="AA20" s="19">
        <f t="shared" si="31"/>
        <v>1</v>
      </c>
      <c r="AB20" s="19">
        <f t="shared" si="31"/>
        <v>1</v>
      </c>
      <c r="AC20" s="19">
        <f t="shared" si="31"/>
        <v>1</v>
      </c>
      <c r="AD20" s="19">
        <f t="shared" si="31"/>
        <v>1</v>
      </c>
      <c r="AE20" s="19">
        <f t="shared" si="31"/>
        <v>1</v>
      </c>
      <c r="AF20" s="19">
        <f t="shared" si="31"/>
        <v>1</v>
      </c>
      <c r="AG20" s="19">
        <f t="shared" si="31"/>
        <v>1</v>
      </c>
      <c r="AH20" s="19">
        <f>(AH4-AH37)/AH4</f>
        <v>1</v>
      </c>
      <c r="AI20" s="19">
        <f t="shared" ref="AI20:AK20" si="32">(AI4-AI37)/AI4</f>
        <v>1</v>
      </c>
      <c r="AJ20" s="19">
        <f t="shared" si="32"/>
        <v>1</v>
      </c>
      <c r="AK20" s="19">
        <f t="shared" si="32"/>
        <v>1</v>
      </c>
      <c r="AL20" s="23">
        <f>(AL4-AL37)/AL4</f>
        <v>1</v>
      </c>
      <c r="AM20" s="128">
        <v>0.995</v>
      </c>
      <c r="AO20" s="63"/>
      <c r="AP20" s="63"/>
      <c r="AQ20" s="63"/>
      <c r="AR20" s="65"/>
      <c r="AS20" s="63"/>
      <c r="AT20" s="65"/>
      <c r="AU20" s="63"/>
      <c r="AV20" s="65"/>
      <c r="AW20" s="63"/>
      <c r="AX20" s="119"/>
      <c r="AY20" s="65"/>
      <c r="AZ20" s="19">
        <f t="shared" ref="AZ20:BE20" si="33">(AZ4-AZ37)/AZ4</f>
        <v>1</v>
      </c>
      <c r="BA20" s="19">
        <f t="shared" si="33"/>
        <v>1</v>
      </c>
      <c r="BB20" s="19">
        <f t="shared" si="33"/>
        <v>1</v>
      </c>
      <c r="BC20" s="19">
        <f t="shared" si="33"/>
        <v>1</v>
      </c>
      <c r="BD20" s="19">
        <f t="shared" si="33"/>
        <v>1</v>
      </c>
      <c r="BE20" s="19">
        <f t="shared" si="33"/>
        <v>1</v>
      </c>
      <c r="BF20" s="98">
        <f>(BF4-BF37)/BF4</f>
        <v>1</v>
      </c>
      <c r="BG20" s="19">
        <f t="shared" ref="BG20:BK20" si="34">(BG4-BG37)/BG4</f>
        <v>1</v>
      </c>
      <c r="BH20" s="19">
        <f t="shared" si="34"/>
        <v>1</v>
      </c>
      <c r="BI20" s="19" t="e">
        <f t="shared" si="34"/>
        <v>#DIV/0!</v>
      </c>
      <c r="BJ20" s="19" t="e">
        <f t="shared" si="34"/>
        <v>#DIV/0!</v>
      </c>
      <c r="BK20" s="19" t="e">
        <f t="shared" si="34"/>
        <v>#DIV/0!</v>
      </c>
      <c r="BL20" s="23">
        <f>(BL4-BL37)/BL4</f>
        <v>1</v>
      </c>
    </row>
    <row r="21" spans="1:64" hidden="1" outlineLevel="1">
      <c r="A21" s="7" t="s">
        <v>44</v>
      </c>
      <c r="B21" s="19"/>
      <c r="C21" s="19"/>
      <c r="D21" s="19"/>
      <c r="E21" s="19"/>
      <c r="F21" s="19"/>
      <c r="G21" s="19"/>
      <c r="H21" s="19"/>
      <c r="I21" s="20"/>
      <c r="J21" s="19"/>
      <c r="K21" s="19"/>
      <c r="L21" s="19"/>
      <c r="M21" s="19"/>
      <c r="N21" s="19">
        <f t="shared" ref="N21:AG21" si="35">(N4-N38)/N4</f>
        <v>0.99807565118696084</v>
      </c>
      <c r="O21" s="19">
        <f t="shared" si="35"/>
        <v>1</v>
      </c>
      <c r="P21" s="19">
        <f t="shared" si="35"/>
        <v>0.99978562838394525</v>
      </c>
      <c r="Q21" s="19">
        <f t="shared" si="35"/>
        <v>0.94207822045778733</v>
      </c>
      <c r="R21" s="19">
        <f t="shared" si="35"/>
        <v>0.98339440476484319</v>
      </c>
      <c r="S21" s="19">
        <f t="shared" si="35"/>
        <v>0.98734916643789461</v>
      </c>
      <c r="T21" s="19">
        <f t="shared" si="35"/>
        <v>0.98912351039381485</v>
      </c>
      <c r="U21" s="19">
        <f t="shared" si="35"/>
        <v>0.98808701754385964</v>
      </c>
      <c r="V21" s="19">
        <f t="shared" si="35"/>
        <v>0.99252923293551287</v>
      </c>
      <c r="W21" s="19">
        <f t="shared" si="35"/>
        <v>0.99902690227687641</v>
      </c>
      <c r="X21" s="19">
        <f t="shared" si="35"/>
        <v>1</v>
      </c>
      <c r="Y21" s="19">
        <f t="shared" si="35"/>
        <v>0.99761580718843546</v>
      </c>
      <c r="Z21" s="19">
        <f t="shared" si="35"/>
        <v>0.99939324578971778</v>
      </c>
      <c r="AA21" s="19">
        <f t="shared" si="35"/>
        <v>0.98864364539496141</v>
      </c>
      <c r="AB21" s="19">
        <f t="shared" si="35"/>
        <v>0.99924203145150381</v>
      </c>
      <c r="AC21" s="19">
        <f t="shared" si="35"/>
        <v>0.99982630170725384</v>
      </c>
      <c r="AD21" s="19">
        <f t="shared" si="35"/>
        <v>0.99715910337032976</v>
      </c>
      <c r="AE21" s="19">
        <f t="shared" si="35"/>
        <v>1</v>
      </c>
      <c r="AF21" s="19">
        <f t="shared" si="35"/>
        <v>0.99982249255947975</v>
      </c>
      <c r="AG21" s="19">
        <f t="shared" si="35"/>
        <v>1</v>
      </c>
      <c r="AH21" s="19">
        <f>(AH4-AH38)/AH4</f>
        <v>1</v>
      </c>
      <c r="AI21" s="19">
        <f t="shared" ref="AI21:AK21" si="36">(AI4-AI38)/AI4</f>
        <v>1</v>
      </c>
      <c r="AJ21" s="19">
        <f t="shared" si="36"/>
        <v>1</v>
      </c>
      <c r="AK21" s="19">
        <f t="shared" si="36"/>
        <v>1</v>
      </c>
      <c r="AL21" s="23">
        <f>(AL4-AL38)/AL4</f>
        <v>0.99821188610658784</v>
      </c>
      <c r="AM21" s="128">
        <v>0.995</v>
      </c>
      <c r="AZ21" s="19">
        <f t="shared" ref="AZ21:BE21" si="37">(AZ4-AZ38)/AZ4</f>
        <v>1</v>
      </c>
      <c r="BA21" s="19">
        <f t="shared" si="37"/>
        <v>1</v>
      </c>
      <c r="BB21" s="19">
        <f t="shared" si="37"/>
        <v>1</v>
      </c>
      <c r="BC21" s="19">
        <f t="shared" si="37"/>
        <v>1</v>
      </c>
      <c r="BD21" s="19">
        <f t="shared" si="37"/>
        <v>1</v>
      </c>
      <c r="BE21" s="19">
        <f t="shared" si="37"/>
        <v>1</v>
      </c>
      <c r="BF21" s="98">
        <f>(BF4-BF38)/BF4</f>
        <v>1</v>
      </c>
      <c r="BG21" s="19">
        <f t="shared" ref="BG21:BK21" si="38">(BG4-BG38)/BG4</f>
        <v>1</v>
      </c>
      <c r="BH21" s="19">
        <f t="shared" si="38"/>
        <v>1</v>
      </c>
      <c r="BI21" s="19" t="e">
        <f t="shared" si="38"/>
        <v>#DIV/0!</v>
      </c>
      <c r="BJ21" s="19" t="e">
        <f t="shared" si="38"/>
        <v>#DIV/0!</v>
      </c>
      <c r="BK21" s="19" t="e">
        <f t="shared" si="38"/>
        <v>#DIV/0!</v>
      </c>
      <c r="BL21" s="23">
        <f>(BL4-BL38)/BL4</f>
        <v>1</v>
      </c>
    </row>
    <row r="22" spans="1:64" hidden="1" outlineLevel="1">
      <c r="A22" s="28" t="s">
        <v>47</v>
      </c>
      <c r="B22" s="29"/>
      <c r="C22" s="29"/>
      <c r="D22" s="29"/>
      <c r="E22" s="29"/>
      <c r="F22" s="29"/>
      <c r="G22" s="29"/>
      <c r="H22" s="29"/>
      <c r="I22" s="30"/>
      <c r="J22" s="29"/>
      <c r="K22" s="29"/>
      <c r="L22" s="29"/>
      <c r="M22" s="29"/>
      <c r="N22" s="29">
        <f t="shared" ref="N22:AF22" si="39">(N4-N37-N38)/N4</f>
        <v>0.99604485921397112</v>
      </c>
      <c r="O22" s="29">
        <f t="shared" si="39"/>
        <v>0.98628582937790588</v>
      </c>
      <c r="P22" s="29">
        <f t="shared" si="39"/>
        <v>0.99978562838394525</v>
      </c>
      <c r="Q22" s="29">
        <f t="shared" si="39"/>
        <v>0.94207822045778733</v>
      </c>
      <c r="R22" s="29">
        <f t="shared" si="39"/>
        <v>0.98178926952883372</v>
      </c>
      <c r="S22" s="29">
        <f t="shared" si="39"/>
        <v>0.98496967730664609</v>
      </c>
      <c r="T22" s="29">
        <f t="shared" si="39"/>
        <v>0.97988528863735691</v>
      </c>
      <c r="U22" s="29">
        <f t="shared" si="39"/>
        <v>0.96404678362573104</v>
      </c>
      <c r="V22" s="29">
        <f t="shared" si="39"/>
        <v>0.97491713226492238</v>
      </c>
      <c r="W22" s="29">
        <f t="shared" si="39"/>
        <v>0.99343302561629521</v>
      </c>
      <c r="X22" s="29">
        <f t="shared" si="39"/>
        <v>0.99927942570105621</v>
      </c>
      <c r="Y22" s="29">
        <f t="shared" si="39"/>
        <v>0.99761580718843546</v>
      </c>
      <c r="Z22" s="29">
        <f t="shared" si="39"/>
        <v>0.99939324578971778</v>
      </c>
      <c r="AA22" s="29">
        <f t="shared" si="39"/>
        <v>0.98864364539496141</v>
      </c>
      <c r="AB22" s="29">
        <f t="shared" si="39"/>
        <v>0.99924203145150381</v>
      </c>
      <c r="AC22" s="29">
        <f t="shared" si="39"/>
        <v>0.99982630170725384</v>
      </c>
      <c r="AD22" s="29">
        <f t="shared" si="39"/>
        <v>0.99715910337032976</v>
      </c>
      <c r="AE22" s="29">
        <f t="shared" si="39"/>
        <v>1</v>
      </c>
      <c r="AF22" s="29">
        <f t="shared" si="39"/>
        <v>0.99982249255947975</v>
      </c>
      <c r="AG22" s="29">
        <f>(AG4-AG37-AG38)/AG4</f>
        <v>1</v>
      </c>
      <c r="AH22" s="29">
        <f>(AH4-AH37-AH38)/AH4</f>
        <v>1</v>
      </c>
      <c r="AI22" s="29">
        <f>(AI4-AI37-AI38)/AI4</f>
        <v>1</v>
      </c>
      <c r="AJ22" s="29">
        <f t="shared" ref="AJ22:AK22" si="40">(AJ4-AJ37-AJ38)/AJ4</f>
        <v>1</v>
      </c>
      <c r="AK22" s="29">
        <f t="shared" si="40"/>
        <v>1</v>
      </c>
      <c r="AL22" s="31">
        <f>(AL4-AL37-AL38)/AL4</f>
        <v>0.99821188610658784</v>
      </c>
      <c r="AM22" s="128"/>
      <c r="AZ22" s="29">
        <f t="shared" ref="AZ22:BE22" si="41">(AZ4-AZ37-AZ38)/AZ4</f>
        <v>1</v>
      </c>
      <c r="BA22" s="29">
        <f t="shared" si="41"/>
        <v>1</v>
      </c>
      <c r="BB22" s="29">
        <f t="shared" si="41"/>
        <v>1</v>
      </c>
      <c r="BC22" s="29">
        <f t="shared" si="41"/>
        <v>1</v>
      </c>
      <c r="BD22" s="29">
        <f t="shared" si="41"/>
        <v>1</v>
      </c>
      <c r="BE22" s="29">
        <f t="shared" si="41"/>
        <v>1</v>
      </c>
      <c r="BF22" s="167">
        <f>(BF4-BF37-BF38)/BF4</f>
        <v>1</v>
      </c>
      <c r="BG22" s="29">
        <f t="shared" ref="BG22:BK22" si="42">(BG4-BG37-BG38)/BG4</f>
        <v>1</v>
      </c>
      <c r="BH22" s="29">
        <f t="shared" si="42"/>
        <v>1</v>
      </c>
      <c r="BI22" s="29" t="e">
        <f t="shared" si="42"/>
        <v>#DIV/0!</v>
      </c>
      <c r="BJ22" s="29" t="e">
        <f t="shared" si="42"/>
        <v>#DIV/0!</v>
      </c>
      <c r="BK22" s="29" t="e">
        <f t="shared" si="42"/>
        <v>#DIV/0!</v>
      </c>
      <c r="BL22" s="31">
        <f>(BL4-BL37-BL38)/BL4</f>
        <v>1</v>
      </c>
    </row>
    <row r="23" spans="1:64" s="14" customFormat="1" hidden="1" outlineLevel="1">
      <c r="A23" s="32" t="s">
        <v>33</v>
      </c>
      <c r="B23" s="33">
        <f>B15</f>
        <v>0.99120974918726501</v>
      </c>
      <c r="C23" s="33">
        <f>(SUM(B4:C4)-SUM(B32:C32))/SUM(B4:C4)</f>
        <v>0.99149190822353772</v>
      </c>
      <c r="D23" s="33">
        <f>(SUM(B4:D4)-SUM(B32:D32))/SUM(B4:D4)</f>
        <v>0.95670310746911436</v>
      </c>
      <c r="E23" s="33">
        <f>(SUM(B4:E4)-SUM(B32:E32))/SUM(B4:E4)</f>
        <v>0.94483603938337324</v>
      </c>
      <c r="F23" s="33">
        <f>(SUM(B4:F4)-SUM(B32:F32))/SUM(B4:F4)</f>
        <v>0.94448331993511636</v>
      </c>
      <c r="G23" s="33">
        <f>(SUM(B4:G4)-SUM(B32:G32))/SUM(B4:G4)</f>
        <v>0.92613883298577238</v>
      </c>
      <c r="H23" s="33">
        <f>(SUM(B4:H4)-SUM(B32:H32))/SUM(B4:H4)</f>
        <v>0.9191828181771069</v>
      </c>
      <c r="I23" s="34">
        <f>(SUM(B4:I4)-SUM(B32:I32))/SUM(B4:I4)</f>
        <v>0.90279017768088365</v>
      </c>
      <c r="J23" s="33">
        <f>(SUM(B4:J4)-SUM(B32:J32))/SUM(B4:J4)</f>
        <v>0.8878235659081426</v>
      </c>
      <c r="K23" s="33">
        <f>(SUM(B4:K4)-SUM(B32:K32))/SUM(B4:K4)</f>
        <v>0.88605535340377184</v>
      </c>
      <c r="L23" s="33">
        <f>(SUM(B4:L4)-SUM(B32:L32))/SUM(B4:L4)</f>
        <v>0.89101160794729173</v>
      </c>
      <c r="M23" s="33">
        <f>(SUM(B4:M4)-SUM(B32:M32))/SUM(B4:M4)</f>
        <v>0.89761803068889412</v>
      </c>
      <c r="N23" s="35">
        <f t="shared" ref="N23:N29" si="43">N15</f>
        <v>0.9617055782195767</v>
      </c>
      <c r="O23" s="33">
        <f>(SUM(N4:O4)-SUM(N32:O32))/SUM(N4:O4)</f>
        <v>0.96640448687023095</v>
      </c>
      <c r="P23" s="33">
        <f>(SUM(N4:P4)-SUM(N32:P32))/SUM(N4:P4)</f>
        <v>0.96473110548247409</v>
      </c>
      <c r="Q23" s="33">
        <f>(SUM(N4:Q4)-SUM(N32:Q32))/SUM(N4:Q4)</f>
        <v>0.95517658835341668</v>
      </c>
      <c r="R23" s="33">
        <f>(SUM(N4:R4)-SUM(N32:R32))/SUM(N4:R4)</f>
        <v>0.93581165862562432</v>
      </c>
      <c r="S23" s="33">
        <f>(SUM(N4:S4)-SUM(N32:S32))/SUM(N4:S4)</f>
        <v>0.9139206424315881</v>
      </c>
      <c r="T23" s="33">
        <f>(SUM(N4:T4)-SUM(N32:T32))/SUM(N4:T4)</f>
        <v>0.89098099102365491</v>
      </c>
      <c r="U23" s="33">
        <f>(SUM(N4:U4)-SUM(N32:U32))/SUM(N4:U4)</f>
        <v>0.8698929402731983</v>
      </c>
      <c r="V23" s="33">
        <f>(SUM(N4:V4)-SUM(N32:V32))/SUM(N4:V4)</f>
        <v>0.85399861590647497</v>
      </c>
      <c r="W23" s="33">
        <f>(SUM(N4:W4)-SUM(N32:W32))/SUM(N4:W4)</f>
        <v>0.84507022984117319</v>
      </c>
      <c r="X23" s="33">
        <f>(SUM(N4:X4)-SUM(N32:X32))/SUM(N4:X4)</f>
        <v>0.8483256208929526</v>
      </c>
      <c r="Y23" s="33">
        <f>(SUM(N4:Y4)-SUM(N32:Y32))/SUM(N4:Y4)</f>
        <v>0.85854776781345432</v>
      </c>
      <c r="Z23" s="33">
        <f t="shared" ref="Z23:Z30" si="44">Z15</f>
        <v>0.94171706508548825</v>
      </c>
      <c r="AA23" s="33">
        <f>(SUM(Z4:AA4)-SUM(Z32:AA32))/SUM(Z4:AA4)</f>
        <v>0.89331945267366863</v>
      </c>
      <c r="AB23" s="33">
        <f>(SUM(Z4:AB4)-SUM(Z32:AB32))/SUM(Z4:AB4)</f>
        <v>0.88765373766368483</v>
      </c>
      <c r="AC23" s="33">
        <f>(SUM(Z4:AC4)-SUM(Z32:AC32))/SUM(Z4:AC4)</f>
        <v>0.9037077874875874</v>
      </c>
      <c r="AD23" s="33">
        <f>(SUM(Z4:AD4)-SUM(Z32:AD32))/SUM(Z4:AD4)</f>
        <v>0.91449241148552574</v>
      </c>
      <c r="AE23" s="33">
        <f>(SUM(Z4:AE4)-SUM(Z32:AE32))/SUM(Z4:AE4)</f>
        <v>0.92338990321958303</v>
      </c>
      <c r="AF23" s="33">
        <f>(SUM(Z4:AF4)-SUM(Z32:AF32))/SUM(Z4:AF4)</f>
        <v>0.92954504157577489</v>
      </c>
      <c r="AG23" s="33">
        <f>(SUM(Z4:AG4)-SUM(Z32:AG32))/SUM(Z4:AG4)</f>
        <v>0.93523038708704409</v>
      </c>
      <c r="AH23" s="33">
        <f>(SUM(Z4:AH4)-SUM(Z32:AH32))/SUM(Z4:AH4)</f>
        <v>0.94407065513974675</v>
      </c>
      <c r="AI23" s="33">
        <f>(SUM(Z4:AI4)-SUM(Z32:AI32))/SUM(Z4:AI4)</f>
        <v>0.94763521320870858</v>
      </c>
      <c r="AJ23" s="33">
        <f>(SUM(Z4:AJ4)-SUM(Z32:AJ32))/SUM(Z4:AJ4)</f>
        <v>0.95233159715031879</v>
      </c>
      <c r="AK23" s="33">
        <f>(SUM(Z4:AK4)-SUM(Z32:AK32))/SUM(Z4:AK4)</f>
        <v>0.95578848514155834</v>
      </c>
      <c r="AL23" s="36"/>
      <c r="AP23" s="1"/>
      <c r="AQ23" s="1"/>
      <c r="AR23" s="61"/>
      <c r="AT23" s="61"/>
      <c r="AV23" s="61"/>
      <c r="AX23" s="115"/>
      <c r="AZ23" s="33">
        <f>AZ15</f>
        <v>1</v>
      </c>
      <c r="BA23" s="33">
        <f>(SUM(AZ4:BA4)-SUM(AZ32:BA32))/SUM(AZ4:BA4)</f>
        <v>0.99730792197119489</v>
      </c>
      <c r="BB23" s="33">
        <f>(SUM(AZ4:BB4)-SUM(AZ32:BB32))/SUM(AZ4:BB4)</f>
        <v>0.97052550265355575</v>
      </c>
      <c r="BC23" s="33">
        <f>(SUM(AZ4:BC4)-SUM(AZ32:BC32))/SUM(AZ4:BC4)</f>
        <v>0.93001173270231563</v>
      </c>
      <c r="BD23" s="33">
        <f>(SUM(AZ4:BD4)-SUM(AZ32:BD32))/SUM(AZ4:BD4)</f>
        <v>0.94273543826103756</v>
      </c>
      <c r="BE23" s="33">
        <f>(SUM(AZ4:BE4)-SUM(AZ32:BE32))/SUM(AZ4:BE4)</f>
        <v>0.95251039175437968</v>
      </c>
      <c r="BF23" s="33">
        <f>(SUM(AZ4:BF4)-SUM(AZ32:BF32))/SUM(AZ4:BF4)</f>
        <v>0.95562451434980999</v>
      </c>
      <c r="BG23" s="33">
        <f>(SUM(AZ4:BG4)-SUM(AZ32:BG32))/SUM(AZ4:BG4)</f>
        <v>0.95667349786267164</v>
      </c>
      <c r="BH23" s="33">
        <f>(SUM(AZ4:BH4)-SUM(AZ32:BH32))/SUM(AZ4:BH4)</f>
        <v>0.9567462772197397</v>
      </c>
      <c r="BI23" s="33">
        <f>(SUM(AZ4:BI4)-SUM(AZ32:BI32))/SUM(AZ4:BI4)</f>
        <v>0.9567462772197397</v>
      </c>
      <c r="BJ23" s="33">
        <f>(SUM(AZ4:BJ4)-SUM(AZ32:BJ32))/SUM(AZ4:BJ4)</f>
        <v>0.9567462772197397</v>
      </c>
      <c r="BK23" s="33">
        <f>(SUM(AZ4:BK4)-SUM(AZ32:BK32))/SUM(AZ4:BK4)</f>
        <v>0.9567462772197397</v>
      </c>
      <c r="BL23" s="36"/>
    </row>
    <row r="24" spans="1:64" s="14" customFormat="1" hidden="1" outlineLevel="1">
      <c r="A24" s="7" t="s">
        <v>34</v>
      </c>
      <c r="B24" s="19">
        <f>B16</f>
        <v>0.98990851857351791</v>
      </c>
      <c r="C24" s="19">
        <f>(SUM(B4:C4)-SUM(B33:C33))/SUM(B4:C4)</f>
        <v>0.98407121214433235</v>
      </c>
      <c r="D24" s="19">
        <f>(SUM(B4:D4)-SUM(B33:D33))/SUM(B4:D4)</f>
        <v>0.91382851883451943</v>
      </c>
      <c r="E24" s="19">
        <f>(SUM(D4:E4)-SUM(D33:E33))/SUM(D4:E4)</f>
        <v>0.77775246299511713</v>
      </c>
      <c r="F24" s="19">
        <f>(SUM(B4:F4)-SUM(B33:F33))/SUM(B4:F4)</f>
        <v>0.83745912590223404</v>
      </c>
      <c r="G24" s="19">
        <f>(SUM(B4:G4)-SUM(B33:G33))/SUM(C4:G4)</f>
        <v>0.90887287282193852</v>
      </c>
      <c r="H24" s="19">
        <f>(SUM(B4:H4)-SUM(B33:H33))/SUM(B4:H4)</f>
        <v>0.74126700771064091</v>
      </c>
      <c r="I24" s="20">
        <f>(SUM(B4:I4)-SUM(B33:I33))/SUM(B4:I4)</f>
        <v>0.7115927223626477</v>
      </c>
      <c r="J24" s="19">
        <f>(SUM(B4:J4)-SUM(B33:J33))/SUM(B4:J4)</f>
        <v>0.66665668633843567</v>
      </c>
      <c r="K24" s="19">
        <f>(SUM(B4:K4)-SUM(B33:K33))/SUM(B4:K4)</f>
        <v>0.64967447288862035</v>
      </c>
      <c r="L24" s="19">
        <f>(SUM(B4:L4)-SUM(B33:L33))/SUM(B4:L4)</f>
        <v>0.66513252198978767</v>
      </c>
      <c r="M24" s="37">
        <f>(SUM(B4:M4)-SUM(B33:M33))/SUM(B4:M4)</f>
        <v>0.68528780912475018</v>
      </c>
      <c r="N24" s="37">
        <f t="shared" si="43"/>
        <v>0.98040369465404176</v>
      </c>
      <c r="O24" s="37">
        <f>(SUM(N4:O4)-SUM(N33:O33))/SUM(N4:O4)</f>
        <v>0.93894818500871224</v>
      </c>
      <c r="P24" s="37">
        <f>(SUM(N4:P4)-SUM(N33:P33))/SUM(N4:P4)</f>
        <v>0.87711512378462297</v>
      </c>
      <c r="Q24" s="37">
        <f>(SUM(N4:Q4)-SUM(N33:Q33))/SUM(N4:Q4)</f>
        <v>0.81838340776668905</v>
      </c>
      <c r="R24" s="37">
        <f>(SUM(N4:R4)-SUM(N33:R33))/SUM(N4:R4)</f>
        <v>0.76164930738939385</v>
      </c>
      <c r="S24" s="37">
        <f>(SUM(N4:S4)-SUM(N33:S33))/SUM(N4:S4)</f>
        <v>0.73557282284152004</v>
      </c>
      <c r="T24" s="37">
        <f>(SUM(N4:T4)-SUM(N33:T33))/SUM(N4:T4)</f>
        <v>0.71584038812806128</v>
      </c>
      <c r="U24" s="37">
        <f>(SUM(N4:U4)-SUM(N33:U33))/SUM(N4:U4)</f>
        <v>0.69295446565404006</v>
      </c>
      <c r="V24" s="37">
        <f>(SUM(N4:V4)-SUM(N33:V33))/SUM(N4:V4)</f>
        <v>0.68679336167078275</v>
      </c>
      <c r="W24" s="37">
        <f>(SUM(N4:W4)-SUM(N33:W33))/SUM(N4:W4)</f>
        <v>0.67041248621718252</v>
      </c>
      <c r="X24" s="37">
        <f>(SUM(N4:X4)-SUM(N33:X33))/SUM(N4:X4)</f>
        <v>0.67388364134198464</v>
      </c>
      <c r="Y24" s="37">
        <f>(SUM(N4:Y4)-SUM(N33:Y33))/SUM(N4:Y4)</f>
        <v>0.69064884859533715</v>
      </c>
      <c r="Z24" s="37">
        <f t="shared" si="44"/>
        <v>0.81133944239662048</v>
      </c>
      <c r="AA24" s="37">
        <f>(SUM(Z5:AA5)-SUM(Z33:AA33))/SUM(Z5:AA5)</f>
        <v>0.65557561581906887</v>
      </c>
      <c r="AB24" s="37">
        <f>(SUM(Z5:AB5)-SUM(Z33:AB33))/SUM(Z5:AB5)</f>
        <v>0.66054829872957832</v>
      </c>
      <c r="AC24" s="37">
        <f>(SUM(Z5:AC5)-SUM(Z33:AC33))/SUM(Z5:AC5)</f>
        <v>0.71299680402085119</v>
      </c>
      <c r="AD24" s="37">
        <f>(SUM(Z5:AD5)-SUM(Z33:AD33))/SUM(Z5:AD5)</f>
        <v>0.75173452099611404</v>
      </c>
      <c r="AE24" s="37">
        <f>(SUM(Z5:AE5)-SUM(Z33:AE33))/SUM(Z5:AE5)</f>
        <v>0.77645451200704263</v>
      </c>
      <c r="AF24" s="37">
        <f>(SUM(Z5:AF5)-SUM(Z33:AF33))/SUM(Z5:AF5)</f>
        <v>0.79598902463952104</v>
      </c>
      <c r="AG24" s="37">
        <f>(SUM(Z5:AG5)-SUM(Z33:AG33))/SUM(Z5:AG5)</f>
        <v>0.81597862743234195</v>
      </c>
      <c r="AH24" s="37">
        <f>(SUM(Z5:AH5)-SUM(Z33:AH33))/SUM(Z5:AH5)</f>
        <v>0.84145110361823139</v>
      </c>
      <c r="AI24" s="37">
        <f>(SUM(Z5:AI5)-SUM(Z33:AI33))/SUM(Z5:AI5)</f>
        <v>0.85238108393135126</v>
      </c>
      <c r="AJ24" s="37">
        <f>(SUM(Z5:AJ5)-SUM(Z33:AJ33))/SUM(Z5:AJ5)</f>
        <v>0.86715746978284869</v>
      </c>
      <c r="AK24" s="37">
        <f>(SUM(Z5:AK5)-SUM(Z33:AK33))/SUM(Z5:AK5)</f>
        <v>0.87713379577067696</v>
      </c>
      <c r="AL24" s="38"/>
      <c r="AO24" s="63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37">
        <f>AZ16</f>
        <v>0.99740405584939718</v>
      </c>
      <c r="BA24" s="37">
        <f>(SUM(AZ5:BA5)-SUM(AZ33:BA33))/SUM(AZ5:BA5)</f>
        <v>0.99423340789305226</v>
      </c>
      <c r="BB24" s="37">
        <f>(SUM(AZ5:BB5)-SUM(AZ33:BB33))/SUM(AZ5:BB5)</f>
        <v>0.96673671859121579</v>
      </c>
      <c r="BC24" s="37">
        <f>(SUM(AZ5:BC5)-SUM(AZ33:BC33))/SUM(AZ5:BC5)</f>
        <v>0.91390406941521296</v>
      </c>
      <c r="BD24" s="37">
        <f>(SUM(AZ5:BD5)-SUM(AZ33:BD33))/SUM(AZ5:BD5)</f>
        <v>0.9294478484910067</v>
      </c>
      <c r="BE24" s="37">
        <f>(SUM(AZ5:BE5)-SUM(AZ33:BE33))/SUM(AZ5:BE5)</f>
        <v>0.94096933846336384</v>
      </c>
      <c r="BF24" s="37">
        <f>(SUM(AZ5:BF5)-SUM(AZ33:BF33))/SUM(AZ5:BF5)</f>
        <v>0.94485748285623705</v>
      </c>
      <c r="BG24" s="37">
        <f>(SUM(AZ5:BG5)-SUM(AZ33:BG33))/SUM(AZ5:BG5)</f>
        <v>0.94616664693539376</v>
      </c>
      <c r="BH24" s="37">
        <f>(SUM(AZ5:BH5)-SUM(AZ33:BH33))/SUM(AZ5:BH5)</f>
        <v>0.94625746762589424</v>
      </c>
      <c r="BI24" s="37">
        <f>(SUM(AZ5:BI5)-SUM(AZ33:BI33))/SUM(AZ5:BI5)</f>
        <v>0.94625746762589424</v>
      </c>
      <c r="BJ24" s="37">
        <f>(SUM(AZ5:BJ5)-SUM(AZ33:BJ33))/SUM(AZ5:BJ5)</f>
        <v>0.94625746762589424</v>
      </c>
      <c r="BK24" s="37">
        <f>(SUM(AZ5:BK5)-SUM(AZ33:BK33))/SUM(AZ5:BK5)</f>
        <v>0.94625746762589424</v>
      </c>
      <c r="BL24" s="38"/>
    </row>
    <row r="25" spans="1:64" s="14" customFormat="1" ht="12" hidden="1" customHeight="1" outlineLevel="1">
      <c r="A25" s="7" t="s">
        <v>35</v>
      </c>
      <c r="B25" s="19">
        <f>B17</f>
        <v>0.99195010453646593</v>
      </c>
      <c r="C25" s="19">
        <f>(SUM(B4:C4)-SUM(B34:C34))/SUM(B4:C4)</f>
        <v>0.99500089897569843</v>
      </c>
      <c r="D25" s="19">
        <f>(SUM(B4:D4)-SUM(B34:D34))/SUM(B4:D4)</f>
        <v>0.97742998584246699</v>
      </c>
      <c r="E25" s="19">
        <f>(SUM(B4:E4)-SUM(B34:E34))/SUM(B4:E4)</f>
        <v>0.95131828740743252</v>
      </c>
      <c r="F25" s="19">
        <f>(SUM(B4:F4)-SUM(B34:F34))/SUM(B4:F4)</f>
        <v>0.95184003768665715</v>
      </c>
      <c r="G25" s="19">
        <f>(SUM(B4:G4)-SUM(B34:G34))/SUM(B4:G4)</f>
        <v>0.91751854032968716</v>
      </c>
      <c r="H25" s="19">
        <f>(SUM(B4:H4)-SUM(B34:H34))/SUM(B4:H4)</f>
        <v>0.89134383938589612</v>
      </c>
      <c r="I25" s="20">
        <f>(SUM(B4:I4)-SUM(B34:I34))/SUM(B4:I4)</f>
        <v>0.88832362816190136</v>
      </c>
      <c r="J25" s="19">
        <f>(SUM(B4:J4)-SUM(B34:J34))/SUM(B4:J4)</f>
        <v>0.89629007285129436</v>
      </c>
      <c r="K25" s="19">
        <f>(SUM(B4:K4)-SUM(B34:K34))/SUM(B4:K4)</f>
        <v>0.89985515864373422</v>
      </c>
      <c r="L25" s="19">
        <f>(SUM(B4:L4)-SUM(B34:L34))/SUM(B4:L4)</f>
        <v>0.90390624464680214</v>
      </c>
      <c r="M25" s="19">
        <f>(SUM(B4:M4)-SUM(B34:M34))/SUM(B4:M4)</f>
        <v>0.91030925226043546</v>
      </c>
      <c r="N25" s="19">
        <f t="shared" si="43"/>
        <v>0.99589296841269326</v>
      </c>
      <c r="O25" s="19">
        <f>(SUM(N4:O4)-SUM(N34:O34))/SUM(N4:O4)</f>
        <v>0.98852805287684054</v>
      </c>
      <c r="P25" s="19">
        <f>(SUM(N4:P4)-SUM(N34:P34))/SUM(N4:P4)</f>
        <v>0.97702197891984643</v>
      </c>
      <c r="Q25" s="19">
        <f>(SUM(N4:Q4)-SUM(N34:Q34))/SUM(N4:Q4)</f>
        <v>0.97264349044662834</v>
      </c>
      <c r="R25" s="19">
        <f>(SUM(N4:R4)-SUM(N34:R34))/SUM(N4:R4)</f>
        <v>0.96003637811984255</v>
      </c>
      <c r="S25" s="19">
        <f>(SUM(N4:S4)-SUM(N34:S34))/SUM(N4:S4)</f>
        <v>0.94444430608478125</v>
      </c>
      <c r="T25" s="19">
        <f>(SUM(N4:T4)-SUM(N34:T34))/SUM(N4:T4)</f>
        <v>0.93567910014146816</v>
      </c>
      <c r="U25" s="19">
        <f>(SUM(N4:U4)-SUM(N34:U34))/SUM(N4:U4)</f>
        <v>0.91996876357668977</v>
      </c>
      <c r="V25" s="19">
        <f>(SUM(N4:V4)-SUM(N34:V34))/SUM(N4:V4)</f>
        <v>0.91453596221147038</v>
      </c>
      <c r="W25" s="19">
        <f>(SUM(N4:W4)-SUM(N34:W34))/SUM(N4:W4)</f>
        <v>0.91518583235391071</v>
      </c>
      <c r="X25" s="19">
        <f>(SUM(N4:X4)-SUM(N34:X34))/SUM(N4:X4)</f>
        <v>0.91520861480403248</v>
      </c>
      <c r="Y25" s="19">
        <f>(SUM(N4:Y4)-SUM(N34:Y34))/SUM(N4:Y4)</f>
        <v>0.92082289463672962</v>
      </c>
      <c r="Z25" s="19">
        <f>Z17</f>
        <v>0.96239727108594209</v>
      </c>
      <c r="AA25" s="19">
        <f>(SUM(Z4:AA4)-SUM(Z34:AA34))/SUM(Z4:AA4)</f>
        <v>0.89700176741004978</v>
      </c>
      <c r="AB25" s="19">
        <f>(SUM(Z4:AB4)-SUM(Z34:AB34))/SUM(Z4:AB4)</f>
        <v>0.92388466921978363</v>
      </c>
      <c r="AC25" s="19">
        <f>(SUM(Z4:AC4)-SUM(Z34:AC34))/SUM(Z4:AC4)</f>
        <v>0.93576326653952668</v>
      </c>
      <c r="AD25" s="19">
        <f>(SUM(Z4:AD4)-SUM(Z34:AD34))/SUM(Z4:AD4)</f>
        <v>0.94332016953732034</v>
      </c>
      <c r="AE25" s="19">
        <f>(SUM(Z4:AE4)-SUM(Z34:AE34))/SUM(Z4:AE4)</f>
        <v>0.94928247036308322</v>
      </c>
      <c r="AF25" s="19">
        <f>(SUM(Z4:AF4)-SUM(Z34:AF34))/SUM(Z4:AF4)</f>
        <v>0.95316266435459551</v>
      </c>
      <c r="AG25" s="19">
        <f>(SUM(Z4:AG4)-SUM(Z34:AG34))/SUM(Z4:AG4)</f>
        <v>0.95643674623614672</v>
      </c>
      <c r="AH25" s="19">
        <f>(SUM(Z4:AH4)-SUM(Z34:AH34))/SUM(Z4:AH4)</f>
        <v>0.96226717039199217</v>
      </c>
      <c r="AI25" s="19">
        <f>(SUM(Z4:AI4)-SUM(Z34:AI34))/SUM(Z4:AI4)</f>
        <v>0.96485212893575267</v>
      </c>
      <c r="AJ25" s="19">
        <f>(SUM(Z4:AJ4)-SUM(Z34:AJ34))/SUM(Z4:AJ4)</f>
        <v>0.96860882332524645</v>
      </c>
      <c r="AK25" s="19">
        <f>(SUM(Z4:AK4)-SUM(Z34:AK34))/SUM(Z4:AK4)</f>
        <v>0.97082575979210106</v>
      </c>
      <c r="AL25" s="21"/>
      <c r="AO25" s="63"/>
      <c r="AP25" s="65"/>
      <c r="AQ25" s="65"/>
      <c r="AR25" s="65"/>
      <c r="AS25" s="65"/>
      <c r="AT25" s="65"/>
      <c r="AU25" s="65"/>
      <c r="AV25" s="65"/>
      <c r="AW25" s="65"/>
      <c r="AX25" s="120"/>
      <c r="AY25" s="65"/>
      <c r="AZ25" s="19">
        <f>AZ17</f>
        <v>1</v>
      </c>
      <c r="BA25" s="19">
        <f>(SUM(AZ4:BA4)-SUM(AZ34:BA34))/SUM(AZ4:BA4)</f>
        <v>0.99662654404984552</v>
      </c>
      <c r="BB25" s="19">
        <f>(SUM(AZ4:BB4)-SUM(AZ34:BB34))/SUM(AZ4:BB4)</f>
        <v>0.97369602210075856</v>
      </c>
      <c r="BC25" s="19">
        <f>(SUM(AZ4:BC4)-SUM(AZ34:BC34))/SUM(AZ4:BC4)</f>
        <v>0.93365556594256149</v>
      </c>
      <c r="BD25" s="19">
        <f>(SUM(AZ4:BD4)-SUM(AZ34:BD34))/SUM(AZ4:BD4)</f>
        <v>0.94571683102312765</v>
      </c>
      <c r="BE25" s="19">
        <f>(SUM(AZ4:BE4)-SUM(AZ34:BE34))/SUM(AZ4:BE4)</f>
        <v>0.95498286635295238</v>
      </c>
      <c r="BF25" s="19">
        <f>(SUM(AZ4:BF4)-SUM(AZ34:BF34))/SUM(AZ4:BF4)</f>
        <v>0.95793485686731317</v>
      </c>
      <c r="BG25" s="19">
        <f>(SUM(AZ4:BG4)-SUM(AZ34:BG34))/SUM(AZ4:BG4)</f>
        <v>0.95892922664075497</v>
      </c>
      <c r="BH25" s="19">
        <f>(SUM(AZ4:BH4)-SUM(AZ34:BH34))/SUM(AZ4:BH4)</f>
        <v>0.95899821685071707</v>
      </c>
      <c r="BI25" s="19">
        <f>(SUM(AZ4:BI4)-SUM(AZ34:BI34))/SUM(AZ4:BI4)</f>
        <v>0.95899821685071707</v>
      </c>
      <c r="BJ25" s="19">
        <f>(SUM(AZ4:BJ4)-SUM(AZ34:BJ34))/SUM(AZ4:BJ4)</f>
        <v>0.95899821685071707</v>
      </c>
      <c r="BK25" s="19">
        <f>(SUM(AZ4:BK4)-SUM(AZ34:BK34))/SUM(AZ4:BK4)</f>
        <v>0.95899821685071707</v>
      </c>
      <c r="BL25" s="21"/>
    </row>
    <row r="26" spans="1:64" s="14" customFormat="1" hidden="1" outlineLevel="1">
      <c r="A26" s="7" t="s">
        <v>36</v>
      </c>
      <c r="B26" s="19" t="str">
        <f>B18</f>
        <v/>
      </c>
      <c r="C26" s="19" t="s">
        <v>31</v>
      </c>
      <c r="D26" s="19">
        <v>1</v>
      </c>
      <c r="E26" s="19">
        <v>1</v>
      </c>
      <c r="F26" s="19">
        <f>(SUM(B31:F31)-SUM(B35:F35))/SUM(B31:F31)</f>
        <v>0.85821725950654237</v>
      </c>
      <c r="G26" s="19">
        <f>(SUM(B31:G31)-SUM(B35:G35))/SUM(B31:G31)</f>
        <v>0.88520210022679968</v>
      </c>
      <c r="H26" s="19">
        <f>(SUM(B31:H31)-SUM(B35:H35))/SUM(B31:H31)</f>
        <v>0.88078515705428839</v>
      </c>
      <c r="I26" s="20">
        <f>(SUM(B31:I31)-SUM(B35:I35))/SUM(B31:I31)</f>
        <v>0.87011548805568739</v>
      </c>
      <c r="J26" s="19">
        <f>(SUM(B31:J31)-SUM(B35:J35))/SUM(B31:J31)</f>
        <v>0.88810793972197344</v>
      </c>
      <c r="K26" s="19">
        <f>(SUM(B31:K31)-SUM(B35:K35))/SUM(B31:K31)</f>
        <v>0.89023435261760608</v>
      </c>
      <c r="L26" s="19">
        <f>(SUM(B31:L31)-SUM(B35:L35))/SUM(B31:L31)</f>
        <v>0.90513214150118027</v>
      </c>
      <c r="M26" s="20">
        <f>(SUM(B31:M31)-SUM(B35:M35))/SUM(B31:M31)</f>
        <v>0.91668720372276424</v>
      </c>
      <c r="N26" s="20">
        <f t="shared" si="43"/>
        <v>1</v>
      </c>
      <c r="O26" s="20">
        <f>(SUM(N31:O31)-SUM(N35:O35))/SUM(N31:O31)</f>
        <v>1</v>
      </c>
      <c r="P26" s="20">
        <f>(SUM(N31:P31)-SUM(N35:P35))/SUM(N31:P31)</f>
        <v>1</v>
      </c>
      <c r="Q26" s="20">
        <f>(SUM(N31:Q31)-SUM(N35:Q35))/SUM(N31:Q31)</f>
        <v>1</v>
      </c>
      <c r="R26" s="20">
        <f>(SUM(N31:R31)-SUM(N35:R35))/SUM(N31:R31)</f>
        <v>1</v>
      </c>
      <c r="S26" s="20">
        <f>(SUM(N31:S31)-SUM(N35:S35))/SUM(N31:S31)</f>
        <v>1</v>
      </c>
      <c r="T26" s="20">
        <f>(SUM(O31:T31)-SUM(O35:T35))/SUM(O31:T31)</f>
        <v>1</v>
      </c>
      <c r="U26" s="20">
        <f>(SUM(N31:U31)-SUM(N35:U35))/SUM(N31:U31)</f>
        <v>1</v>
      </c>
      <c r="V26" s="20">
        <f>(SUM(N31:V31)-SUM(N35:V35))/SUM(N31:V31)</f>
        <v>1</v>
      </c>
      <c r="W26" s="20">
        <f>(SUM(N31:W31)-SUM(N35:W35))/SUM(N31:W31)</f>
        <v>1</v>
      </c>
      <c r="X26" s="20">
        <f>(SUM(N31:X31)-SUM(N35:X35))/SUM(N31:X31)</f>
        <v>0.990271489786957</v>
      </c>
      <c r="Y26" s="20">
        <f>(SUM(N31:Y31)-SUM(N35:Y35))/SUM(N31:Y31)</f>
        <v>0.99043834780602868</v>
      </c>
      <c r="Z26" s="19">
        <f t="shared" si="44"/>
        <v>1</v>
      </c>
      <c r="AA26" s="19">
        <f>(SUM(Z31:AA31)-SUM(Z35:AA35))/SUM(Z31:AA31)</f>
        <v>1</v>
      </c>
      <c r="AB26" s="19">
        <f>(SUM(Z31:AB31)-SUM(Z35:AB35))/SUM(Z31:AB31)</f>
        <v>0.7257994501519317</v>
      </c>
      <c r="AC26" s="19">
        <f>(SUM(Z31:AC31)-SUM(Z35:AC35))/SUM(Z31:AC31)</f>
        <v>0.75214178274802168</v>
      </c>
      <c r="AD26" s="19">
        <f>(SUM(Z31:AD31)-SUM(Z35:AD35))/SUM(Z31:AD31)</f>
        <v>0.78697094036310489</v>
      </c>
      <c r="AE26" s="19">
        <f>(SUM(Z31:AE31)-SUM(Z35:AE35))/SUM(Z31:AE31)</f>
        <v>0.85333668711181632</v>
      </c>
      <c r="AF26" s="19">
        <f>(SUM(Z31:AF31)-SUM(Z35:AF35))/SUM(Z31:AF31)</f>
        <v>0.89514310614339665</v>
      </c>
      <c r="AG26" s="19">
        <f>(SUM(Z31:AG31)-SUM(Z35:AG35))/SUM(Z31:AG31)</f>
        <v>0.92360026205714862</v>
      </c>
      <c r="AH26" s="19">
        <f>(SUM(Z31:AH31)-SUM(Z35:AH35))/SUM(Z31:AH31)</f>
        <v>0.9393827920701816</v>
      </c>
      <c r="AI26" s="19">
        <f>(SUM(Z31:AI31)-SUM(Z35:AI35))/SUM(Z31:AI31)</f>
        <v>0.94875608436992964</v>
      </c>
      <c r="AJ26" s="19">
        <f>(SUM(Z31:AJ31)-SUM(Z35:AJ35))/SUM(Z31:AJ31)</f>
        <v>0.95411733372073315</v>
      </c>
      <c r="AK26" s="19">
        <f>(SUM(Z31:AK31)-SUM(Z35:AK35))/SUM(Z31:AK31)</f>
        <v>0.95811900170728603</v>
      </c>
      <c r="AL26" s="21"/>
      <c r="AO26" s="66"/>
      <c r="AP26" s="67"/>
      <c r="AQ26" s="67"/>
      <c r="AR26" s="67"/>
      <c r="AS26" s="67"/>
      <c r="AT26" s="67"/>
      <c r="AU26" s="67"/>
      <c r="AV26" s="67"/>
      <c r="AW26" s="67"/>
      <c r="AX26" s="121"/>
      <c r="AY26" s="67"/>
      <c r="AZ26" s="19">
        <f t="shared" ref="AZ26:AZ30" si="45">AZ18</f>
        <v>1</v>
      </c>
      <c r="BA26" s="19">
        <f>(SUM(AZ31:BA31)-SUM(AZ35:BA35))/SUM(AZ31:BA31)</f>
        <v>1</v>
      </c>
      <c r="BB26" s="19">
        <f>(SUM(AZ31:BB31)-SUM(AZ35:BB35))/SUM(AZ31:BB31)</f>
        <v>0.98424944957753902</v>
      </c>
      <c r="BC26" s="19">
        <f>(SUM(AZ31:BC31)-SUM(AZ35:BC35))/SUM(AZ31:BC31)</f>
        <v>0.98672755815612956</v>
      </c>
      <c r="BD26" s="19">
        <f>(SUM(AZ31:BD31)-SUM(AZ35:BD35))/SUM(AZ31:BD31)</f>
        <v>0.98915662650602409</v>
      </c>
      <c r="BE26" s="19">
        <f>(SUM(AZ31:BE31)-SUM(AZ35:BE35))/SUM(AZ31:BE31)</f>
        <v>0.98922641266572275</v>
      </c>
      <c r="BF26" s="19">
        <f>(SUM(AZ31:BF31)-SUM(AZ35:BF35))/SUM(AZ31:BF31)</f>
        <v>0.98922641266572275</v>
      </c>
      <c r="BG26" s="19">
        <f>(SUM(AZ31:BG31)-SUM(AZ35:BG35))/SUM(AZ31:BG31)</f>
        <v>0.98922641266572275</v>
      </c>
      <c r="BH26" s="19">
        <f>(SUM(AZ31:BH31)-SUM(AZ35:BH35))/SUM(AZ31:BH31)</f>
        <v>0.98922641266572275</v>
      </c>
      <c r="BI26" s="19">
        <f>(SUM(AZ31:BI31)-SUM(AZ35:BI35))/SUM(AZ31:BI31)</f>
        <v>0.98922641266572275</v>
      </c>
      <c r="BJ26" s="19">
        <f>(SUM(AZ31:BJ31)-SUM(AZ35:BJ35))/SUM(AZ31:BJ31)</f>
        <v>0.98922641266572275</v>
      </c>
      <c r="BK26" s="19">
        <f>(SUM(AZ31:BK31)-SUM(AZ35:BK35))/SUM(AZ31:BK31)</f>
        <v>0.98922641266572275</v>
      </c>
      <c r="BL26" s="21"/>
    </row>
    <row r="27" spans="1:64" s="14" customFormat="1" hidden="1" outlineLevel="1">
      <c r="A27" s="7" t="s">
        <v>37</v>
      </c>
      <c r="B27" s="19">
        <f>B19</f>
        <v>0.99195010453646593</v>
      </c>
      <c r="C27" s="19">
        <f>(SUM(B4:C4)-SUM(B36:C36))/SUM(B4:C4)</f>
        <v>0.99001772076819627</v>
      </c>
      <c r="D27" s="19">
        <f>(SUM(B4:D4)-SUM(B36:D36))/SUM(B4:D4)</f>
        <v>0.98356140087695443</v>
      </c>
      <c r="E27" s="19">
        <f>(SUM(B4:E4)-SUM(B36:E36))/SUM(B4:E4)</f>
        <v>0.95956701536478362</v>
      </c>
      <c r="F27" s="19">
        <f>(SUM(B4:F4)-SUM(B36:F36))/SUM(B4:F4)</f>
        <v>0.95361565903492784</v>
      </c>
      <c r="G27" s="19">
        <f>(SUM(B4:G4)-SUM(B36:G36))/SUM(B4:G4)</f>
        <v>0.91581299140221506</v>
      </c>
      <c r="H27" s="19">
        <f>(SUM(B4:H4)-SUM(B36:H36))/SUM(B4:H4)</f>
        <v>0.89121521423268535</v>
      </c>
      <c r="I27" s="20">
        <f>(SUM(B4:I4)-SUM(B36:I36))/SUM(B4:I4)</f>
        <v>0.88084582164885661</v>
      </c>
      <c r="J27" s="19">
        <f>(SUM(B4:J4)-SUM(B36:J36))/SUM(B4:J4)</f>
        <v>0.86626605692919523</v>
      </c>
      <c r="K27" s="19">
        <f>(SUM(B4:K4)-SUM(B36:K36))/SUM(B4:K4)</f>
        <v>0.85690309184443003</v>
      </c>
      <c r="L27" s="19">
        <f>(SUM(B4:L4)-SUM(B36:L36))/SUM(B4:L4)</f>
        <v>0.8638708845032893</v>
      </c>
      <c r="M27" s="20">
        <f>(SUM(B4:M4)-SUM(B36:M36))/SUM(B4:M4)</f>
        <v>0.87241702197575866</v>
      </c>
      <c r="N27" s="19">
        <f t="shared" si="43"/>
        <v>0.99272957337820689</v>
      </c>
      <c r="O27" s="19">
        <f>(SUM(N4:O4)-SUM(N36:O36))/SUM(N4:O4)</f>
        <v>0.97199018738055698</v>
      </c>
      <c r="P27" s="19">
        <f>(SUM(N4:P4)-SUM(N36:P36))/SUM(N4:P4)</f>
        <v>0.9669855380341531</v>
      </c>
      <c r="Q27" s="19">
        <f>(SUM(N4:Q4)-SUM(N36:Q36))/SUM(N4:Q4)</f>
        <v>0.92732142124780259</v>
      </c>
      <c r="R27" s="19">
        <f>(SUM(N4:R4)-SUM(N36:R36))/SUM(N4:R4)</f>
        <v>0.89960224256610055</v>
      </c>
      <c r="S27" s="19">
        <f>(SUM(N4:S4)-SUM(N36:S36))/SUM(N4:S4)</f>
        <v>0.88314959170063401</v>
      </c>
      <c r="T27" s="19">
        <f>(SUM(N4:T4)-SUM(N36:T36))/SUM(N4:T4)</f>
        <v>0.87422855890224804</v>
      </c>
      <c r="U27" s="19">
        <f>(SUM(N4:U4)-SUM(N36:U36))/SUM(N4:U4)</f>
        <v>0.86816705952715256</v>
      </c>
      <c r="V27" s="19">
        <f>(SUM(N4:V4)-SUM(N36:V36))/SUM(N4:V4)</f>
        <v>0.86484333523244139</v>
      </c>
      <c r="W27" s="19">
        <f>(SUM(N4:W4)-SUM(N36:W36))/SUM(N4:W4)</f>
        <v>0.85879195181796375</v>
      </c>
      <c r="X27" s="19">
        <f>(SUM(N4:X4)-SUM(N36:X36))/SUM(N4:X4)</f>
        <v>0.86581185109520864</v>
      </c>
      <c r="Y27" s="19">
        <f>(SUM(N4:Y4)-SUM(N36:Y36))/SUM(N4:Y4)</f>
        <v>0.87546372666813077</v>
      </c>
      <c r="Z27" s="19">
        <f t="shared" si="44"/>
        <v>0.93284513462050733</v>
      </c>
      <c r="AA27" s="19">
        <f>(SUM(Z4:AA4)-SUM(Z36:AA36))/SUM(Z4:AA4)</f>
        <v>0.87714252376456825</v>
      </c>
      <c r="AB27" s="19">
        <f>(SUM(Z4:AB4)-SUM(Z36:AB36))/SUM(Z4:AB4)</f>
        <v>0.87987466516984858</v>
      </c>
      <c r="AC27" s="19">
        <f>(SUM(Z4:AC4)-SUM(Z36:AC36))/SUM(Z4:AC4)</f>
        <v>0.89933796915621977</v>
      </c>
      <c r="AD27" s="19">
        <f>(SUM(Z4:AD4)-SUM(Z36:AD36))/SUM(Z4:AD4)</f>
        <v>0.91287127226678388</v>
      </c>
      <c r="AE27" s="19">
        <f>(SUM(Z4:AE4)-SUM(Z36:AE36))/SUM(Z4:AE4)</f>
        <v>0.92152312139434134</v>
      </c>
      <c r="AF27" s="19">
        <f>(SUM(Z4:AF4)-SUM(Z36:AF36))/SUM(Z4:AF4)</f>
        <v>0.9281233022648766</v>
      </c>
      <c r="AG27" s="19">
        <f>(SUM(Z4:AG4)-SUM(Z36:AG36))/SUM(Z4:AG4)</f>
        <v>0.93428005965935235</v>
      </c>
      <c r="AH27" s="19">
        <f>(SUM(Z4:AH4)-SUM(Z36:AH36))/SUM(Z4:AH4)</f>
        <v>0.94275089516333088</v>
      </c>
      <c r="AI27" s="19">
        <f>(SUM(Z4:AI4)-SUM(Z36:AI36))/SUM(Z4:AI4)</f>
        <v>0.94669322715440907</v>
      </c>
      <c r="AJ27" s="19">
        <f>(SUM(Z4:AJ4)-SUM(Z36:AJ36))/SUM(Z4:AJ4)</f>
        <v>0.95257822885999333</v>
      </c>
      <c r="AK27" s="19">
        <f>(SUM(Z4:AK4)-SUM(Z36:AK36))/SUM(Z4:AK4)</f>
        <v>0.95608880376387839</v>
      </c>
      <c r="AL27" s="21"/>
      <c r="AO27" s="63"/>
      <c r="AP27" s="63"/>
      <c r="AQ27" s="63"/>
      <c r="AR27" s="63"/>
      <c r="AS27" s="63"/>
      <c r="AT27" s="63"/>
      <c r="AU27" s="63"/>
      <c r="AV27" s="63"/>
      <c r="AW27" s="63"/>
      <c r="AX27" s="119"/>
      <c r="AY27" s="63"/>
      <c r="AZ27" s="19">
        <f t="shared" si="45"/>
        <v>1</v>
      </c>
      <c r="BA27" s="19">
        <f>(SUM(AZ4:BA4)-SUM(AZ36:BA36))/SUM(AZ4:BA4)</f>
        <v>1</v>
      </c>
      <c r="BB27" s="19">
        <f>(SUM(AZ4:BB4)-SUM(AZ36:BB36))/SUM(AZ4:BB4)</f>
        <v>1</v>
      </c>
      <c r="BC27" s="19">
        <f>(SUM(AZ4:BC4)-SUM(AZ36:BC36))/SUM(AZ4:BC4)</f>
        <v>1</v>
      </c>
      <c r="BD27" s="19">
        <f>(SUM(AZ4:BD4)-SUM(AZ36:BD36))/SUM(AZ4:BD4)</f>
        <v>1</v>
      </c>
      <c r="BE27" s="19">
        <f>(SUM(AZ4:BE4)-SUM(AZ36:BE36))/SUM(AZ4:BE4)</f>
        <v>1</v>
      </c>
      <c r="BF27" s="19">
        <f>(SUM(AZ4:BF4)-SUM(AZ36:BF36))/SUM(AZ4:BF4)</f>
        <v>1</v>
      </c>
      <c r="BG27" s="19">
        <f>(SUM(AZ4:BG4)-SUM(AZ36:BG36))/SUM(AZ4:BG4)</f>
        <v>1</v>
      </c>
      <c r="BH27" s="19">
        <f>(SUM(AZ4:BH4)-SUM(AZ36:BH36))/SUM(AZ4:BH4)</f>
        <v>1</v>
      </c>
      <c r="BI27" s="19">
        <f>(SUM(AZ4:BI4)-SUM(AZ36:BI36))/SUM(AZ4:BI4)</f>
        <v>1</v>
      </c>
      <c r="BJ27" s="19">
        <f>(SUM(AZ4:BJ4)-SUM(AZ36:BJ36))/SUM(AZ4:BJ4)</f>
        <v>1</v>
      </c>
      <c r="BK27" s="19">
        <f>(SUM(AZ4:BK4)-SUM(AZ36:BK36))/SUM(AZ4:BK4)</f>
        <v>1</v>
      </c>
      <c r="BL27" s="21"/>
    </row>
    <row r="28" spans="1:64" s="14" customFormat="1" hidden="1" outlineLevel="1">
      <c r="A28" s="7" t="s">
        <v>45</v>
      </c>
      <c r="B28" s="19"/>
      <c r="C28" s="19"/>
      <c r="D28" s="19"/>
      <c r="E28" s="19"/>
      <c r="F28" s="19"/>
      <c r="G28" s="19"/>
      <c r="H28" s="19"/>
      <c r="I28" s="20"/>
      <c r="J28" s="19"/>
      <c r="K28" s="19"/>
      <c r="L28" s="19"/>
      <c r="M28" s="20"/>
      <c r="N28" s="19">
        <f t="shared" si="43"/>
        <v>0.99796920802701028</v>
      </c>
      <c r="O28" s="19">
        <f>(SUM(N4:O4)-SUM(N37:O37))/SUM(N4:O4)</f>
        <v>0.99216953932124763</v>
      </c>
      <c r="P28" s="19">
        <f>(SUM(N4:P4)-SUM(N37:P37))/SUM(N4:P4)</f>
        <v>0.99575096004575536</v>
      </c>
      <c r="Q28" s="20">
        <f>(SUM(N4:Q4)-SUM(N37:Q37))/SUM(N4:Q4)</f>
        <v>0.99717883079342751</v>
      </c>
      <c r="R28" s="20">
        <f>(SUM(N4:R4)-SUM(N37:R37))/SUM(N4:R4)</f>
        <v>0.99745228693704568</v>
      </c>
      <c r="S28" s="20">
        <f>(SUM(N4:S4)-SUM(N37:S37))/SUM(N4:S4)</f>
        <v>0.99748213084950066</v>
      </c>
      <c r="T28" s="20">
        <f>(SUM(N4:T4)-SUM(N37:T37))/SUM(N4:T4)</f>
        <v>0.99672337750358575</v>
      </c>
      <c r="U28" s="19">
        <f>(SUM(N4:U4)-SUM(N37:U37))/SUM(N4:U4)</f>
        <v>0.99431553084341817</v>
      </c>
      <c r="V28" s="19">
        <f>(SUM(N4:V4)-SUM(N37:V37))/SUM(N4:V4)</f>
        <v>0.99305904957681668</v>
      </c>
      <c r="W28" s="19">
        <f>(SUM(O4:W4)-SUM(O37:W37))/SUM(O4:W4)</f>
        <v>0.9928538328019002</v>
      </c>
      <c r="X28" s="19">
        <f>(SUM(N4:X4)-SUM(N37:X37))/SUM(N4:X4)</f>
        <v>0.99361418410076296</v>
      </c>
      <c r="Y28" s="19">
        <f>(SUM(N4:Y4)-SUM(N37:Y37))/SUM(N4:Y4)</f>
        <v>0.99409106096460176</v>
      </c>
      <c r="Z28" s="19">
        <f t="shared" si="44"/>
        <v>1</v>
      </c>
      <c r="AA28" s="19">
        <f>(SUM(Z4:AA4)-SUM(Z37:AA37))/SUM(Z4:AA4)</f>
        <v>1</v>
      </c>
      <c r="AB28" s="19">
        <f>(SUM(Z4:AB4)-SUM(Z37:AB37))/SUM(Z4:AB4)</f>
        <v>1</v>
      </c>
      <c r="AC28" s="19">
        <f>(SUM(Z4:AC4)-SUM(Z37:AC37))/SUM(Z4:AC4)</f>
        <v>1</v>
      </c>
      <c r="AD28" s="19">
        <f>(SUM(Z4:AD4)-SUM(Z37:AD37))/SUM(Z4:AD4)</f>
        <v>1</v>
      </c>
      <c r="AE28" s="19">
        <f>(SUM(Z4:AE4)-SUM(Z37:AE37))/SUM(Z4:AE4)</f>
        <v>1</v>
      </c>
      <c r="AF28" s="19">
        <f>(SUM(Z4:AF4)-SUM(Z37:AF37))/SUM(Z4:AF4)</f>
        <v>1</v>
      </c>
      <c r="AG28" s="19">
        <f>(SUM(Z4:AG4)-SUM(Z37:AG37))/SUM(Z4:AG4)</f>
        <v>1</v>
      </c>
      <c r="AH28" s="19">
        <f>(SUM(Z4:AH4)-SUM(Z37:AH37))/SUM(Z4:AH4)</f>
        <v>1</v>
      </c>
      <c r="AI28" s="19">
        <f>(SUM(Z4:AI4)-SUM(Z37:AI37))/SUM(Z4:AI4)</f>
        <v>1</v>
      </c>
      <c r="AJ28" s="19">
        <f>(SUM(Z4:AJ4)-SUM(Z37:AJ37))/SUM(Z4:AJ4)</f>
        <v>1</v>
      </c>
      <c r="AK28" s="19">
        <f>(SUM(Z4:AK4)-SUM(Z37:AK37))/SUM(Z4:AK4)</f>
        <v>1</v>
      </c>
      <c r="AL28" s="21"/>
      <c r="AO28" s="63"/>
      <c r="AP28" s="65"/>
      <c r="AQ28" s="65"/>
      <c r="AR28" s="65"/>
      <c r="AS28" s="65"/>
      <c r="AT28" s="65"/>
      <c r="AU28" s="65"/>
      <c r="AV28" s="65"/>
      <c r="AW28" s="65"/>
      <c r="AX28" s="120"/>
      <c r="AY28" s="65"/>
      <c r="AZ28" s="19">
        <f t="shared" si="45"/>
        <v>1</v>
      </c>
      <c r="BA28" s="19">
        <f>(SUM(AZ4:BA4)-SUM(AZ37:BA37))/SUM(AZ4:BA4)</f>
        <v>1</v>
      </c>
      <c r="BB28" s="19">
        <f>(SUM(AZ4:BB4)-SUM(AZ37:BB37))/SUM(AZ4:BB4)</f>
        <v>1</v>
      </c>
      <c r="BC28" s="19">
        <f>(SUM(AZ4:BC4)-SUM(AZ37:BC37))/SUM(AZ4:BC4)</f>
        <v>1</v>
      </c>
      <c r="BD28" s="19">
        <f>(SUM(AZ4:BD4)-SUM(AZ37:BD37))/SUM(AZ4:BD4)</f>
        <v>1</v>
      </c>
      <c r="BE28" s="19">
        <f>(SUM(AZ4:BE4)-SUM(AZ37:BE37))/SUM(AZ4:BE4)</f>
        <v>1</v>
      </c>
      <c r="BF28" s="19">
        <f>(SUM(AZ4:BF4)-SUM(AZ37:BF37))/SUM(AZ4:BF4)</f>
        <v>1</v>
      </c>
      <c r="BG28" s="19">
        <f>(SUM(AZ4:BG4)-SUM(AZ37:BG37))/SUM(AZ4:BG4)</f>
        <v>1</v>
      </c>
      <c r="BH28" s="19">
        <f>(SUM(AZ4:BH4)-SUM(AZ37:BH37))/SUM(AZ4:BH4)</f>
        <v>1</v>
      </c>
      <c r="BI28" s="19">
        <f>(SUM(AZ4:BI4)-SUM(AZ37:BI37))/SUM(AZ4:BI4)</f>
        <v>1</v>
      </c>
      <c r="BJ28" s="19">
        <f>(SUM(AZ4:BJ4)-SUM(AZ37:BJ37))/SUM(AZ4:BJ4)</f>
        <v>1</v>
      </c>
      <c r="BK28" s="19">
        <f>(SUM(AZ4:BK4)-SUM(AZ37:BK37))/SUM(AZ4:BK4)</f>
        <v>1</v>
      </c>
      <c r="BL28" s="21"/>
    </row>
    <row r="29" spans="1:64" s="14" customFormat="1" hidden="1" outlineLevel="1">
      <c r="A29" s="7" t="s">
        <v>46</v>
      </c>
      <c r="B29" s="19"/>
      <c r="C29" s="19"/>
      <c r="D29" s="19"/>
      <c r="E29" s="19"/>
      <c r="F29" s="19"/>
      <c r="G29" s="19"/>
      <c r="H29" s="19"/>
      <c r="I29" s="20"/>
      <c r="J29" s="19"/>
      <c r="K29" s="19"/>
      <c r="L29" s="19"/>
      <c r="M29" s="20"/>
      <c r="N29" s="19">
        <f t="shared" si="43"/>
        <v>0.99807565118696084</v>
      </c>
      <c r="O29" s="19">
        <f>(SUM(N4:O4)-SUM(N38:O38))/SUM(N4:O4)</f>
        <v>0.9990309044510336</v>
      </c>
      <c r="P29" s="19">
        <f>(SUM(N4:P4)-SUM(N38:P38))/SUM(N4:P4)</f>
        <v>0.99937609281804074</v>
      </c>
      <c r="Q29" s="20">
        <f>(SUM(N4:Q4)-SUM(N38:Q38))/SUM(N4:Q4)</f>
        <v>0.98012140076334964</v>
      </c>
      <c r="R29" s="20">
        <f>(SUM(N4:R4)-SUM(N38:R38))/SUM(N4:R4)</f>
        <v>0.98085741889603473</v>
      </c>
      <c r="S29" s="20">
        <f>(SUM(N4:S4)-SUM(N38:S38))/SUM(N4:S4)</f>
        <v>0.98200909299706396</v>
      </c>
      <c r="T29" s="19">
        <f>(SUM(N4:T4)-SUM(N38:T38))/SUM(N4:T4)</f>
        <v>0.98281233775526811</v>
      </c>
      <c r="U29" s="19">
        <f>(SUM(N4:U4)-SUM(N38:U38))/SUM(N4:U4)</f>
        <v>0.98342401459001816</v>
      </c>
      <c r="V29" s="19">
        <f>(SUM(N4:V4)-SUM(N38:V38))/SUM(N4:V4)</f>
        <v>0.98438317704117151</v>
      </c>
      <c r="W29" s="19">
        <f>(SUM(N4:W4)-SUM(N38:W38))/SUM(N4:W4)</f>
        <v>0.98612804050341962</v>
      </c>
      <c r="X29" s="19">
        <f>(SUM(N4:X4)-SUM(N38:X38))/SUM(N4:X4)</f>
        <v>0.98703139700144926</v>
      </c>
      <c r="Y29" s="19">
        <f>(SUM(N4:Y4)-SUM(N38:Y38))/SUM(N4:Y4)</f>
        <v>0.9878218144540033</v>
      </c>
      <c r="Z29" s="19">
        <f t="shared" si="44"/>
        <v>0.99939324578971778</v>
      </c>
      <c r="AA29" s="19">
        <f>(SUM(Z4:AA4)-SUM(Z38:AA38))/SUM(Z4:AA4)</f>
        <v>0.99304653708353596</v>
      </c>
      <c r="AB29" s="19">
        <f>(SUM(Z4:AB4)-SUM(Z38:AB38))/SUM(Z4:AB4)</f>
        <v>0.99488464790433628</v>
      </c>
      <c r="AC29" s="19">
        <f>(SUM(Z4:AC4)-SUM(Z38:AC38))/SUM(Z4:AC4)</f>
        <v>0.99607995649842485</v>
      </c>
      <c r="AD29" s="19">
        <f>(SUM(Z4:AD4)-SUM(Z38:AD38))/SUM(Z4:AD4)</f>
        <v>0.99624781778467963</v>
      </c>
      <c r="AE29" s="19">
        <f>(SUM(Z4:AE4)-SUM(Z38:AE38))/SUM(Z4:AE4)</f>
        <v>0.99664251972606155</v>
      </c>
      <c r="AF29" s="19">
        <f>(SUM(Z4:AF4)-SUM(Z38:AF38))/SUM(Z4:AF4)</f>
        <v>0.99693994917747764</v>
      </c>
      <c r="AG29" s="19">
        <f>(SUM(Z4:AG4)-SUM(Z38:AG38))/SUM(Z4:AG4)</f>
        <v>0.99725985896566116</v>
      </c>
      <c r="AH29" s="19">
        <f>(SUM(Z4:AH4)-SUM(Z38:AH38))/SUM(Z4:AH4)</f>
        <v>0.99765909126509977</v>
      </c>
      <c r="AI29" s="19">
        <f>(SUM(Z4:AI4)-SUM(Z38:AI38))/SUM(Z4:AI4)</f>
        <v>0.99782190344734856</v>
      </c>
      <c r="AJ29" s="19">
        <f>(SUM(Z4:AJ4)-SUM(Z38:AJ38))/SUM(Z4:AJ4)</f>
        <v>0.99806474607375506</v>
      </c>
      <c r="AK29" s="19">
        <f>(SUM(Z4:AK4)-SUM(Z38:AK38))/SUM(Z4:AK4)</f>
        <v>0.99821188610658784</v>
      </c>
      <c r="AL29" s="21"/>
      <c r="AO29" s="66"/>
      <c r="AP29" s="67"/>
      <c r="AQ29" s="67"/>
      <c r="AR29" s="67"/>
      <c r="AS29" s="67"/>
      <c r="AT29" s="67"/>
      <c r="AU29" s="67"/>
      <c r="AV29" s="67"/>
      <c r="AW29" s="67"/>
      <c r="AX29" s="121"/>
      <c r="AY29" s="67"/>
      <c r="AZ29" s="19">
        <f t="shared" si="45"/>
        <v>1</v>
      </c>
      <c r="BA29" s="19">
        <f>(SUM(AZ4:BA4)-SUM(AZ38:BA38))/SUM(AZ4:BA4)</f>
        <v>1</v>
      </c>
      <c r="BB29" s="19">
        <f>(SUM(AZ4:BB4)-SUM(AZ38:BB38))/SUM(AZ4:BB4)</f>
        <v>1</v>
      </c>
      <c r="BC29" s="19">
        <f>(SUM(AZ4:BC4)-SUM(AZ38:BC38))/SUM(AZ4:BC4)</f>
        <v>1</v>
      </c>
      <c r="BD29" s="19">
        <f>(SUM(AZ4:BD4)-SUM(AZ38:BD38))/SUM(AZ4:BD4)</f>
        <v>1</v>
      </c>
      <c r="BE29" s="19">
        <f>(SUM(AZ4:BE4)-SUM(AZ38:BE38))/SUM(AZ4:BE4)</f>
        <v>1</v>
      </c>
      <c r="BF29" s="19">
        <f>(SUM(AZ4:BF4)-SUM(AZ38:BF38))/SUM(AZ4:BF4)</f>
        <v>1</v>
      </c>
      <c r="BG29" s="19">
        <f>(SUM(AZ4:BG4)-SUM(AZ38:BG38))/SUM(AZ4:BG4)</f>
        <v>1</v>
      </c>
      <c r="BH29" s="19">
        <f>(SUM(AZ4:BH4)-SUM(AZ38:BH38))/SUM(AZ4:BH4)</f>
        <v>1</v>
      </c>
      <c r="BI29" s="19">
        <f>(SUM(AZ4:BI4)-SUM(AZ38:BI38))/SUM(AZ4:BI4)</f>
        <v>1</v>
      </c>
      <c r="BJ29" s="19">
        <f>(SUM(AZ4:BJ4)-SUM(AZ38:BJ38))/SUM(AZ4:BJ4)</f>
        <v>1</v>
      </c>
      <c r="BK29" s="19">
        <f>(SUM(AZ4:BK4)-SUM(AZ38:BK38))/SUM(AZ4:BK4)</f>
        <v>1</v>
      </c>
      <c r="BL29" s="21"/>
    </row>
    <row r="30" spans="1:64" s="14" customFormat="1" ht="13.8" hidden="1" outlineLevel="1" thickBot="1">
      <c r="A30" s="39" t="s">
        <v>48</v>
      </c>
      <c r="B30" s="40"/>
      <c r="C30" s="40"/>
      <c r="D30" s="40"/>
      <c r="E30" s="40"/>
      <c r="F30" s="40"/>
      <c r="G30" s="40"/>
      <c r="H30" s="40"/>
      <c r="I30" s="41"/>
      <c r="J30" s="40"/>
      <c r="K30" s="40"/>
      <c r="L30" s="40"/>
      <c r="M30" s="41"/>
      <c r="N30" s="40">
        <f>(N4-N37-N38)/N4</f>
        <v>0.99604485921397112</v>
      </c>
      <c r="O30" s="40">
        <f>(SUM(N4:O4)-SUM(N37:O37)-SUM(N38:O38))/SUM(N4:O4)</f>
        <v>0.99120044377228123</v>
      </c>
      <c r="P30" s="40">
        <f>(SUM(N4:P4)-SUM(N37:P37)-SUM(N38:P38))/SUM(N4:P4)</f>
        <v>0.9951270528637961</v>
      </c>
      <c r="Q30" s="40">
        <f>(SUM(N4:Q4)-SUM(N37:Q37)-SUM(N38:Q38))/SUM(N4:Q4)</f>
        <v>0.97730023155677714</v>
      </c>
      <c r="R30" s="40">
        <f>(SUM(N4:R4)-SUM(N37:R37)-SUM(N38:R38))/SUM(N4:R4)</f>
        <v>0.97830970583308052</v>
      </c>
      <c r="S30" s="40">
        <f>(SUM(N4:S4)-SUM(N37:S37)-SUM(N38:S38))/SUM(N4:S4)</f>
        <v>0.97949122384656462</v>
      </c>
      <c r="T30" s="40">
        <f>(SUM(N4:T4)-SUM(N37:T37)-SUM(N38:T38))/SUM(N4:T4)</f>
        <v>0.97953571525885397</v>
      </c>
      <c r="U30" s="40">
        <f>(SUM(N4:U4)-SUM(N37:U37)-SUM(N38:U38))/SUM(N4:U4)</f>
        <v>0.97773954543343633</v>
      </c>
      <c r="V30" s="40">
        <f>(SUM(N4:V4)-SUM(N37:V37)-SUM(N38:V38))/SUM(N4:V4)</f>
        <v>0.97744222661798819</v>
      </c>
      <c r="W30" s="40">
        <f>(SUM(N4:W4)-SUM(N37:W37)-SUM(N38:W38))/SUM(N4:W4)</f>
        <v>0.97934759976964147</v>
      </c>
      <c r="X30" s="40">
        <f>(SUM(N4:X4)-SUM(N37:X37)-SUM(N38:X38))/SUM(N4:X4)</f>
        <v>0.98064558110221212</v>
      </c>
      <c r="Y30" s="40">
        <f>(SUM(N4:Y4)-SUM(N37:Y37)-SUM(N38:Y38))/SUM(N4:Y4)</f>
        <v>0.98191287541860506</v>
      </c>
      <c r="Z30" s="40">
        <f t="shared" si="44"/>
        <v>0.99939324578971778</v>
      </c>
      <c r="AA30" s="40">
        <f>(SUM(Z4:AA4)-SUM(Z37:AA37)-SUM(Z38:AA38))/SUM(Z4:AA4)</f>
        <v>0.99304653708353596</v>
      </c>
      <c r="AB30" s="40">
        <f>(SUM(Z4:AB4)-SUM(Z37:AB37)-SUM(Z38:AB38))/SUM(Z4:AB4)</f>
        <v>0.99488464790433628</v>
      </c>
      <c r="AC30" s="40">
        <f>(SUM(Z4:AC4)-SUM(Z37:AC37)-SUM(Z38:AC38))/SUM(Z4:AC4)</f>
        <v>0.99607995649842485</v>
      </c>
      <c r="AD30" s="40">
        <f>(SUM(Z4:AD4)-SUM(Z37:AD37)-SUM(Z38:AD38))/SUM(Z4:AD4)</f>
        <v>0.99624781778467963</v>
      </c>
      <c r="AE30" s="40">
        <f>(SUM(Z4:AE4)-SUM(Z37:AE37)-SUM(Z38:AE38))/SUM(Z4:AE4)</f>
        <v>0.99664251972606155</v>
      </c>
      <c r="AF30" s="40">
        <f>(SUM(Z4:AF4)-SUM(Z37:AF37)-SUM(Z38:AF38))/SUM(Z4:AF4)</f>
        <v>0.99693994917747764</v>
      </c>
      <c r="AG30" s="40">
        <f>(SUM(Z4:AG4)-SUM(Z37:AG37)-SUM(Z38:AG38))/SUM(Z4:AG4)</f>
        <v>0.99725985896566116</v>
      </c>
      <c r="AH30" s="40">
        <f>(SUM(Z4:AH4)-SUM(Z37:AH37)-SUM(Z38:AH38))/SUM(Z4:AH4)</f>
        <v>0.99765909126509977</v>
      </c>
      <c r="AI30" s="40">
        <f>(SUM(Z4:AI4)-SUM(Z37:AI37)-SUM(Z38:AI38))/SUM(Z4:AI4)</f>
        <v>0.99782190344734856</v>
      </c>
      <c r="AJ30" s="40">
        <f>(SUM(Z4:AJ4)-SUM(Z37:AJ37)-SUM(Z38:AJ38))/SUM(Z4:AJ4)</f>
        <v>0.99806474607375506</v>
      </c>
      <c r="AK30" s="40">
        <f>(SUM(Z4:AK4)-SUM(Z37:AK37)-SUM(Z38:AK38))/SUM(Z4:AK4)</f>
        <v>0.99821188610658784</v>
      </c>
      <c r="AL30" s="56"/>
      <c r="AR30" s="61"/>
      <c r="AT30" s="61"/>
      <c r="AV30" s="61"/>
      <c r="AX30" s="115"/>
      <c r="AZ30" s="40">
        <f t="shared" si="45"/>
        <v>1</v>
      </c>
      <c r="BA30" s="40">
        <f>(SUM(AZ4:BA4)-SUM(AZ37:BA37)-SUM(AZ38:BA38))/SUM(AZ4:BA4)</f>
        <v>1</v>
      </c>
      <c r="BB30" s="40">
        <f>(SUM(AZ4:BB4)-SUM(AZ37:BB37)-SUM(AZ38:BB38))/SUM(AZ4:BB4)</f>
        <v>1</v>
      </c>
      <c r="BC30" s="40">
        <f>(SUM(AZ4:BC4)-SUM(AZ37:BC37)-SUM(AZ38:BC38))/SUM(AZ4:BC4)</f>
        <v>1</v>
      </c>
      <c r="BD30" s="40">
        <f>(SUM(AZ4:BD4)-SUM(AZ37:BD37)-SUM(AZ38:BD38))/SUM(AZ4:BD4)</f>
        <v>1</v>
      </c>
      <c r="BE30" s="40">
        <f>(SUM(AZ4:BE4)-SUM(AZ37:BE37)-SUM(AZ38:BE38))/SUM(AZ4:BE4)</f>
        <v>1</v>
      </c>
      <c r="BF30" s="40">
        <f>(SUM(AZ4:BF4)-SUM(AZ37:BF37)-SUM(AZ38:BF38))/SUM(AZ4:BF4)</f>
        <v>1</v>
      </c>
      <c r="BG30" s="40">
        <f>(SUM(AZ4:BG4)-SUM(AZ37:BG37)-SUM(AZ38:BG38))/SUM(AZ4:BG4)</f>
        <v>1</v>
      </c>
      <c r="BH30" s="40">
        <f>(SUM(AZ4:BH4)-SUM(AZ37:BH37)-SUM(AZ38:BH38))/SUM(AZ4:BH4)</f>
        <v>1</v>
      </c>
      <c r="BI30" s="40">
        <f>(SUM(AZ4:BI4)-SUM(AZ37:BI37)-SUM(AZ38:BI38))/SUM(AZ4:BI4)</f>
        <v>1</v>
      </c>
      <c r="BJ30" s="40">
        <f>(SUM(AZ4:BJ4)-SUM(AZ37:BJ37)-SUM(AZ38:BJ38))/SUM(AZ4:BJ4)</f>
        <v>1</v>
      </c>
      <c r="BK30" s="40">
        <f>(SUM(AZ4:BK4)-SUM(AZ37:BK37)-SUM(AZ38:BK38))/SUM(AZ4:BK4)</f>
        <v>1</v>
      </c>
      <c r="BL30" s="56"/>
    </row>
    <row r="31" spans="1:64" ht="15" hidden="1" outlineLevel="1">
      <c r="A31" s="42" t="s">
        <v>38</v>
      </c>
      <c r="D31" s="129">
        <v>10000</v>
      </c>
      <c r="E31" s="129">
        <v>8462</v>
      </c>
      <c r="F31" s="129">
        <v>7599</v>
      </c>
      <c r="G31" s="129">
        <v>6126</v>
      </c>
      <c r="H31" s="129">
        <v>11524</v>
      </c>
      <c r="I31" s="129">
        <v>536</v>
      </c>
      <c r="J31" s="129">
        <v>7115</v>
      </c>
      <c r="K31" s="129">
        <v>995</v>
      </c>
      <c r="L31" s="129">
        <v>8222</v>
      </c>
      <c r="M31" s="129">
        <v>8402</v>
      </c>
      <c r="N31" s="125">
        <v>2441</v>
      </c>
      <c r="O31" s="125">
        <v>4348</v>
      </c>
      <c r="P31" s="125">
        <v>871</v>
      </c>
      <c r="Q31" s="125">
        <v>3875</v>
      </c>
      <c r="R31" s="125">
        <v>2400</v>
      </c>
      <c r="S31" s="125">
        <v>5983</v>
      </c>
      <c r="T31" s="125">
        <v>72298</v>
      </c>
      <c r="U31" s="125">
        <v>10051</v>
      </c>
      <c r="V31" s="125">
        <v>2368</v>
      </c>
      <c r="W31" s="125">
        <v>21000</v>
      </c>
      <c r="X31" s="125">
        <v>6451</v>
      </c>
      <c r="Y31" s="125">
        <v>2305</v>
      </c>
      <c r="Z31" s="71">
        <v>9331</v>
      </c>
      <c r="AA31" s="71">
        <v>1720</v>
      </c>
      <c r="AB31" s="71">
        <v>16593</v>
      </c>
      <c r="AC31" s="71">
        <v>2938</v>
      </c>
      <c r="AD31" s="71">
        <v>5000</v>
      </c>
      <c r="AE31" s="71">
        <v>16101</v>
      </c>
      <c r="AF31" s="71">
        <v>20606</v>
      </c>
      <c r="AG31" s="71">
        <v>26926</v>
      </c>
      <c r="AH31" s="71">
        <v>25832</v>
      </c>
      <c r="AI31" s="71">
        <v>22873</v>
      </c>
      <c r="AJ31" s="71">
        <v>17284</v>
      </c>
      <c r="AK31" s="71">
        <v>15785</v>
      </c>
      <c r="AL31" s="43">
        <f>SUM(Z31:AK31)</f>
        <v>180989</v>
      </c>
      <c r="AZ31" s="71">
        <v>20963</v>
      </c>
      <c r="BA31" s="71">
        <v>15205</v>
      </c>
      <c r="BB31" s="71">
        <v>16973</v>
      </c>
      <c r="BC31" s="71">
        <v>9922</v>
      </c>
      <c r="BD31" s="71">
        <v>14127</v>
      </c>
      <c r="BE31" s="71">
        <v>500</v>
      </c>
      <c r="BF31" s="71"/>
      <c r="BG31" s="71"/>
      <c r="BH31" s="71"/>
      <c r="BI31" s="71"/>
      <c r="BJ31" s="71"/>
      <c r="BK31" s="71"/>
      <c r="BL31" s="43">
        <f>SUM(AZ31:BK31)</f>
        <v>77690</v>
      </c>
    </row>
    <row r="32" spans="1:64" ht="15" hidden="1" outlineLevel="1">
      <c r="A32" s="42" t="s">
        <v>39</v>
      </c>
      <c r="B32" s="1">
        <v>8228</v>
      </c>
      <c r="C32" s="1">
        <v>4596</v>
      </c>
      <c r="D32" s="129">
        <v>98006</v>
      </c>
      <c r="E32" s="129">
        <v>110328</v>
      </c>
      <c r="F32" s="129">
        <v>69929</v>
      </c>
      <c r="G32" s="129">
        <v>207716</v>
      </c>
      <c r="H32" s="129">
        <v>148362</v>
      </c>
      <c r="I32" s="129">
        <v>229995</v>
      </c>
      <c r="J32" s="129">
        <v>295521</v>
      </c>
      <c r="K32" s="129">
        <v>111741</v>
      </c>
      <c r="L32" s="129">
        <v>19858</v>
      </c>
      <c r="M32" s="129">
        <v>10520</v>
      </c>
      <c r="N32" s="125">
        <v>32019</v>
      </c>
      <c r="O32" s="125">
        <v>23760</v>
      </c>
      <c r="P32" s="125">
        <v>52135</v>
      </c>
      <c r="Q32" s="125">
        <v>98649</v>
      </c>
      <c r="R32" s="125">
        <v>175058</v>
      </c>
      <c r="S32" s="125">
        <v>240521</v>
      </c>
      <c r="T32" s="125">
        <v>266081</v>
      </c>
      <c r="U32" s="125">
        <v>310865</v>
      </c>
      <c r="V32" s="125">
        <v>304920</v>
      </c>
      <c r="W32" s="125">
        <v>307867</v>
      </c>
      <c r="X32" s="125">
        <v>85487</v>
      </c>
      <c r="Y32" s="125">
        <v>14932</v>
      </c>
      <c r="Z32" s="2">
        <v>47260</v>
      </c>
      <c r="AA32" s="2">
        <v>163939</v>
      </c>
      <c r="AB32" s="2">
        <v>105040</v>
      </c>
      <c r="AC32" s="2">
        <v>41291</v>
      </c>
      <c r="AD32" s="2">
        <v>18439</v>
      </c>
      <c r="AE32" s="2">
        <v>478</v>
      </c>
      <c r="AF32" s="2">
        <v>5477</v>
      </c>
      <c r="AG32" s="2">
        <v>10172</v>
      </c>
      <c r="AH32" s="2">
        <v>4227</v>
      </c>
      <c r="AI32" s="2">
        <v>2478</v>
      </c>
      <c r="AJ32" s="2">
        <v>9788</v>
      </c>
      <c r="AK32" s="2">
        <v>1553</v>
      </c>
      <c r="AL32" s="43">
        <f>SUM(Z32:AK32)</f>
        <v>410142</v>
      </c>
      <c r="AZ32" s="2">
        <v>0</v>
      </c>
      <c r="BA32" s="2">
        <v>4026</v>
      </c>
      <c r="BB32" s="2">
        <v>68012</v>
      </c>
      <c r="BC32" s="2">
        <v>175698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/>
      <c r="BJ32" s="2"/>
      <c r="BK32" s="2"/>
      <c r="BL32" s="43">
        <f>SUM(AZ32:BK32)</f>
        <v>247736</v>
      </c>
    </row>
    <row r="33" spans="1:64" ht="15" hidden="1" outlineLevel="1">
      <c r="A33" s="42" t="s">
        <v>40</v>
      </c>
      <c r="B33" s="1">
        <v>9446</v>
      </c>
      <c r="C33" s="1">
        <v>14563</v>
      </c>
      <c r="D33" s="129">
        <v>196570</v>
      </c>
      <c r="E33" s="129">
        <v>359456</v>
      </c>
      <c r="F33" s="129">
        <v>272205</v>
      </c>
      <c r="G33" s="129">
        <v>613903</v>
      </c>
      <c r="H33" s="129">
        <v>605730</v>
      </c>
      <c r="I33" s="129">
        <v>530532</v>
      </c>
      <c r="J33" s="129">
        <v>882332</v>
      </c>
      <c r="K33" s="129">
        <v>464249</v>
      </c>
      <c r="L33" s="129">
        <v>58422</v>
      </c>
      <c r="M33" s="129">
        <v>34159</v>
      </c>
      <c r="N33" s="125">
        <v>16385</v>
      </c>
      <c r="O33" s="125">
        <v>84980</v>
      </c>
      <c r="P33" s="125">
        <v>274632</v>
      </c>
      <c r="Q33" s="125">
        <v>460960</v>
      </c>
      <c r="R33" s="125">
        <v>580117</v>
      </c>
      <c r="S33" s="125">
        <v>494084</v>
      </c>
      <c r="T33" s="125">
        <v>404008</v>
      </c>
      <c r="U33" s="125">
        <v>514616</v>
      </c>
      <c r="V33" s="125">
        <v>396662</v>
      </c>
      <c r="W33" s="125">
        <v>628021</v>
      </c>
      <c r="X33" s="125">
        <v>225069</v>
      </c>
      <c r="Y33" s="125">
        <v>102587</v>
      </c>
      <c r="Z33" s="2">
        <v>144384</v>
      </c>
      <c r="AA33" s="2">
        <v>521792</v>
      </c>
      <c r="AB33" s="2">
        <v>266659</v>
      </c>
      <c r="AC33" s="2">
        <v>89194</v>
      </c>
      <c r="AD33" s="2">
        <v>31852</v>
      </c>
      <c r="AE33" s="2">
        <v>10614</v>
      </c>
      <c r="AF33" s="2">
        <v>10417</v>
      </c>
      <c r="AG33" s="2">
        <v>11140</v>
      </c>
      <c r="AH33" s="2">
        <v>12243</v>
      </c>
      <c r="AI33" s="2">
        <v>2478</v>
      </c>
      <c r="AJ33" s="2">
        <v>13152</v>
      </c>
      <c r="AK33" s="2">
        <v>1931</v>
      </c>
      <c r="AL33" s="43">
        <f>SUM(Z33:AK33)</f>
        <v>1115856</v>
      </c>
      <c r="AZ33" s="2">
        <v>2589</v>
      </c>
      <c r="BA33" s="2">
        <v>6014</v>
      </c>
      <c r="BB33" s="2">
        <v>72246</v>
      </c>
      <c r="BC33" s="2">
        <v>222559</v>
      </c>
      <c r="BD33" s="2">
        <v>711</v>
      </c>
      <c r="BE33" s="2">
        <v>2363</v>
      </c>
      <c r="BF33" s="2">
        <v>0</v>
      </c>
      <c r="BG33" s="2">
        <v>0</v>
      </c>
      <c r="BH33" s="2">
        <v>0</v>
      </c>
      <c r="BI33" s="2"/>
      <c r="BJ33" s="2"/>
      <c r="BK33" s="2"/>
      <c r="BL33" s="43">
        <f>SUM(AZ33:BK33)</f>
        <v>306482</v>
      </c>
    </row>
    <row r="34" spans="1:64" ht="15" hidden="1" outlineLevel="1">
      <c r="A34" s="50" t="s">
        <v>41</v>
      </c>
      <c r="B34" s="130">
        <v>7535</v>
      </c>
      <c r="C34" s="130">
        <v>0</v>
      </c>
      <c r="D34" s="130">
        <v>50239</v>
      </c>
      <c r="E34" s="130">
        <v>137396</v>
      </c>
      <c r="F34" s="130">
        <v>57344</v>
      </c>
      <c r="G34" s="130">
        <v>304504</v>
      </c>
      <c r="H34" s="130">
        <v>313075</v>
      </c>
      <c r="I34" s="51">
        <v>137604</v>
      </c>
      <c r="J34" s="130">
        <v>76476</v>
      </c>
      <c r="K34" s="130">
        <v>44693</v>
      </c>
      <c r="L34" s="130">
        <v>21102</v>
      </c>
      <c r="M34" s="130">
        <v>1850</v>
      </c>
      <c r="N34" s="131">
        <v>3434</v>
      </c>
      <c r="O34" s="131">
        <v>15613</v>
      </c>
      <c r="P34" s="131">
        <v>51260</v>
      </c>
      <c r="Q34" s="131">
        <v>55762</v>
      </c>
      <c r="R34" s="131">
        <v>111528</v>
      </c>
      <c r="S34" s="131">
        <v>163934</v>
      </c>
      <c r="T34" s="131">
        <v>122518</v>
      </c>
      <c r="U34" s="131">
        <v>213532</v>
      </c>
      <c r="V34" s="131">
        <v>142812</v>
      </c>
      <c r="W34" s="131">
        <v>111493</v>
      </c>
      <c r="X34" s="131">
        <v>68807</v>
      </c>
      <c r="Y34" s="131">
        <v>9703</v>
      </c>
      <c r="Z34" s="2">
        <v>30491</v>
      </c>
      <c r="AA34" s="2">
        <v>173418</v>
      </c>
      <c r="AB34" s="2">
        <v>10345</v>
      </c>
      <c r="AC34" s="2">
        <v>24255</v>
      </c>
      <c r="AD34" s="2">
        <v>10707</v>
      </c>
      <c r="AE34" s="2">
        <v>0</v>
      </c>
      <c r="AF34" s="2">
        <v>4681</v>
      </c>
      <c r="AG34" s="2">
        <v>9822</v>
      </c>
      <c r="AH34" s="2">
        <v>3661</v>
      </c>
      <c r="AI34" s="2">
        <v>300</v>
      </c>
      <c r="AJ34" s="2">
        <v>1389</v>
      </c>
      <c r="AK34" s="2">
        <v>1575</v>
      </c>
      <c r="AL34" s="52">
        <f>SUM(Z34:AK34)</f>
        <v>270644</v>
      </c>
      <c r="AN34" s="11"/>
      <c r="AZ34" s="2">
        <v>0</v>
      </c>
      <c r="BA34" s="2">
        <v>5045</v>
      </c>
      <c r="BB34" s="2">
        <v>59244</v>
      </c>
      <c r="BC34" s="2">
        <v>170549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/>
      <c r="BJ34" s="2"/>
      <c r="BK34" s="2"/>
      <c r="BL34" s="52">
        <f>SUM(AZ34:BK34)</f>
        <v>234838</v>
      </c>
    </row>
    <row r="35" spans="1:64" ht="15" hidden="1" outlineLevel="1">
      <c r="A35" s="42" t="s">
        <v>42</v>
      </c>
      <c r="D35" s="129"/>
      <c r="E35" s="129"/>
      <c r="F35" s="129">
        <v>3695</v>
      </c>
      <c r="G35" s="129"/>
      <c r="H35" s="129">
        <v>1516</v>
      </c>
      <c r="I35" s="129">
        <v>536</v>
      </c>
      <c r="J35" s="129"/>
      <c r="K35" s="129"/>
      <c r="L35" s="129"/>
      <c r="M35" s="129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32">
        <v>1285</v>
      </c>
      <c r="Y35" s="125"/>
      <c r="Z35" s="133"/>
      <c r="AA35" s="133"/>
      <c r="AB35" s="129">
        <v>7580</v>
      </c>
      <c r="AC35" s="129"/>
      <c r="AD35" s="129"/>
      <c r="AE35" s="129"/>
      <c r="AF35" s="129"/>
      <c r="AG35" s="129"/>
      <c r="AH35" s="129"/>
      <c r="AI35" s="129"/>
      <c r="AJ35" s="129"/>
      <c r="AK35" s="129"/>
      <c r="AL35" s="43">
        <f t="shared" ref="AL35:AL38" si="46">SUM(Z35:AK35)</f>
        <v>7580</v>
      </c>
      <c r="AZ35" s="2">
        <v>0</v>
      </c>
      <c r="BA35" s="2">
        <v>0</v>
      </c>
      <c r="BB35" s="2">
        <v>837</v>
      </c>
      <c r="BC35" s="2">
        <v>0</v>
      </c>
      <c r="BD35" s="2">
        <v>0</v>
      </c>
      <c r="BE35" s="2">
        <v>0</v>
      </c>
      <c r="BF35" s="2"/>
      <c r="BG35" s="2"/>
      <c r="BH35" s="2"/>
      <c r="BI35" s="2"/>
      <c r="BJ35" s="2"/>
      <c r="BK35" s="2"/>
      <c r="BL35" s="43">
        <f>SUM(AZ35:BK35)</f>
        <v>837</v>
      </c>
    </row>
    <row r="36" spans="1:64" ht="15" hidden="1" outlineLevel="1">
      <c r="A36" s="42" t="s">
        <v>32</v>
      </c>
      <c r="B36" s="129">
        <v>7535</v>
      </c>
      <c r="C36" s="129">
        <v>7511</v>
      </c>
      <c r="D36" s="129">
        <v>27033</v>
      </c>
      <c r="E36" s="129">
        <v>120021</v>
      </c>
      <c r="F36" s="129">
        <v>81104</v>
      </c>
      <c r="G36" s="129">
        <v>325332</v>
      </c>
      <c r="H36" s="129">
        <v>302587</v>
      </c>
      <c r="I36" s="129">
        <v>204049</v>
      </c>
      <c r="J36" s="129">
        <v>322869</v>
      </c>
      <c r="K36" s="129">
        <v>214995</v>
      </c>
      <c r="L36" s="129">
        <v>16041</v>
      </c>
      <c r="M36" s="129">
        <v>9357</v>
      </c>
      <c r="N36" s="125">
        <v>6079</v>
      </c>
      <c r="O36" s="125">
        <v>40426</v>
      </c>
      <c r="P36" s="125">
        <v>54511</v>
      </c>
      <c r="Q36" s="125">
        <v>233914</v>
      </c>
      <c r="R36" s="125">
        <v>261968</v>
      </c>
      <c r="S36" s="125">
        <v>247643</v>
      </c>
      <c r="T36" s="125">
        <v>180171</v>
      </c>
      <c r="U36" s="125">
        <v>190282</v>
      </c>
      <c r="V36" s="125">
        <v>177299</v>
      </c>
      <c r="W36" s="125">
        <v>259109</v>
      </c>
      <c r="X36" s="125">
        <v>27217</v>
      </c>
      <c r="Y36" s="125">
        <v>4988</v>
      </c>
      <c r="Z36" s="2">
        <v>54454</v>
      </c>
      <c r="AA36" s="2">
        <v>188771</v>
      </c>
      <c r="AB36" s="2">
        <v>94911</v>
      </c>
      <c r="AC36" s="2">
        <v>35619</v>
      </c>
      <c r="AD36" s="2">
        <v>9342</v>
      </c>
      <c r="AE36" s="2">
        <v>2523</v>
      </c>
      <c r="AF36" s="2">
        <v>4011</v>
      </c>
      <c r="AG36" s="2">
        <v>8218</v>
      </c>
      <c r="AH36" s="2">
        <v>7826</v>
      </c>
      <c r="AI36" s="2">
        <v>300</v>
      </c>
      <c r="AJ36" s="2">
        <v>500</v>
      </c>
      <c r="AK36" s="2">
        <v>881</v>
      </c>
      <c r="AL36" s="43">
        <f t="shared" si="46"/>
        <v>407356</v>
      </c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43">
        <f>SUM(AT36:BE36)</f>
        <v>0</v>
      </c>
    </row>
    <row r="37" spans="1:64" ht="15" hidden="1" outlineLevel="1">
      <c r="A37" s="42" t="s">
        <v>43</v>
      </c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5">
        <v>1698</v>
      </c>
      <c r="O37" s="125">
        <v>11303</v>
      </c>
      <c r="P37" s="125"/>
      <c r="Q37" s="125"/>
      <c r="R37" s="125">
        <v>2146</v>
      </c>
      <c r="S37" s="125">
        <v>3051</v>
      </c>
      <c r="T37" s="125">
        <v>8498</v>
      </c>
      <c r="U37" s="125">
        <v>25693</v>
      </c>
      <c r="V37" s="125">
        <v>19112</v>
      </c>
      <c r="W37" s="125">
        <v>7795</v>
      </c>
      <c r="X37" s="125">
        <v>587</v>
      </c>
      <c r="Y37" s="125"/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/>
      <c r="AG37" s="2"/>
      <c r="AH37" s="2"/>
      <c r="AI37" s="2"/>
      <c r="AJ37" s="2"/>
      <c r="AK37" s="2"/>
      <c r="AL37" s="43">
        <f t="shared" si="46"/>
        <v>0</v>
      </c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43"/>
    </row>
    <row r="38" spans="1:64" ht="15" hidden="1" outlineLevel="1">
      <c r="A38" s="42" t="s">
        <v>44</v>
      </c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5">
        <v>1609</v>
      </c>
      <c r="O38" s="125"/>
      <c r="P38" s="125">
        <v>300</v>
      </c>
      <c r="Q38" s="125">
        <v>89699</v>
      </c>
      <c r="R38" s="125">
        <v>22201</v>
      </c>
      <c r="S38" s="125">
        <v>16221</v>
      </c>
      <c r="T38" s="125">
        <v>10005</v>
      </c>
      <c r="U38" s="125">
        <v>12732</v>
      </c>
      <c r="V38" s="125">
        <v>8107</v>
      </c>
      <c r="W38" s="125">
        <v>1356</v>
      </c>
      <c r="X38" s="125"/>
      <c r="Y38" s="125">
        <v>2407</v>
      </c>
      <c r="Z38" s="2">
        <v>492</v>
      </c>
      <c r="AA38" s="2">
        <v>13274</v>
      </c>
      <c r="AB38" s="2">
        <v>633</v>
      </c>
      <c r="AC38" s="2">
        <v>156</v>
      </c>
      <c r="AD38" s="2">
        <v>1943</v>
      </c>
      <c r="AE38" s="2"/>
      <c r="AF38" s="2">
        <v>90</v>
      </c>
      <c r="AG38" s="2"/>
      <c r="AH38" s="2"/>
      <c r="AI38" s="2"/>
      <c r="AJ38" s="2"/>
      <c r="AK38" s="2"/>
      <c r="AL38" s="43">
        <f t="shared" si="46"/>
        <v>16588</v>
      </c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43"/>
    </row>
    <row r="39" spans="1:64" ht="16.5" hidden="1" customHeight="1">
      <c r="A39" s="42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43"/>
    </row>
    <row r="40" spans="1:64" ht="15" hidden="1">
      <c r="A40" s="42" t="s">
        <v>27</v>
      </c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2">
        <v>638</v>
      </c>
      <c r="AA40" s="2">
        <v>65430</v>
      </c>
      <c r="AB40" s="2">
        <v>19613</v>
      </c>
      <c r="AC40" s="2">
        <v>25328</v>
      </c>
      <c r="AD40" s="2">
        <v>19130</v>
      </c>
      <c r="AE40" s="2">
        <v>0</v>
      </c>
      <c r="AF40" s="2">
        <v>0</v>
      </c>
      <c r="AG40" s="2">
        <v>0</v>
      </c>
      <c r="AH40" s="2">
        <v>0</v>
      </c>
      <c r="AI40" s="2">
        <v>928</v>
      </c>
      <c r="AJ40" s="2">
        <v>0</v>
      </c>
      <c r="AK40" s="2">
        <v>0</v>
      </c>
      <c r="AL40" s="43"/>
    </row>
    <row r="41" spans="1:64" ht="15" hidden="1">
      <c r="A41" s="42" t="s">
        <v>28</v>
      </c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2">
        <v>7753</v>
      </c>
      <c r="AA41" s="2">
        <v>108953</v>
      </c>
      <c r="AB41" s="2">
        <v>63954</v>
      </c>
      <c r="AC41" s="2">
        <v>28637</v>
      </c>
      <c r="AD41" s="2">
        <v>21526</v>
      </c>
      <c r="AE41" s="2">
        <v>2279</v>
      </c>
      <c r="AF41" s="2">
        <v>4162</v>
      </c>
      <c r="AG41" s="2">
        <v>0</v>
      </c>
      <c r="AH41" s="2">
        <v>616</v>
      </c>
      <c r="AI41" s="2">
        <v>1036</v>
      </c>
      <c r="AJ41" s="2">
        <v>0</v>
      </c>
      <c r="AK41" s="2">
        <v>0</v>
      </c>
      <c r="AL41" s="43"/>
    </row>
    <row r="42" spans="1:64" ht="15" hidden="1">
      <c r="A42" s="42" t="s">
        <v>29</v>
      </c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2">
        <v>2126</v>
      </c>
      <c r="AA42" s="2">
        <v>79844</v>
      </c>
      <c r="AB42" s="2">
        <v>12871</v>
      </c>
      <c r="AC42" s="2">
        <v>216</v>
      </c>
      <c r="AD42" s="2">
        <v>5484</v>
      </c>
      <c r="AE42" s="2">
        <v>0</v>
      </c>
      <c r="AF42" s="2">
        <v>4162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43"/>
    </row>
    <row r="43" spans="1:64" ht="15" hidden="1">
      <c r="A43" s="42" t="s">
        <v>80</v>
      </c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2">
        <v>1509</v>
      </c>
      <c r="AA43" s="2">
        <v>56116</v>
      </c>
      <c r="AB43" s="2">
        <v>42604</v>
      </c>
      <c r="AC43" s="2">
        <v>21921</v>
      </c>
      <c r="AD43" s="2">
        <v>0</v>
      </c>
      <c r="AE43" s="2">
        <v>841</v>
      </c>
      <c r="AF43" s="2">
        <v>0</v>
      </c>
      <c r="AG43" s="2">
        <v>0</v>
      </c>
      <c r="AH43" s="2">
        <v>0</v>
      </c>
      <c r="AI43" s="2">
        <v>108</v>
      </c>
      <c r="AJ43" s="2">
        <v>0</v>
      </c>
      <c r="AK43" s="2">
        <v>0</v>
      </c>
      <c r="AL43" s="43"/>
    </row>
    <row r="44" spans="1:64" ht="15" hidden="1">
      <c r="A44" s="42" t="s">
        <v>81</v>
      </c>
      <c r="J44" s="129"/>
      <c r="K44" s="129"/>
      <c r="L44" s="129"/>
      <c r="M44" s="44"/>
      <c r="N44" s="44"/>
      <c r="O44" s="44"/>
      <c r="Z44" s="2">
        <v>283</v>
      </c>
      <c r="AA44" s="2">
        <v>29761</v>
      </c>
      <c r="AB44" s="2">
        <v>11024</v>
      </c>
      <c r="AC44" s="2">
        <v>12400</v>
      </c>
      <c r="AD44" s="2"/>
      <c r="AE44" s="2"/>
      <c r="AF44" s="2"/>
      <c r="AG44" s="2"/>
      <c r="AH44" s="2"/>
      <c r="AI44" s="2"/>
      <c r="AJ44" s="2"/>
      <c r="AK44" s="2"/>
    </row>
    <row r="45" spans="1:64" hidden="1">
      <c r="A45" s="42"/>
      <c r="J45" s="129"/>
      <c r="K45" s="129"/>
      <c r="L45" s="129"/>
      <c r="M45" s="44"/>
      <c r="N45" s="44"/>
      <c r="O45" s="44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</row>
    <row r="46" spans="1:64" hidden="1">
      <c r="A46" s="42"/>
      <c r="J46" s="129"/>
      <c r="K46" s="129"/>
      <c r="L46" s="129"/>
      <c r="M46" s="44"/>
      <c r="N46" s="44"/>
      <c r="O46" s="44"/>
      <c r="Z46" s="134">
        <f>Z32-Z40</f>
        <v>46622</v>
      </c>
      <c r="AA46" s="134">
        <f>AA32-AA40</f>
        <v>98509</v>
      </c>
      <c r="AB46" s="134">
        <f t="shared" ref="AA46:AE48" si="47">AB32-AB40</f>
        <v>85427</v>
      </c>
      <c r="AC46" s="134">
        <f t="shared" si="47"/>
        <v>15963</v>
      </c>
      <c r="AD46" s="134">
        <f t="shared" si="47"/>
        <v>-691</v>
      </c>
      <c r="AE46" s="134">
        <f>AE32-AE40</f>
        <v>478</v>
      </c>
      <c r="AF46" s="135"/>
      <c r="AG46" s="135"/>
      <c r="AH46" s="135"/>
      <c r="AI46" s="135"/>
      <c r="AJ46" s="135"/>
      <c r="AK46" s="125"/>
    </row>
    <row r="47" spans="1:64" hidden="1">
      <c r="A47" s="42"/>
      <c r="J47" s="129"/>
      <c r="K47" s="129"/>
      <c r="L47" s="129"/>
      <c r="M47" s="44"/>
      <c r="N47" s="44"/>
      <c r="O47" s="44"/>
      <c r="Z47" s="134">
        <f>Z33-Z41</f>
        <v>136631</v>
      </c>
      <c r="AA47" s="134">
        <f t="shared" si="47"/>
        <v>412839</v>
      </c>
      <c r="AB47" s="134">
        <f t="shared" si="47"/>
        <v>202705</v>
      </c>
      <c r="AC47" s="134">
        <f t="shared" si="47"/>
        <v>60557</v>
      </c>
      <c r="AD47" s="134">
        <f t="shared" si="47"/>
        <v>10326</v>
      </c>
      <c r="AE47" s="134">
        <f t="shared" si="47"/>
        <v>8335</v>
      </c>
      <c r="AF47" s="135"/>
      <c r="AG47" s="135"/>
      <c r="AH47" s="135"/>
      <c r="AI47" s="135"/>
      <c r="AJ47" s="135"/>
      <c r="AK47" s="125"/>
    </row>
    <row r="48" spans="1:64" hidden="1">
      <c r="A48" s="42"/>
      <c r="J48" s="129"/>
      <c r="K48" s="129"/>
      <c r="L48" s="129"/>
      <c r="M48" s="44"/>
      <c r="N48" s="44"/>
      <c r="O48" s="44"/>
      <c r="Z48" s="134">
        <f>Z34-Z42</f>
        <v>28365</v>
      </c>
      <c r="AA48" s="134">
        <f t="shared" si="47"/>
        <v>93574</v>
      </c>
      <c r="AB48" s="134">
        <f t="shared" si="47"/>
        <v>-2526</v>
      </c>
      <c r="AC48" s="134">
        <f t="shared" si="47"/>
        <v>24039</v>
      </c>
      <c r="AD48" s="134">
        <f t="shared" si="47"/>
        <v>5223</v>
      </c>
      <c r="AE48" s="134">
        <f t="shared" si="47"/>
        <v>0</v>
      </c>
      <c r="AF48" s="135"/>
      <c r="AG48" s="135"/>
      <c r="AH48" s="135"/>
      <c r="AI48" s="135"/>
      <c r="AJ48" s="135"/>
      <c r="AK48" s="125"/>
    </row>
    <row r="49" spans="1:77" hidden="1">
      <c r="A49" s="42"/>
      <c r="J49" s="129"/>
      <c r="K49" s="129"/>
      <c r="L49" s="129"/>
      <c r="M49" s="44"/>
      <c r="N49" s="44"/>
      <c r="O49" s="44"/>
      <c r="Z49" s="134">
        <f>Z36-Z43</f>
        <v>52945</v>
      </c>
      <c r="AA49" s="134">
        <f t="shared" ref="AA49:AE50" si="48">AA36-AA43</f>
        <v>132655</v>
      </c>
      <c r="AB49" s="134">
        <f t="shared" si="48"/>
        <v>52307</v>
      </c>
      <c r="AC49" s="134">
        <f t="shared" si="48"/>
        <v>13698</v>
      </c>
      <c r="AD49" s="134">
        <f t="shared" si="48"/>
        <v>9342</v>
      </c>
      <c r="AE49" s="134">
        <f t="shared" si="48"/>
        <v>1682</v>
      </c>
      <c r="AF49" s="135"/>
      <c r="AG49" s="135"/>
      <c r="AH49" s="135"/>
      <c r="AI49" s="135"/>
      <c r="AJ49" s="135"/>
      <c r="AK49" s="125"/>
    </row>
    <row r="50" spans="1:77" hidden="1">
      <c r="A50" s="42"/>
      <c r="J50" s="129"/>
      <c r="K50" s="129"/>
      <c r="L50" s="129"/>
      <c r="M50" s="44"/>
      <c r="N50" s="44"/>
      <c r="O50" s="44"/>
      <c r="Z50" s="134">
        <f>Z37-Z44</f>
        <v>-283</v>
      </c>
      <c r="AA50" s="134">
        <f t="shared" si="48"/>
        <v>-29761</v>
      </c>
      <c r="AB50" s="134">
        <f t="shared" si="48"/>
        <v>-11024</v>
      </c>
      <c r="AC50" s="134">
        <f t="shared" si="48"/>
        <v>-12400</v>
      </c>
      <c r="AD50" s="134">
        <f t="shared" si="48"/>
        <v>0</v>
      </c>
      <c r="AE50" s="134">
        <f t="shared" si="48"/>
        <v>0</v>
      </c>
      <c r="AF50" s="135"/>
      <c r="AG50" s="135"/>
      <c r="AH50" s="135"/>
      <c r="AI50" s="135"/>
      <c r="AJ50" s="135"/>
      <c r="AK50" s="125"/>
    </row>
    <row r="51" spans="1:77">
      <c r="A51" s="42"/>
      <c r="J51" s="129"/>
      <c r="K51" s="129"/>
      <c r="L51" s="129"/>
      <c r="M51" s="44"/>
      <c r="N51" s="44"/>
      <c r="O51" s="44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</row>
    <row r="52" spans="1:77" ht="13.8" thickBot="1">
      <c r="A52" s="136" t="s">
        <v>90</v>
      </c>
    </row>
    <row r="53" spans="1:77">
      <c r="A53" s="86" t="s">
        <v>50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80" t="s">
        <v>51</v>
      </c>
      <c r="AA53" s="80" t="s">
        <v>52</v>
      </c>
      <c r="AB53" s="80" t="s">
        <v>53</v>
      </c>
      <c r="AC53" s="80" t="s">
        <v>54</v>
      </c>
      <c r="AD53" s="80" t="s">
        <v>55</v>
      </c>
      <c r="AE53" s="80" t="s">
        <v>56</v>
      </c>
      <c r="AF53" s="80" t="s">
        <v>57</v>
      </c>
      <c r="AG53" s="80" t="s">
        <v>58</v>
      </c>
      <c r="AH53" s="80" t="s">
        <v>59</v>
      </c>
      <c r="AI53" s="80" t="s">
        <v>60</v>
      </c>
      <c r="AJ53" s="80" t="s">
        <v>61</v>
      </c>
      <c r="AK53" s="80" t="s">
        <v>62</v>
      </c>
      <c r="AL53" s="80" t="s">
        <v>63</v>
      </c>
      <c r="AM53" s="80" t="s">
        <v>64</v>
      </c>
      <c r="AN53" s="80" t="s">
        <v>65</v>
      </c>
      <c r="AO53" s="80" t="s">
        <v>66</v>
      </c>
      <c r="AP53" s="80" t="s">
        <v>82</v>
      </c>
      <c r="AQ53" s="80" t="s">
        <v>83</v>
      </c>
      <c r="AR53" s="80" t="s">
        <v>84</v>
      </c>
      <c r="AS53" s="80" t="s">
        <v>85</v>
      </c>
      <c r="AT53" s="80" t="s">
        <v>86</v>
      </c>
      <c r="AU53" s="80" t="s">
        <v>87</v>
      </c>
      <c r="AV53" s="80" t="s">
        <v>88</v>
      </c>
      <c r="AW53" s="80" t="s">
        <v>89</v>
      </c>
      <c r="AX53" s="81" t="s">
        <v>15</v>
      </c>
      <c r="AZ53" s="148" t="s">
        <v>94</v>
      </c>
      <c r="BA53" s="144" t="s">
        <v>95</v>
      </c>
      <c r="BB53" s="144" t="s">
        <v>96</v>
      </c>
      <c r="BC53" s="144" t="s">
        <v>97</v>
      </c>
      <c r="BD53" s="144" t="s">
        <v>98</v>
      </c>
      <c r="BE53" s="144" t="s">
        <v>99</v>
      </c>
      <c r="BF53" s="144" t="s">
        <v>102</v>
      </c>
      <c r="BG53" s="144" t="s">
        <v>103</v>
      </c>
      <c r="BH53" s="144" t="s">
        <v>109</v>
      </c>
      <c r="BI53" s="144" t="s">
        <v>110</v>
      </c>
      <c r="BJ53" s="144" t="s">
        <v>111</v>
      </c>
      <c r="BK53" s="144" t="s">
        <v>112</v>
      </c>
      <c r="BL53" s="144" t="s">
        <v>113</v>
      </c>
      <c r="BM53" s="144" t="s">
        <v>114</v>
      </c>
      <c r="BN53" s="144" t="s">
        <v>115</v>
      </c>
      <c r="BO53" s="144" t="s">
        <v>116</v>
      </c>
      <c r="BP53" s="144" t="s">
        <v>117</v>
      </c>
      <c r="BQ53" s="144" t="s">
        <v>118</v>
      </c>
      <c r="BR53" s="144" t="s">
        <v>120</v>
      </c>
      <c r="BS53" s="144" t="s">
        <v>119</v>
      </c>
      <c r="BT53" s="144" t="s">
        <v>121</v>
      </c>
      <c r="BU53" s="144" t="s">
        <v>122</v>
      </c>
      <c r="BV53" s="144" t="s">
        <v>123</v>
      </c>
      <c r="BW53" s="144" t="s">
        <v>124</v>
      </c>
      <c r="BX53" s="145" t="s">
        <v>15</v>
      </c>
    </row>
    <row r="54" spans="1:77" s="74" customFormat="1" ht="15">
      <c r="A54" s="87" t="s">
        <v>17</v>
      </c>
      <c r="B54" s="8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147">
        <v>472042</v>
      </c>
      <c r="AA54" s="147">
        <v>338830</v>
      </c>
      <c r="AB54" s="147">
        <v>622176</v>
      </c>
      <c r="AC54" s="147">
        <v>546685</v>
      </c>
      <c r="AD54" s="147">
        <v>480170</v>
      </c>
      <c r="AE54" s="147">
        <v>354957</v>
      </c>
      <c r="AF54" s="147">
        <v>375944</v>
      </c>
      <c r="AG54" s="147">
        <v>522165</v>
      </c>
      <c r="AH54" s="147">
        <v>354215</v>
      </c>
      <c r="AI54" s="147">
        <v>329724</v>
      </c>
      <c r="AJ54" s="147">
        <v>262915</v>
      </c>
      <c r="AK54" s="147">
        <v>253981</v>
      </c>
      <c r="AL54" s="157">
        <v>299036</v>
      </c>
      <c r="AM54" s="157">
        <v>207985</v>
      </c>
      <c r="AN54" s="157">
        <v>210014</v>
      </c>
      <c r="AO54" s="157">
        <v>422864</v>
      </c>
      <c r="AP54" s="157">
        <v>552634</v>
      </c>
      <c r="AQ54" s="157">
        <v>479800</v>
      </c>
      <c r="AR54" s="157">
        <v>308735</v>
      </c>
      <c r="AS54" s="157">
        <v>220952</v>
      </c>
      <c r="AT54" s="157">
        <v>541430</v>
      </c>
      <c r="AU54" s="157">
        <v>414231</v>
      </c>
      <c r="AV54" s="157">
        <v>531932</v>
      </c>
      <c r="AW54" s="158">
        <v>173397</v>
      </c>
      <c r="AX54" s="137">
        <f>SUM(Z54:AW54)</f>
        <v>9276814</v>
      </c>
      <c r="AY54" s="142">
        <f>AX54-AX86</f>
        <v>0</v>
      </c>
      <c r="AZ54" s="2">
        <v>656256</v>
      </c>
      <c r="BA54" s="2">
        <v>344699</v>
      </c>
      <c r="BB54" s="2">
        <v>302767</v>
      </c>
      <c r="BC54" s="2">
        <v>192285</v>
      </c>
      <c r="BD54" s="2">
        <v>348470</v>
      </c>
      <c r="BE54" s="2">
        <v>599602</v>
      </c>
      <c r="BF54" s="2">
        <v>649566</v>
      </c>
      <c r="BG54" s="2">
        <v>449179</v>
      </c>
      <c r="BH54" s="2">
        <v>431598</v>
      </c>
      <c r="BI54" s="2">
        <v>357287</v>
      </c>
      <c r="BJ54" s="2">
        <v>358852</v>
      </c>
      <c r="BK54" s="2">
        <v>542200</v>
      </c>
      <c r="BL54" s="2">
        <v>187809</v>
      </c>
      <c r="BM54" s="2">
        <v>163735</v>
      </c>
      <c r="BN54" s="2">
        <v>85973</v>
      </c>
      <c r="BO54" s="2">
        <v>40208</v>
      </c>
      <c r="BP54" s="2">
        <v>4768</v>
      </c>
      <c r="BQ54" s="2">
        <v>4253</v>
      </c>
      <c r="BR54" s="2"/>
      <c r="BS54" s="2"/>
      <c r="BT54" s="2"/>
      <c r="BU54" s="2"/>
      <c r="BV54" s="2"/>
      <c r="BW54" s="2"/>
      <c r="BX54" s="149">
        <f>SUM(AZ54:BW54)</f>
        <v>5719507</v>
      </c>
      <c r="BY54" s="142">
        <f>BX54-BX86</f>
        <v>0</v>
      </c>
    </row>
    <row r="55" spans="1:77" s="74" customFormat="1" ht="15">
      <c r="A55" s="97" t="s">
        <v>79</v>
      </c>
      <c r="B55" s="8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147">
        <v>455506</v>
      </c>
      <c r="AA55" s="147">
        <v>309805</v>
      </c>
      <c r="AB55" s="147">
        <v>622176</v>
      </c>
      <c r="AC55" s="147">
        <v>546685</v>
      </c>
      <c r="AD55" s="147">
        <v>480170</v>
      </c>
      <c r="AE55" s="147">
        <v>333722</v>
      </c>
      <c r="AF55" s="147">
        <v>335404</v>
      </c>
      <c r="AG55" s="147">
        <v>477569</v>
      </c>
      <c r="AH55" s="147">
        <v>354215</v>
      </c>
      <c r="AI55" s="147">
        <v>329724</v>
      </c>
      <c r="AJ55" s="147">
        <v>262915</v>
      </c>
      <c r="AK55" s="147">
        <v>253981</v>
      </c>
      <c r="AL55" s="157">
        <v>299036</v>
      </c>
      <c r="AM55" s="157">
        <v>207985</v>
      </c>
      <c r="AN55" s="157">
        <v>210014</v>
      </c>
      <c r="AO55" s="157">
        <v>422864</v>
      </c>
      <c r="AP55" s="157">
        <v>546868</v>
      </c>
      <c r="AQ55" s="157">
        <v>478530</v>
      </c>
      <c r="AR55" s="157">
        <v>308735</v>
      </c>
      <c r="AS55" s="157">
        <v>220952</v>
      </c>
      <c r="AT55" s="157">
        <v>514217</v>
      </c>
      <c r="AU55" s="157">
        <v>414231</v>
      </c>
      <c r="AV55" s="157">
        <v>531932</v>
      </c>
      <c r="AW55" s="158">
        <v>164643</v>
      </c>
      <c r="AX55" s="137">
        <f>SUM(Z55:AW55)</f>
        <v>9081879</v>
      </c>
      <c r="AY55" s="142">
        <f>AX55-AX87</f>
        <v>0</v>
      </c>
      <c r="AZ55" s="2">
        <v>652626</v>
      </c>
      <c r="BA55" s="2">
        <v>344699</v>
      </c>
      <c r="BB55" s="2">
        <v>302767</v>
      </c>
      <c r="BC55" s="2">
        <v>192285</v>
      </c>
      <c r="BD55" s="2">
        <v>342238</v>
      </c>
      <c r="BE55" s="2">
        <v>595963</v>
      </c>
      <c r="BF55" s="2">
        <v>647457</v>
      </c>
      <c r="BG55" s="2">
        <v>449179</v>
      </c>
      <c r="BH55" s="2">
        <v>431598</v>
      </c>
      <c r="BI55" s="2">
        <v>357287</v>
      </c>
      <c r="BJ55" s="2">
        <v>358852</v>
      </c>
      <c r="BK55" s="2">
        <v>533086</v>
      </c>
      <c r="BL55" s="2">
        <v>187809</v>
      </c>
      <c r="BM55" s="2">
        <v>163735</v>
      </c>
      <c r="BN55" s="2">
        <v>85973</v>
      </c>
      <c r="BO55" s="2">
        <v>40208</v>
      </c>
      <c r="BP55" s="2">
        <v>4768</v>
      </c>
      <c r="BQ55" s="2">
        <v>4253</v>
      </c>
      <c r="BR55" s="2"/>
      <c r="BS55" s="2"/>
      <c r="BT55" s="2"/>
      <c r="BU55" s="2"/>
      <c r="BV55" s="2"/>
      <c r="BW55" s="2"/>
      <c r="BX55" s="149">
        <f>SUM(AZ55:BW55)</f>
        <v>5694783</v>
      </c>
      <c r="BY55" s="142">
        <f>BX55-BX87</f>
        <v>0</v>
      </c>
    </row>
    <row r="56" spans="1:77">
      <c r="A56" s="88" t="s">
        <v>27</v>
      </c>
      <c r="B56" s="84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19">
        <f t="shared" ref="Z56:AW57" si="49">(Z54-Z72)/Z54</f>
        <v>0.97707619237271259</v>
      </c>
      <c r="AA56" s="19">
        <f t="shared" si="49"/>
        <v>0.89245639406191901</v>
      </c>
      <c r="AB56" s="19">
        <f t="shared" si="49"/>
        <v>0.83468986267551304</v>
      </c>
      <c r="AC56" s="19">
        <f t="shared" si="49"/>
        <v>0.8882592352085753</v>
      </c>
      <c r="AD56" s="19">
        <f t="shared" si="49"/>
        <v>0.83865089447487351</v>
      </c>
      <c r="AE56" s="19">
        <f t="shared" si="49"/>
        <v>0.92234270629963633</v>
      </c>
      <c r="AF56" s="19">
        <f t="shared" si="49"/>
        <v>0.96802449300959714</v>
      </c>
      <c r="AG56" s="19">
        <f t="shared" si="49"/>
        <v>0.94394492162439081</v>
      </c>
      <c r="AH56" s="19">
        <f t="shared" si="49"/>
        <v>0.95529551261239642</v>
      </c>
      <c r="AI56" s="19">
        <f t="shared" si="49"/>
        <v>0.99210248571532555</v>
      </c>
      <c r="AJ56" s="19">
        <f t="shared" si="49"/>
        <v>0.99943327691459216</v>
      </c>
      <c r="AK56" s="19">
        <f t="shared" si="49"/>
        <v>0.99870462751150679</v>
      </c>
      <c r="AL56" s="19">
        <f t="shared" si="49"/>
        <v>0.9937699808718683</v>
      </c>
      <c r="AM56" s="19">
        <f t="shared" si="49"/>
        <v>0.9826237469048249</v>
      </c>
      <c r="AN56" s="19">
        <f t="shared" si="49"/>
        <v>0.9879912767720247</v>
      </c>
      <c r="AO56" s="19">
        <f t="shared" si="49"/>
        <v>0.98190907715010023</v>
      </c>
      <c r="AP56" s="19">
        <f t="shared" si="49"/>
        <v>0.99857229196900665</v>
      </c>
      <c r="AQ56" s="19">
        <f>(AQ54-AQ72)/AQ54</f>
        <v>0.99283451438099213</v>
      </c>
      <c r="AR56" s="19">
        <f t="shared" si="49"/>
        <v>0.99902829287252826</v>
      </c>
      <c r="AS56" s="19">
        <f t="shared" si="49"/>
        <v>0.99014265541837143</v>
      </c>
      <c r="AT56" s="19">
        <f t="shared" si="49"/>
        <v>0.98259239421531874</v>
      </c>
      <c r="AU56" s="19">
        <f t="shared" si="49"/>
        <v>0.99912367736842489</v>
      </c>
      <c r="AV56" s="19">
        <f t="shared" si="49"/>
        <v>0.999336381341976</v>
      </c>
      <c r="AW56" s="19">
        <f t="shared" si="49"/>
        <v>0.99307946504264777</v>
      </c>
      <c r="AX56" s="23">
        <f>(AX54-AX72)/AX54</f>
        <v>0.95578848514155834</v>
      </c>
      <c r="AZ56" s="150">
        <f>(AZ54-AZ72)/AZ54</f>
        <v>1</v>
      </c>
      <c r="BA56" s="19">
        <f>(BA54-BA72)/BA54</f>
        <v>1</v>
      </c>
      <c r="BB56" s="19">
        <f>(BB54-BB72)/BB54</f>
        <v>0.99844765116409651</v>
      </c>
      <c r="BC56" s="19">
        <f t="shared" ref="BB56:BE57" si="50">(BC54-BC72)/BC54</f>
        <v>0.98150661778089809</v>
      </c>
      <c r="BD56" s="19">
        <f t="shared" si="50"/>
        <v>0.87202341664992677</v>
      </c>
      <c r="BE56" s="19">
        <f t="shared" si="50"/>
        <v>0.96094742846087911</v>
      </c>
      <c r="BF56" s="19">
        <f>(BF54-BF72)/BF54</f>
        <v>0.85653343925020708</v>
      </c>
      <c r="BG56" s="19">
        <f>(BG54-BG72)/BG54</f>
        <v>0.79861035355615473</v>
      </c>
      <c r="BH56" s="19">
        <f>(BH54-BH72)/BH54</f>
        <v>0.87804392050009494</v>
      </c>
      <c r="BI56" s="19">
        <f>(BI54-BI72)/BI54</f>
        <v>1</v>
      </c>
      <c r="BJ56" s="19">
        <f t="shared" ref="BG56:BW57" si="51">(BJ54-BJ72)/BJ54</f>
        <v>1</v>
      </c>
      <c r="BK56" s="19">
        <f t="shared" si="51"/>
        <v>1</v>
      </c>
      <c r="BL56" s="19">
        <f t="shared" si="51"/>
        <v>1</v>
      </c>
      <c r="BM56" s="19">
        <f t="shared" si="51"/>
        <v>1</v>
      </c>
      <c r="BN56" s="19">
        <f t="shared" si="51"/>
        <v>1</v>
      </c>
      <c r="BO56" s="19">
        <f t="shared" si="51"/>
        <v>1</v>
      </c>
      <c r="BP56" s="19">
        <f>(BP54-BP72)/BP54</f>
        <v>1</v>
      </c>
      <c r="BQ56" s="19">
        <f t="shared" si="51"/>
        <v>1</v>
      </c>
      <c r="BR56" s="19" t="e">
        <f t="shared" si="51"/>
        <v>#DIV/0!</v>
      </c>
      <c r="BS56" s="19" t="e">
        <f t="shared" si="51"/>
        <v>#DIV/0!</v>
      </c>
      <c r="BT56" s="19" t="e">
        <f t="shared" si="51"/>
        <v>#DIV/0!</v>
      </c>
      <c r="BU56" s="19" t="e">
        <f t="shared" si="51"/>
        <v>#DIV/0!</v>
      </c>
      <c r="BV56" s="19" t="e">
        <f t="shared" si="51"/>
        <v>#DIV/0!</v>
      </c>
      <c r="BW56" s="19" t="e">
        <f t="shared" si="51"/>
        <v>#DIV/0!</v>
      </c>
      <c r="BX56" s="23">
        <f>(BX54-BX72)/BX54</f>
        <v>0.94609238173849597</v>
      </c>
    </row>
    <row r="57" spans="1:77">
      <c r="A57" s="88" t="s">
        <v>28</v>
      </c>
      <c r="B57" s="84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19">
        <f t="shared" si="49"/>
        <v>0.87586332562029923</v>
      </c>
      <c r="AA57" s="19">
        <f t="shared" si="49"/>
        <v>0.7164700376042995</v>
      </c>
      <c r="AB57" s="19">
        <f t="shared" si="49"/>
        <v>0.54753478115517151</v>
      </c>
      <c r="AC57" s="19">
        <f t="shared" si="49"/>
        <v>0.56047998390297882</v>
      </c>
      <c r="AD57" s="19">
        <f t="shared" si="49"/>
        <v>0.59807568152945834</v>
      </c>
      <c r="AE57" s="19">
        <f t="shared" si="49"/>
        <v>0.77925638705269651</v>
      </c>
      <c r="AF57" s="19">
        <f t="shared" si="49"/>
        <v>0.89724928742650656</v>
      </c>
      <c r="AG57" s="19">
        <f t="shared" si="49"/>
        <v>0.88539666519393012</v>
      </c>
      <c r="AH57" s="19">
        <f t="shared" si="49"/>
        <v>0.93672487048826281</v>
      </c>
      <c r="AI57" s="19">
        <f t="shared" si="49"/>
        <v>0.97137302713784868</v>
      </c>
      <c r="AJ57" s="19">
        <f t="shared" si="49"/>
        <v>0.99435559020976361</v>
      </c>
      <c r="AK57" s="19">
        <f t="shared" si="49"/>
        <v>0.96405242911871358</v>
      </c>
      <c r="AL57" s="19">
        <f t="shared" si="49"/>
        <v>0.97780534785109485</v>
      </c>
      <c r="AM57" s="19">
        <f t="shared" si="49"/>
        <v>0.98182561242397293</v>
      </c>
      <c r="AN57" s="19">
        <f t="shared" si="49"/>
        <v>0.98649613835268124</v>
      </c>
      <c r="AO57" s="19">
        <f t="shared" si="49"/>
        <v>0.98036248060842257</v>
      </c>
      <c r="AP57" s="19">
        <f t="shared" si="49"/>
        <v>0.9935395744494101</v>
      </c>
      <c r="AQ57" s="19">
        <f t="shared" si="49"/>
        <v>0.98179842434121167</v>
      </c>
      <c r="AR57" s="19">
        <f t="shared" si="49"/>
        <v>0.99902829287252826</v>
      </c>
      <c r="AS57" s="19">
        <f t="shared" si="49"/>
        <v>0.99014265541837143</v>
      </c>
      <c r="AT57" s="19">
        <f t="shared" si="49"/>
        <v>0.97610152912097425</v>
      </c>
      <c r="AU57" s="19">
        <f t="shared" si="49"/>
        <v>0.99791662140206794</v>
      </c>
      <c r="AV57" s="19">
        <f t="shared" si="49"/>
        <v>0.99866712286532866</v>
      </c>
      <c r="AW57" s="19">
        <f t="shared" si="49"/>
        <v>0.99257788062656782</v>
      </c>
      <c r="AX57" s="23">
        <f>(AX55-AX73)/AX55</f>
        <v>0.87713379577067696</v>
      </c>
      <c r="AZ57" s="150">
        <f>(AZ55-AZ73)/AZ55</f>
        <v>0.9961049667037476</v>
      </c>
      <c r="BA57" s="19">
        <f>(BA55-BA73)/BA55</f>
        <v>0.99986364915476977</v>
      </c>
      <c r="BB57" s="19">
        <f t="shared" si="50"/>
        <v>0.99707365730082864</v>
      </c>
      <c r="BC57" s="19">
        <f t="shared" si="50"/>
        <v>0.97093897079855418</v>
      </c>
      <c r="BD57" s="19">
        <f t="shared" si="50"/>
        <v>0.86246705509031729</v>
      </c>
      <c r="BE57" s="19">
        <f t="shared" si="50"/>
        <v>0.95852594875856389</v>
      </c>
      <c r="BF57" s="19">
        <f>(BF55-BF73)/BF55</f>
        <v>0.82704488483405081</v>
      </c>
      <c r="BG57" s="19">
        <f t="shared" si="51"/>
        <v>0.74721213591908797</v>
      </c>
      <c r="BH57" s="19">
        <f>(BH55-BH73)/BH55</f>
        <v>0.87740443653585054</v>
      </c>
      <c r="BI57" s="19">
        <f t="shared" si="51"/>
        <v>0.99258579237419775</v>
      </c>
      <c r="BJ57" s="19">
        <f t="shared" si="51"/>
        <v>0.99786262860455011</v>
      </c>
      <c r="BK57" s="19">
        <f t="shared" si="51"/>
        <v>1</v>
      </c>
      <c r="BL57" s="19">
        <f t="shared" si="51"/>
        <v>1</v>
      </c>
      <c r="BM57" s="19">
        <f t="shared" si="51"/>
        <v>1</v>
      </c>
      <c r="BN57" s="19">
        <f t="shared" si="51"/>
        <v>1</v>
      </c>
      <c r="BO57" s="19">
        <f t="shared" si="51"/>
        <v>1</v>
      </c>
      <c r="BP57" s="19">
        <f>(BP55-BP73)/BP55</f>
        <v>1</v>
      </c>
      <c r="BQ57" s="19">
        <f t="shared" si="51"/>
        <v>1</v>
      </c>
      <c r="BR57" s="19" t="e">
        <f t="shared" si="51"/>
        <v>#DIV/0!</v>
      </c>
      <c r="BS57" s="19" t="e">
        <f t="shared" si="51"/>
        <v>#DIV/0!</v>
      </c>
      <c r="BT57" s="19" t="e">
        <f t="shared" si="51"/>
        <v>#DIV/0!</v>
      </c>
      <c r="BU57" s="19" t="e">
        <f t="shared" si="51"/>
        <v>#DIV/0!</v>
      </c>
      <c r="BV57" s="19" t="e">
        <f t="shared" si="51"/>
        <v>#DIV/0!</v>
      </c>
      <c r="BW57" s="19" t="e">
        <f t="shared" si="51"/>
        <v>#DIV/0!</v>
      </c>
      <c r="BX57" s="23">
        <f>(BX55-BX73)/BX55</f>
        <v>0.9363092500627328</v>
      </c>
    </row>
    <row r="58" spans="1:77">
      <c r="A58" s="88" t="s">
        <v>29</v>
      </c>
      <c r="B58" s="84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19">
        <f t="shared" ref="Z58:AW58" si="52">(Z54-Z74)/Z54</f>
        <v>0.95365454768855318</v>
      </c>
      <c r="AA58" s="19">
        <f t="shared" si="52"/>
        <v>0.97457722161555937</v>
      </c>
      <c r="AB58" s="19">
        <f t="shared" si="52"/>
        <v>0.8369786041248779</v>
      </c>
      <c r="AC58" s="19">
        <f t="shared" si="52"/>
        <v>0.86831539186185824</v>
      </c>
      <c r="AD58" s="19">
        <f t="shared" si="52"/>
        <v>0.98233542287106645</v>
      </c>
      <c r="AE58" s="19">
        <f t="shared" si="52"/>
        <v>0.99475147693946031</v>
      </c>
      <c r="AF58" s="19">
        <f t="shared" si="52"/>
        <v>0.9702216287532186</v>
      </c>
      <c r="AG58" s="19">
        <f t="shared" si="52"/>
        <v>0.97498874876715214</v>
      </c>
      <c r="AH58" s="19">
        <f t="shared" si="52"/>
        <v>0.9769631438533094</v>
      </c>
      <c r="AI58" s="19">
        <f t="shared" si="52"/>
        <v>0.99227535757178731</v>
      </c>
      <c r="AJ58" s="19">
        <f t="shared" si="52"/>
        <v>1</v>
      </c>
      <c r="AK58" s="19">
        <f t="shared" si="52"/>
        <v>1</v>
      </c>
      <c r="AL58" s="19">
        <f t="shared" si="52"/>
        <v>0.98589801896761597</v>
      </c>
      <c r="AM58" s="19">
        <f t="shared" si="52"/>
        <v>0.99776906988484748</v>
      </c>
      <c r="AN58" s="19">
        <f t="shared" si="52"/>
        <v>0.98941975296884965</v>
      </c>
      <c r="AO58" s="19">
        <f t="shared" si="52"/>
        <v>0.98202731847591662</v>
      </c>
      <c r="AP58" s="19">
        <f t="shared" si="52"/>
        <v>0.99857229196900665</v>
      </c>
      <c r="AQ58" s="19">
        <f t="shared" si="52"/>
        <v>0.99401417257190494</v>
      </c>
      <c r="AR58" s="19">
        <f t="shared" si="52"/>
        <v>0.99902829287252826</v>
      </c>
      <c r="AS58" s="19">
        <f t="shared" si="52"/>
        <v>1</v>
      </c>
      <c r="AT58" s="19">
        <f t="shared" si="52"/>
        <v>0.99743457141274039</v>
      </c>
      <c r="AU58" s="19">
        <f t="shared" si="52"/>
        <v>1</v>
      </c>
      <c r="AV58" s="19">
        <f t="shared" si="52"/>
        <v>0.999336381341976</v>
      </c>
      <c r="AW58" s="19">
        <f t="shared" si="52"/>
        <v>0.99295258856842972</v>
      </c>
      <c r="AX58" s="23">
        <f>(AX54-AX74)/AX54</f>
        <v>0.97082575979210106</v>
      </c>
      <c r="AZ58" s="150">
        <f t="shared" ref="AZ58:BE58" si="53">(AZ54-AZ74)/AZ54</f>
        <v>1</v>
      </c>
      <c r="BA58" s="19">
        <f t="shared" si="53"/>
        <v>1</v>
      </c>
      <c r="BB58" s="19">
        <f t="shared" si="53"/>
        <v>0.99844765116409651</v>
      </c>
      <c r="BC58" s="19">
        <f t="shared" si="53"/>
        <v>0.9762071924487089</v>
      </c>
      <c r="BD58" s="19">
        <f t="shared" si="53"/>
        <v>0.88288805349097488</v>
      </c>
      <c r="BE58" s="19">
        <f t="shared" si="53"/>
        <v>0.96148445135273064</v>
      </c>
      <c r="BF58" s="19">
        <f>(BF54-BF74)/BF54</f>
        <v>0.86230498517471665</v>
      </c>
      <c r="BG58" s="19">
        <f t="shared" ref="BG58:BW58" si="54">(BG54-BG74)/BG54</f>
        <v>0.80835925098902661</v>
      </c>
      <c r="BH58" s="19">
        <f>(BH54-BH74)/BH54</f>
        <v>0.87804392050009494</v>
      </c>
      <c r="BI58" s="19">
        <f t="shared" si="54"/>
        <v>1</v>
      </c>
      <c r="BJ58" s="19">
        <f t="shared" si="54"/>
        <v>1</v>
      </c>
      <c r="BK58" s="19">
        <f t="shared" si="54"/>
        <v>1</v>
      </c>
      <c r="BL58" s="19">
        <f t="shared" si="54"/>
        <v>1</v>
      </c>
      <c r="BM58" s="19">
        <f t="shared" si="54"/>
        <v>1</v>
      </c>
      <c r="BN58" s="19">
        <f t="shared" si="54"/>
        <v>1</v>
      </c>
      <c r="BO58" s="19">
        <f t="shared" si="54"/>
        <v>1</v>
      </c>
      <c r="BP58" s="19">
        <f t="shared" si="54"/>
        <v>1</v>
      </c>
      <c r="BQ58" s="19">
        <f t="shared" si="54"/>
        <v>1</v>
      </c>
      <c r="BR58" s="19" t="e">
        <f t="shared" si="54"/>
        <v>#DIV/0!</v>
      </c>
      <c r="BS58" s="19" t="e">
        <f t="shared" si="54"/>
        <v>#DIV/0!</v>
      </c>
      <c r="BT58" s="19" t="e">
        <f t="shared" si="54"/>
        <v>#DIV/0!</v>
      </c>
      <c r="BU58" s="19" t="e">
        <f t="shared" si="54"/>
        <v>#DIV/0!</v>
      </c>
      <c r="BV58" s="19" t="e">
        <f t="shared" si="54"/>
        <v>#DIV/0!</v>
      </c>
      <c r="BW58" s="19" t="e">
        <f t="shared" si="54"/>
        <v>#DIV/0!</v>
      </c>
      <c r="BX58" s="23">
        <f>(BX54-BX74)/BX54</f>
        <v>0.94805356475654279</v>
      </c>
    </row>
    <row r="59" spans="1:77">
      <c r="A59" s="88" t="s">
        <v>32</v>
      </c>
      <c r="B59" s="84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19">
        <f t="shared" ref="Z59:AX59" si="55">(Z54-Z75)/Z54</f>
        <v>0.93878087119366493</v>
      </c>
      <c r="AA59" s="19">
        <f t="shared" si="55"/>
        <v>0.92457574594929615</v>
      </c>
      <c r="AB59" s="19">
        <f t="shared" si="55"/>
        <v>0.82617297999279948</v>
      </c>
      <c r="AC59" s="19">
        <f t="shared" si="55"/>
        <v>0.85252933590641777</v>
      </c>
      <c r="AD59" s="19">
        <f t="shared" si="55"/>
        <v>0.84397609180082056</v>
      </c>
      <c r="AE59" s="19">
        <f t="shared" si="55"/>
        <v>0.9436748676600264</v>
      </c>
      <c r="AF59" s="19">
        <f t="shared" si="55"/>
        <v>0.94875832570808416</v>
      </c>
      <c r="AG59" s="19">
        <f t="shared" si="55"/>
        <v>0.96867848285503622</v>
      </c>
      <c r="AH59" s="19">
        <f t="shared" si="55"/>
        <v>0.98192623124373613</v>
      </c>
      <c r="AI59" s="19">
        <f t="shared" si="55"/>
        <v>0.99108345161407718</v>
      </c>
      <c r="AJ59" s="19">
        <f t="shared" si="55"/>
        <v>0.99728048989217044</v>
      </c>
      <c r="AK59" s="19">
        <f t="shared" si="55"/>
        <v>0.9928813572668822</v>
      </c>
      <c r="AL59" s="19">
        <f t="shared" si="55"/>
        <v>0.99756885458606992</v>
      </c>
      <c r="AM59" s="19">
        <f t="shared" si="55"/>
        <v>0.98421039978844627</v>
      </c>
      <c r="AN59" s="19">
        <f t="shared" si="55"/>
        <v>0.99850486158065654</v>
      </c>
      <c r="AO59" s="19">
        <f t="shared" si="55"/>
        <v>0.98130841121495327</v>
      </c>
      <c r="AP59" s="19">
        <f t="shared" si="55"/>
        <v>0.99488449860124417</v>
      </c>
      <c r="AQ59" s="19">
        <f t="shared" si="55"/>
        <v>0.98793664026677785</v>
      </c>
      <c r="AR59" s="19">
        <f t="shared" si="55"/>
        <v>0.99902829287252826</v>
      </c>
      <c r="AS59" s="19">
        <f t="shared" si="55"/>
        <v>1</v>
      </c>
      <c r="AT59" s="19">
        <f t="shared" si="55"/>
        <v>1</v>
      </c>
      <c r="AU59" s="19">
        <f t="shared" si="55"/>
        <v>0.99879294403364305</v>
      </c>
      <c r="AV59" s="19">
        <f t="shared" si="55"/>
        <v>0.99834377326425183</v>
      </c>
      <c r="AW59" s="19">
        <f t="shared" si="55"/>
        <v>0.99846594808445355</v>
      </c>
      <c r="AX59" s="23">
        <f t="shared" si="55"/>
        <v>0.95597507937531134</v>
      </c>
      <c r="AZ59" s="150">
        <f t="shared" ref="AZ59:BW59" si="56">(AZ54-AZ75)/AZ54</f>
        <v>1</v>
      </c>
      <c r="BA59" s="19">
        <f t="shared" si="56"/>
        <v>1</v>
      </c>
      <c r="BB59" s="19">
        <f t="shared" si="56"/>
        <v>1</v>
      </c>
      <c r="BC59" s="19">
        <f t="shared" si="56"/>
        <v>1</v>
      </c>
      <c r="BD59" s="19">
        <f t="shared" si="56"/>
        <v>1</v>
      </c>
      <c r="BE59" s="19">
        <f t="shared" si="56"/>
        <v>1</v>
      </c>
      <c r="BF59" s="19">
        <f t="shared" si="56"/>
        <v>1</v>
      </c>
      <c r="BG59" s="19">
        <f t="shared" si="56"/>
        <v>1</v>
      </c>
      <c r="BH59" s="19">
        <f t="shared" si="56"/>
        <v>1</v>
      </c>
      <c r="BI59" s="19">
        <f t="shared" si="56"/>
        <v>1</v>
      </c>
      <c r="BJ59" s="19">
        <f t="shared" si="56"/>
        <v>1</v>
      </c>
      <c r="BK59" s="19">
        <f t="shared" si="56"/>
        <v>1</v>
      </c>
      <c r="BL59" s="19">
        <f t="shared" si="56"/>
        <v>1</v>
      </c>
      <c r="BM59" s="19">
        <f t="shared" si="56"/>
        <v>1</v>
      </c>
      <c r="BN59" s="19">
        <f t="shared" si="56"/>
        <v>1</v>
      </c>
      <c r="BO59" s="19">
        <f t="shared" si="56"/>
        <v>1</v>
      </c>
      <c r="BP59" s="19">
        <f t="shared" si="56"/>
        <v>1</v>
      </c>
      <c r="BQ59" s="19">
        <f t="shared" si="56"/>
        <v>1</v>
      </c>
      <c r="BR59" s="19" t="e">
        <f t="shared" si="56"/>
        <v>#DIV/0!</v>
      </c>
      <c r="BS59" s="19" t="e">
        <f t="shared" si="56"/>
        <v>#DIV/0!</v>
      </c>
      <c r="BT59" s="19" t="e">
        <f t="shared" si="56"/>
        <v>#DIV/0!</v>
      </c>
      <c r="BU59" s="19" t="e">
        <f t="shared" si="56"/>
        <v>#DIV/0!</v>
      </c>
      <c r="BV59" s="19" t="e">
        <f t="shared" si="56"/>
        <v>#DIV/0!</v>
      </c>
      <c r="BW59" s="19" t="e">
        <f t="shared" si="56"/>
        <v>#DIV/0!</v>
      </c>
      <c r="BX59" s="23">
        <f>(BX54-BX75)/BX54</f>
        <v>1</v>
      </c>
    </row>
    <row r="60" spans="1:77">
      <c r="A60" s="88" t="s">
        <v>43</v>
      </c>
      <c r="B60" s="84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19">
        <f t="shared" ref="Z60:AX60" si="57">(Z54-Z76)/Z54</f>
        <v>1</v>
      </c>
      <c r="AA60" s="19">
        <f t="shared" si="57"/>
        <v>1</v>
      </c>
      <c r="AB60" s="19">
        <f t="shared" si="57"/>
        <v>1</v>
      </c>
      <c r="AC60" s="19">
        <f t="shared" si="57"/>
        <v>1</v>
      </c>
      <c r="AD60" s="19">
        <f t="shared" si="57"/>
        <v>1</v>
      </c>
      <c r="AE60" s="19">
        <f t="shared" si="57"/>
        <v>1</v>
      </c>
      <c r="AF60" s="19">
        <f t="shared" si="57"/>
        <v>1</v>
      </c>
      <c r="AG60" s="19">
        <f t="shared" si="57"/>
        <v>1</v>
      </c>
      <c r="AH60" s="19">
        <f t="shared" si="57"/>
        <v>1</v>
      </c>
      <c r="AI60" s="19">
        <f t="shared" si="57"/>
        <v>1</v>
      </c>
      <c r="AJ60" s="19">
        <f t="shared" si="57"/>
        <v>1</v>
      </c>
      <c r="AK60" s="19">
        <f t="shared" si="57"/>
        <v>1</v>
      </c>
      <c r="AL60" s="19">
        <f t="shared" si="57"/>
        <v>1</v>
      </c>
      <c r="AM60" s="19">
        <f t="shared" si="57"/>
        <v>1</v>
      </c>
      <c r="AN60" s="19">
        <f t="shared" si="57"/>
        <v>1</v>
      </c>
      <c r="AO60" s="19">
        <f t="shared" si="57"/>
        <v>1</v>
      </c>
      <c r="AP60" s="19">
        <f t="shared" si="57"/>
        <v>1</v>
      </c>
      <c r="AQ60" s="19">
        <f t="shared" si="57"/>
        <v>1</v>
      </c>
      <c r="AR60" s="19">
        <f t="shared" si="57"/>
        <v>1</v>
      </c>
      <c r="AS60" s="19">
        <f t="shared" si="57"/>
        <v>1</v>
      </c>
      <c r="AT60" s="19">
        <f t="shared" si="57"/>
        <v>1</v>
      </c>
      <c r="AU60" s="19">
        <f t="shared" si="57"/>
        <v>1</v>
      </c>
      <c r="AV60" s="19">
        <f t="shared" si="57"/>
        <v>1</v>
      </c>
      <c r="AW60" s="19">
        <f t="shared" si="57"/>
        <v>1</v>
      </c>
      <c r="AX60" s="23">
        <f t="shared" si="57"/>
        <v>1</v>
      </c>
      <c r="AZ60" s="150">
        <f t="shared" ref="AZ60:BW60" si="58">(AZ54-AZ76)/AZ54</f>
        <v>1</v>
      </c>
      <c r="BA60" s="19">
        <f t="shared" si="58"/>
        <v>1</v>
      </c>
      <c r="BB60" s="19">
        <f t="shared" si="58"/>
        <v>1</v>
      </c>
      <c r="BC60" s="19">
        <f t="shared" si="58"/>
        <v>1</v>
      </c>
      <c r="BD60" s="19">
        <f t="shared" si="58"/>
        <v>1</v>
      </c>
      <c r="BE60" s="19">
        <f t="shared" si="58"/>
        <v>1</v>
      </c>
      <c r="BF60" s="19">
        <f t="shared" si="58"/>
        <v>1</v>
      </c>
      <c r="BG60" s="19">
        <f t="shared" si="58"/>
        <v>1</v>
      </c>
      <c r="BH60" s="19">
        <f t="shared" si="58"/>
        <v>1</v>
      </c>
      <c r="BI60" s="19">
        <f t="shared" si="58"/>
        <v>1</v>
      </c>
      <c r="BJ60" s="19">
        <f t="shared" si="58"/>
        <v>1</v>
      </c>
      <c r="BK60" s="19">
        <f t="shared" si="58"/>
        <v>1</v>
      </c>
      <c r="BL60" s="19">
        <f t="shared" si="58"/>
        <v>1</v>
      </c>
      <c r="BM60" s="19">
        <f t="shared" si="58"/>
        <v>1</v>
      </c>
      <c r="BN60" s="19">
        <f t="shared" si="58"/>
        <v>1</v>
      </c>
      <c r="BO60" s="19">
        <f t="shared" si="58"/>
        <v>1</v>
      </c>
      <c r="BP60" s="19">
        <f t="shared" si="58"/>
        <v>1</v>
      </c>
      <c r="BQ60" s="19">
        <f t="shared" si="58"/>
        <v>1</v>
      </c>
      <c r="BR60" s="19" t="e">
        <f t="shared" si="58"/>
        <v>#DIV/0!</v>
      </c>
      <c r="BS60" s="19" t="e">
        <f t="shared" si="58"/>
        <v>#DIV/0!</v>
      </c>
      <c r="BT60" s="19" t="e">
        <f t="shared" si="58"/>
        <v>#DIV/0!</v>
      </c>
      <c r="BU60" s="19" t="e">
        <f t="shared" si="58"/>
        <v>#DIV/0!</v>
      </c>
      <c r="BV60" s="19" t="e">
        <f t="shared" si="58"/>
        <v>#DIV/0!</v>
      </c>
      <c r="BW60" s="19" t="e">
        <f t="shared" si="58"/>
        <v>#DIV/0!</v>
      </c>
      <c r="BX60" s="23">
        <f>(BX54-BX76)/BX54</f>
        <v>1</v>
      </c>
    </row>
    <row r="61" spans="1:77">
      <c r="A61" s="88" t="s">
        <v>44</v>
      </c>
      <c r="B61" s="84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19">
        <f t="shared" ref="Z61:AX61" si="59">(Z54-Z77)/Z54</f>
        <v>0.99895771986391046</v>
      </c>
      <c r="AA61" s="19">
        <f t="shared" si="59"/>
        <v>1</v>
      </c>
      <c r="AB61" s="19">
        <f t="shared" si="59"/>
        <v>0.99407563133261323</v>
      </c>
      <c r="AC61" s="19">
        <f t="shared" si="59"/>
        <v>0.98246156378901928</v>
      </c>
      <c r="AD61" s="19">
        <f t="shared" si="59"/>
        <v>0.99902742778599241</v>
      </c>
      <c r="AE61" s="19">
        <f t="shared" si="59"/>
        <v>0.99953233771978012</v>
      </c>
      <c r="AF61" s="19">
        <f t="shared" si="59"/>
        <v>0.9999414806460537</v>
      </c>
      <c r="AG61" s="19">
        <f t="shared" si="59"/>
        <v>0.9997433761358957</v>
      </c>
      <c r="AH61" s="19">
        <f t="shared" si="59"/>
        <v>0.99451463094448289</v>
      </c>
      <c r="AI61" s="19">
        <f t="shared" si="59"/>
        <v>1</v>
      </c>
      <c r="AJ61" s="19">
        <f t="shared" si="59"/>
        <v>1</v>
      </c>
      <c r="AK61" s="19">
        <f t="shared" si="59"/>
        <v>1</v>
      </c>
      <c r="AL61" s="19">
        <f t="shared" si="59"/>
        <v>0.99969903289236084</v>
      </c>
      <c r="AM61" s="19">
        <f t="shared" si="59"/>
        <v>1</v>
      </c>
      <c r="AN61" s="19">
        <f t="shared" si="59"/>
        <v>1</v>
      </c>
      <c r="AO61" s="19">
        <f t="shared" si="59"/>
        <v>1</v>
      </c>
      <c r="AP61" s="19">
        <f t="shared" si="59"/>
        <v>0.99857229196900665</v>
      </c>
      <c r="AQ61" s="19">
        <f t="shared" si="59"/>
        <v>1</v>
      </c>
      <c r="AR61" s="19">
        <f t="shared" si="59"/>
        <v>1</v>
      </c>
      <c r="AS61" s="19">
        <f t="shared" si="59"/>
        <v>1</v>
      </c>
      <c r="AT61" s="19">
        <f t="shared" si="59"/>
        <v>1</v>
      </c>
      <c r="AU61" s="19">
        <f t="shared" si="59"/>
        <v>1</v>
      </c>
      <c r="AV61" s="19">
        <f t="shared" si="59"/>
        <v>1</v>
      </c>
      <c r="AW61" s="19">
        <f t="shared" si="59"/>
        <v>1</v>
      </c>
      <c r="AX61" s="23">
        <f t="shared" si="59"/>
        <v>0.99812683535532776</v>
      </c>
      <c r="AZ61" s="150">
        <f t="shared" ref="AZ61:BW61" si="60">(AZ54-AZ77)/AZ54</f>
        <v>1</v>
      </c>
      <c r="BA61" s="19">
        <f t="shared" si="60"/>
        <v>1</v>
      </c>
      <c r="BB61" s="19">
        <f t="shared" si="60"/>
        <v>1</v>
      </c>
      <c r="BC61" s="19">
        <f t="shared" si="60"/>
        <v>1</v>
      </c>
      <c r="BD61" s="19">
        <f t="shared" si="60"/>
        <v>1</v>
      </c>
      <c r="BE61" s="19">
        <f t="shared" si="60"/>
        <v>1</v>
      </c>
      <c r="BF61" s="19">
        <f t="shared" si="60"/>
        <v>1</v>
      </c>
      <c r="BG61" s="19">
        <f t="shared" si="60"/>
        <v>1</v>
      </c>
      <c r="BH61" s="19">
        <f t="shared" si="60"/>
        <v>1</v>
      </c>
      <c r="BI61" s="19">
        <f t="shared" si="60"/>
        <v>1</v>
      </c>
      <c r="BJ61" s="19">
        <f t="shared" si="60"/>
        <v>1</v>
      </c>
      <c r="BK61" s="19">
        <f t="shared" si="60"/>
        <v>1</v>
      </c>
      <c r="BL61" s="19">
        <f t="shared" si="60"/>
        <v>1</v>
      </c>
      <c r="BM61" s="19">
        <f t="shared" si="60"/>
        <v>1</v>
      </c>
      <c r="BN61" s="19">
        <f t="shared" si="60"/>
        <v>1</v>
      </c>
      <c r="BO61" s="19">
        <f t="shared" si="60"/>
        <v>1</v>
      </c>
      <c r="BP61" s="19">
        <f t="shared" si="60"/>
        <v>1</v>
      </c>
      <c r="BQ61" s="19">
        <f t="shared" si="60"/>
        <v>1</v>
      </c>
      <c r="BR61" s="19" t="e">
        <f t="shared" si="60"/>
        <v>#DIV/0!</v>
      </c>
      <c r="BS61" s="19" t="e">
        <f t="shared" si="60"/>
        <v>#DIV/0!</v>
      </c>
      <c r="BT61" s="19" t="e">
        <f t="shared" si="60"/>
        <v>#DIV/0!</v>
      </c>
      <c r="BU61" s="19" t="e">
        <f t="shared" si="60"/>
        <v>#DIV/0!</v>
      </c>
      <c r="BV61" s="19" t="e">
        <f t="shared" si="60"/>
        <v>#DIV/0!</v>
      </c>
      <c r="BW61" s="19" t="e">
        <f t="shared" si="60"/>
        <v>#DIV/0!</v>
      </c>
      <c r="BX61" s="23">
        <f>(BX54-BX77)/BX54</f>
        <v>1</v>
      </c>
    </row>
    <row r="62" spans="1:77">
      <c r="A62" s="88" t="s">
        <v>67</v>
      </c>
      <c r="B62" s="84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19">
        <f t="shared" ref="Z62:Z67" si="61">Z56</f>
        <v>0.97707619237271259</v>
      </c>
      <c r="AA62" s="19">
        <f>(SUM(Z54:AA54)-SUM(Z72:AA72))/SUM(Z54:AA54)</f>
        <v>0.94171706508548825</v>
      </c>
      <c r="AB62" s="19">
        <f>(SUM(Z54:AB54)-SUM(Z72:AB72))/SUM(Z54:AB54)</f>
        <v>0.89524984508544025</v>
      </c>
      <c r="AC62" s="19">
        <f>(SUM(Z54:AC54)-SUM(Z72:AC72))/SUM(Z54:AC54)</f>
        <v>0.89331945267366863</v>
      </c>
      <c r="AD62" s="19">
        <f>(SUM(Z54:AD54)-SUM(Z72:AD72))/SUM(Z54:AD54)</f>
        <v>0.88264821824275186</v>
      </c>
      <c r="AE62" s="19">
        <f>(SUM(Z54:AE54)-SUM(Z72:AE72))/SUM(Z54:AE54)</f>
        <v>0.88765373766368483</v>
      </c>
      <c r="AF62" s="19">
        <f>(SUM(Z54:AF54)-SUM(Z72:AF72))/SUM(Z54:AF54)</f>
        <v>0.89712310753026514</v>
      </c>
      <c r="AG62" s="19">
        <f>(SUM(Z54:AG54)-SUM(Z72:AG72))/SUM(Z54:AG54)</f>
        <v>0.9037077874875874</v>
      </c>
      <c r="AH62" s="19">
        <f>(SUM(Z54:AH54)-SUM(Z72:AH72))/SUM(Z54:AH54)</f>
        <v>0.90820061251224438</v>
      </c>
      <c r="AI62" s="19">
        <f>(SUM(Z54:AI54)-SUM(Z72:AI72))/SUM(Z54:AI54)</f>
        <v>0.91449241148552574</v>
      </c>
      <c r="AJ62" s="19">
        <f>(SUM(Z54:AJ54)-SUM(Z72:AJ72))/SUM(Z54:AJ54)</f>
        <v>0.91928491704513238</v>
      </c>
      <c r="AK62" s="19">
        <f>(SUM(Z54:AK54)-SUM(Z72:AK72))/SUM(Z54:AK54)</f>
        <v>0.92338990321958303</v>
      </c>
      <c r="AL62" s="19">
        <f>(SUM(Z54:AL54)-SUM(Z72:AL72))/SUM(Z54:AL54)</f>
        <v>0.92742727572685901</v>
      </c>
      <c r="AM62" s="19">
        <f>(SUM(Z54:AM54)-SUM(Z72:AM72))/SUM(Z54:AM54)</f>
        <v>0.92954504157577489</v>
      </c>
      <c r="AN62" s="19">
        <f>(SUM(Z54:AN54)-SUM(Z72:AN72))/SUM(Z54:AN54)</f>
        <v>0.93172491701503102</v>
      </c>
      <c r="AO62" s="19">
        <f>(SUM(Z54:AO54)-SUM(Z72:AO72))/SUM(Z54:AO54)</f>
        <v>0.93523038708704409</v>
      </c>
      <c r="AP62" s="19">
        <f>(SUM(Z54:AP54)-SUM(Z72:AP72))/SUM(Z54:AP54)</f>
        <v>0.94052907079974879</v>
      </c>
      <c r="AQ62" s="19">
        <f>(SUM(Z54:AQ54)-SUM(Z72:AQ72))/SUM(Z54:AQ54)</f>
        <v>0.94407065513974675</v>
      </c>
      <c r="AR62" s="19">
        <f>(SUM(Z54:AR54)-SUM(Z72:AR72))/SUM(Z54:AR54)</f>
        <v>0.94636512978182719</v>
      </c>
      <c r="AS62" s="19">
        <f>(SUM(Z54:AS54)-SUM(Z72:AS72))/SUM(Z54:AS54)</f>
        <v>0.94763521320870858</v>
      </c>
      <c r="AT62" s="19">
        <f>(SUM(Z54:AT54)-SUM(Z72:AT72))/SUM(Z54:AT54)</f>
        <v>0.94995546295358713</v>
      </c>
      <c r="AU62" s="19">
        <f>(SUM(Z54:AU54)-SUM(Z72:AU72))/SUM(Z54:AU54)</f>
        <v>0.95233159715031879</v>
      </c>
      <c r="AV62" s="19">
        <f>(SUM(Z54:AV54)-SUM(Z72:AV72))/SUM(Z54:AV54)</f>
        <v>0.95507818657543642</v>
      </c>
      <c r="AW62" s="19">
        <f>(SUM(Z54:AW54)-SUM(Z72:AW72))/SUM(Z54:AW54)</f>
        <v>0.95578848514155834</v>
      </c>
      <c r="AX62" s="23"/>
      <c r="AZ62" s="150">
        <f>AZ56</f>
        <v>1</v>
      </c>
      <c r="BA62" s="19">
        <f>(SUM(AZ54:BA54)-SUM(AZ72:BA72))/SUM(AZ54:BA54)</f>
        <v>1</v>
      </c>
      <c r="BB62" s="19">
        <f>(SUM(AZ54:BB54)-SUM(AZ72:BB72))/SUM(AZ54:BB54)</f>
        <v>0.9996394936957419</v>
      </c>
      <c r="BC62" s="19">
        <f>(SUM(AZ54:BC54)-SUM(AZ72:BC72))/SUM(AZ54:BC54)</f>
        <v>0.99730883612175614</v>
      </c>
      <c r="BD62" s="19">
        <f>(SUM(AZ54:BD54)-SUM(AZ72:BD72))/SUM(AZ54:BD54)</f>
        <v>0.97363913998385454</v>
      </c>
      <c r="BE62" s="19">
        <f>(SUM(AZ54:BE54)-SUM(AZ72:BE72))/SUM(AZ54:BE54)</f>
        <v>0.97052550265355575</v>
      </c>
      <c r="BF62" s="19">
        <f>(SUM(AZ54:BF54)-SUM(AZ72:BF72))/SUM(AZ54:BF54)</f>
        <v>0.94659083378991449</v>
      </c>
      <c r="BG62" s="19">
        <f>(SUM(AZ54:BG54)-SUM(AZ72:BG72))/SUM(AZ54:BG54)</f>
        <v>0.92782904259426946</v>
      </c>
      <c r="BH62" s="19">
        <f>(SUM(AZ54:BH54)-SUM(AZ72:BH72))/SUM(AZ54:BH54)</f>
        <v>0.92242268183901965</v>
      </c>
      <c r="BI62" s="19">
        <f>(SUM(AZ54:BI54)-SUM(AZ72:BI72))/SUM(AZ54:BI54)</f>
        <v>0.92882139589709278</v>
      </c>
      <c r="BJ62" s="19">
        <f>(SUM(AZ54:BJ54)-SUM(AZ72:BJ72))/SUM(AZ54:BJ54)</f>
        <v>0.93426692457469374</v>
      </c>
      <c r="BK62" s="19">
        <f>(SUM(AZ54:BK54)-SUM(AZ72:BK72))/SUM(AZ54:BK54)</f>
        <v>0.94107795100903713</v>
      </c>
      <c r="BL62" s="19">
        <f>(SUM(AZ54:BL54)-SUM(AZ72:BL72))/SUM(AZ54:BL54)</f>
        <v>0.94311945053748958</v>
      </c>
      <c r="BM62" s="19">
        <f>(SUM(AZ54:BM54)-SUM(AZ72:BM72))/SUM(AZ54:BM54)</f>
        <v>0.94478722061205467</v>
      </c>
      <c r="BN62" s="19">
        <f>(SUM(AZ54:BN54)-SUM(AZ72:BN72))/SUM(AZ54:BN54)</f>
        <v>0.94562435915840459</v>
      </c>
      <c r="BO62" s="19">
        <f>(SUM(AZ54:BO54)-SUM(AZ72:BO72))/SUM(AZ54:BO54)</f>
        <v>0.94600722250260305</v>
      </c>
      <c r="BP62" s="19">
        <f>(SUM(AZ54:BP54)-SUM(AZ72:BP72))/SUM(AZ54:BP54)</f>
        <v>0.9460522664434512</v>
      </c>
      <c r="BQ62" s="19">
        <f>(SUM(AZ54:BQ54)-SUM(AZ72:BQ72))/SUM(AZ54:BQ54)</f>
        <v>0.94609238173849597</v>
      </c>
      <c r="BR62" s="19">
        <f>(SUM(AZ54:BR54)-SUM(AZ72:BR72))/SUM(AZ54:BR54)</f>
        <v>0.94609238173849597</v>
      </c>
      <c r="BS62" s="19">
        <f>(SUM(AZ54:BS54)-SUM(AZ72:BS72))/SUM(AZ54:BS54)</f>
        <v>0.94609238173849597</v>
      </c>
      <c r="BT62" s="19">
        <f>(SUM(AZ54:BT54)-SUM(AZ72:BT72))/SUM(AZ54:BT54)</f>
        <v>0.94609238173849597</v>
      </c>
      <c r="BU62" s="19">
        <f>(SUM(AZ54:BU54)-SUM(AZ72:BU72))/SUM(AZ54:BU54)</f>
        <v>0.94609238173849597</v>
      </c>
      <c r="BV62" s="19">
        <f>(SUM(AZ54:BV54)-SUM(AZ72:BV72))/SUM(AZ54:BV54)</f>
        <v>0.94609238173849597</v>
      </c>
      <c r="BW62" s="19">
        <f>(SUM(AZ54:BW54)-SUM(AZ72:BW72))/SUM(AZ54:BW54)</f>
        <v>0.94609238173849597</v>
      </c>
      <c r="BX62" s="23"/>
    </row>
    <row r="63" spans="1:77">
      <c r="A63" s="88" t="s">
        <v>68</v>
      </c>
      <c r="B63" s="84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19">
        <f t="shared" si="61"/>
        <v>0.87586332562029923</v>
      </c>
      <c r="AA63" s="19">
        <f>(SUM(Z55:AA55)-SUM(Z73:AA73))/SUM(Z55:AA55)</f>
        <v>0.81133944239662048</v>
      </c>
      <c r="AB63" s="19">
        <f>(SUM(Z55:AB55)-SUM(Z73:AB73))/SUM(Z55:AB55)</f>
        <v>0.69304433122616649</v>
      </c>
      <c r="AC63" s="19">
        <f>(SUM(Z55:AC55)-SUM(Z73:AC73))/SUM(Z55:AC55)</f>
        <v>0.65557561581906887</v>
      </c>
      <c r="AD63" s="19">
        <f>(SUM(Z55:AD55)-SUM(Z73:AD73))/SUM(Z55:AD55)</f>
        <v>0.64413989401667204</v>
      </c>
      <c r="AE63" s="19">
        <f>(SUM(Z55:AE55)-SUM(Z73:AE73))/SUM(Z55:AE55)</f>
        <v>0.66054829872957832</v>
      </c>
      <c r="AF63" s="19">
        <f>(SUM(Z55:AF55)-SUM(Z73:AF73))/SUM(Z55:AF55)</f>
        <v>0.68629543098874379</v>
      </c>
      <c r="AG63" s="19">
        <f>(SUM(Z55:AG55)-SUM(Z73:AG73))/SUM(Z55:AG55)</f>
        <v>0.71299680402085119</v>
      </c>
      <c r="AH63" s="19">
        <f>(SUM(Z55:AH55)-SUM(Z73:AH73))/SUM(Z55:AH55)</f>
        <v>0.73323760514010339</v>
      </c>
      <c r="AI63" s="19">
        <f>(SUM(Z55:AI55)-SUM(Z73:AI73))/SUM(Z55:AI55)</f>
        <v>0.75173452099611404</v>
      </c>
      <c r="AJ63" s="19">
        <f>(SUM(Z55:AJ55)-SUM(Z73:AJ73))/SUM(Z55:AJ55)</f>
        <v>0.76588497814166312</v>
      </c>
      <c r="AK63" s="19">
        <f>(SUM(Z55:AK55)-SUM(Z73:AK73))/SUM(Z55:AK55)</f>
        <v>0.77645451200704263</v>
      </c>
      <c r="AL63" s="19">
        <f>(SUM(Z55:AL55)-SUM(Z73:AL73))/SUM(Z55:AL55)</f>
        <v>0.7883518135480827</v>
      </c>
      <c r="AM63" s="19">
        <f>(SUM(Z55:AM55)-SUM(Z73:AM73))/SUM(Z55:AM55)</f>
        <v>0.79598902463952104</v>
      </c>
      <c r="AN63" s="19">
        <f>(SUM(Z55:AN55)-SUM(Z73:AN73))/SUM(Z55:AN55)</f>
        <v>0.80329142290606503</v>
      </c>
      <c r="AO63" s="19">
        <f>(SUM(Z55:AO55)-SUM(Z73:AO73))/SUM(Z55:AO55)</f>
        <v>0.81597862743234195</v>
      </c>
      <c r="AP63" s="19">
        <f>(SUM(Z55:AP55)-SUM(Z73:AP73))/SUM(Z55:AP55)</f>
        <v>0.83103644040238567</v>
      </c>
      <c r="AQ63" s="19">
        <f>(SUM(Z55:AQ55)-SUM(Z73:AQ73))/SUM(Z55:AQ55)</f>
        <v>0.84145110361823139</v>
      </c>
      <c r="AR63" s="19">
        <f>(SUM(Z55:AR55)-SUM(Z73:AR73))/SUM(Z55:AR55)</f>
        <v>0.84817446444839506</v>
      </c>
      <c r="AS63" s="19">
        <f>(SUM(Z55:AS55)-SUM(Z73:AS73))/SUM(Z55:AS55)</f>
        <v>0.85238108393135126</v>
      </c>
      <c r="AT63" s="19">
        <f>(SUM(Z55:AT55)-SUM(Z73:AT73))/SUM(Z55:AT55)</f>
        <v>0.86036233766771419</v>
      </c>
      <c r="AU63" s="19">
        <f>(SUM(Z55:AU55)-SUM(Z73:AU73))/SUM(Z55:AU55)</f>
        <v>0.86715746978284869</v>
      </c>
      <c r="AV63" s="19">
        <f>(SUM(Z55:AV55)-SUM(Z73:AV73))/SUM(Z55:AV55)</f>
        <v>0.87500229891863357</v>
      </c>
      <c r="AW63" s="19">
        <f>(SUM(Z55:AW55)-SUM(Z73:AW73))/SUM(Z55:AW55)</f>
        <v>0.87713379577067696</v>
      </c>
      <c r="AX63" s="23"/>
      <c r="AZ63" s="150">
        <f>AZ57</f>
        <v>0.9961049667037476</v>
      </c>
      <c r="BA63" s="19">
        <f>(SUM(AZ55:BA55)-SUM(AZ73:BA73))/SUM(AZ55:BA55)</f>
        <v>0.99740405584939718</v>
      </c>
      <c r="BB63" s="19">
        <f>(SUM(AZ55:BB55)-SUM(AZ73:BB73))/SUM(AZ55:BB55)</f>
        <v>0.99732711223513415</v>
      </c>
      <c r="BC63" s="19">
        <f>(SUM(AZ55:BC55)-SUM(AZ73:BC73))/SUM(AZ55:BC55)</f>
        <v>0.99392713771386187</v>
      </c>
      <c r="BD63" s="19">
        <f>(SUM(AZ55:BD55)-SUM(AZ73:BD73))/SUM(AZ55:BD55)</f>
        <v>0.9694039348855209</v>
      </c>
      <c r="BE63" s="19">
        <f>(SUM(AZ55:BE55)-SUM(AZ73:BE73))/SUM(AZ55:BE55)</f>
        <v>0.96673671859121579</v>
      </c>
      <c r="BF63" s="19">
        <f>(SUM(AZ55:BF55)-SUM(AZ73:BF73))/SUM(AZ55:BF55)</f>
        <v>0.9373528890997016</v>
      </c>
      <c r="BG63" s="19">
        <f>(SUM(AZ55:BG55)-SUM(AZ73:BG73))/SUM(AZ55:BG55)</f>
        <v>0.91313909504781965</v>
      </c>
      <c r="BH63" s="19">
        <f>(SUM(AZ55:BH55)-SUM(AZ73:BH73))/SUM(AZ55:BH55)</f>
        <v>0.90924322751370867</v>
      </c>
      <c r="BI63" s="19">
        <f>(SUM(AZ55:BI55)-SUM(AZ73:BI73))/SUM(AZ55:BI55)</f>
        <v>0.91614233130426337</v>
      </c>
      <c r="BJ63" s="19">
        <f>(SUM(AZ55:BJ55)-SUM(AZ73:BJ73))/SUM(AZ55:BJ55)</f>
        <v>0.92241522959278077</v>
      </c>
      <c r="BK63" s="19">
        <f>(SUM(AZ55:BK55)-SUM(AZ73:BK73))/SUM(AZ55:BK55)</f>
        <v>0.93035667757352725</v>
      </c>
      <c r="BL63" s="19">
        <f>(SUM(AZ55:BL55)-SUM(AZ73:BL73))/SUM(AZ55:BL55)</f>
        <v>0.93278069833720234</v>
      </c>
      <c r="BM63" s="19">
        <f>(SUM(AZ55:BM55)-SUM(AZ73:BM73))/SUM(AZ55:BM55)</f>
        <v>0.93476037133014156</v>
      </c>
      <c r="BN63" s="19">
        <f>(SUM(AZ55:BN55)-SUM(AZ73:BN73))/SUM(AZ55:BN55)</f>
        <v>0.93575386932797033</v>
      </c>
      <c r="BO63" s="19">
        <f>(SUM(AZ55:BO55)-SUM(AZ73:BO73))/SUM(AZ55:BO55)</f>
        <v>0.9362081986548153</v>
      </c>
      <c r="BP63" s="19">
        <f>(SUM(AZ55:BP55)-SUM(AZ73:BP73))/SUM(AZ55:BP55)</f>
        <v>0.93626164873922113</v>
      </c>
      <c r="BQ63" s="19">
        <f>(SUM(AZ55:BQ55)-SUM(AZ73:BQ73))/SUM(AZ55:BQ55)</f>
        <v>0.9363092500627328</v>
      </c>
      <c r="BR63" s="19">
        <f>(SUM(AZ55:BR55)-SUM(AZ73:BR73))/SUM(AZ55:BR55)</f>
        <v>0.9363092500627328</v>
      </c>
      <c r="BS63" s="19">
        <f>(SUM(AZ55:BS55)-SUM(AZ73:BS73))/SUM(AZ55:BS55)</f>
        <v>0.9363092500627328</v>
      </c>
      <c r="BT63" s="19">
        <f>(SUM(AZ55:BT55)-SUM(AZ73:BT73))/SUM(AZ55:BT55)</f>
        <v>0.9363092500627328</v>
      </c>
      <c r="BU63" s="19">
        <f>(SUM(AZ55:BU55)-SUM(AZ73:BU73))/SUM(AZ55:BU55)</f>
        <v>0.9363092500627328</v>
      </c>
      <c r="BV63" s="19">
        <f>(SUM(AZ55:BV55)-SUM(AZ73:BV73))/SUM(AZ55:BV55)</f>
        <v>0.9363092500627328</v>
      </c>
      <c r="BW63" s="19">
        <f>(SUM(AZ55:BW55)-SUM(AZ73:BW73))/SUM(AZ55:BW55)</f>
        <v>0.9363092500627328</v>
      </c>
      <c r="BX63" s="23"/>
    </row>
    <row r="64" spans="1:77">
      <c r="A64" s="88" t="s">
        <v>69</v>
      </c>
      <c r="B64" s="84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19">
        <f t="shared" si="61"/>
        <v>0.95365454768855318</v>
      </c>
      <c r="AA64" s="19">
        <f>(SUM(Z54:AA54)-SUM(Z74:AA74))/SUM(Z54:AA54)</f>
        <v>0.96239727108594209</v>
      </c>
      <c r="AB64" s="19">
        <f>(SUM(Z54:AB54)-SUM(Z74:AB74))/SUM(Z54:AB54)</f>
        <v>0.90794516303710693</v>
      </c>
      <c r="AC64" s="19">
        <f>(SUM(Z54:AC54)-SUM(Z74:AC74))/SUM(Z54:AC54)</f>
        <v>0.89700176741004978</v>
      </c>
      <c r="AD64" s="19">
        <f>(SUM(Z54:AD54)-SUM(Z74:AD74))/SUM(Z54:AD54)</f>
        <v>0.91365879061084931</v>
      </c>
      <c r="AE64" s="19">
        <f>(SUM(Z54:AE54)-SUM(Z74:AE74))/SUM(Z54:AE54)</f>
        <v>0.92388466921978363</v>
      </c>
      <c r="AF64" s="19">
        <f>(SUM(Z54:AF54)-SUM(Z74:AF74))/SUM(Z54:AF54)</f>
        <v>0.92934414022296574</v>
      </c>
      <c r="AG64" s="19">
        <f>(SUM(Z54:AG54)-SUM(Z74:AG74))/SUM(Z54:AG54)</f>
        <v>0.93576326653952668</v>
      </c>
      <c r="AH64" s="19">
        <f>(SUM(Z54:AH54)-SUM(Z74:AH74))/SUM(Z54:AH54)</f>
        <v>0.93935140382141546</v>
      </c>
      <c r="AI64" s="19">
        <f>(SUM(Z54:AI54)-SUM(Z74:AI74))/SUM(Z54:AI54)</f>
        <v>0.94332016953732034</v>
      </c>
      <c r="AJ64" s="19">
        <f>(SUM(Z54:AJ54)-SUM(Z74:AJ74))/SUM(Z54:AJ54)</f>
        <v>0.946518140281294</v>
      </c>
      <c r="AK64" s="19">
        <f>(SUM(Z54:AK54)-SUM(Z74:AK74))/SUM(Z54:AK54)</f>
        <v>0.94928247036308322</v>
      </c>
      <c r="AL64" s="19">
        <f>(SUM(Z54:AL54)-SUM(Z74:AL74))/SUM(Z54:AL54)</f>
        <v>0.95138293137713803</v>
      </c>
      <c r="AM64" s="19">
        <f>(SUM(Z54:AM54)-SUM(Z74:AM74))/SUM(Z54:AM54)</f>
        <v>0.95316266435459551</v>
      </c>
      <c r="AN64" s="19">
        <f>(SUM(Z54:AN54)-SUM(Z74:AN74))/SUM(Z54:AN54)</f>
        <v>0.95451494883799737</v>
      </c>
      <c r="AO64" s="19">
        <f>(SUM(Z54:AO54)-SUM(Z74:AO74))/SUM(Z54:AO54)</f>
        <v>0.95643674623614672</v>
      </c>
      <c r="AP64" s="19">
        <f>(SUM(Z54:AP54)-SUM(Z74:AP74))/SUM(Z54:AP54)</f>
        <v>0.95996147335505289</v>
      </c>
      <c r="AQ64" s="19">
        <f>(SUM(Z54:AQ54)-SUM(Z74:AQ74))/SUM(Z54:AQ54)</f>
        <v>0.96226717039199217</v>
      </c>
      <c r="AR64" s="19">
        <f>(SUM(AA54:AR54)-SUM(Z74:AR74))/SUM(Z54:AR54)</f>
        <v>0.89996824826717758</v>
      </c>
      <c r="AS64" s="19">
        <f>(SUM(Z54:AS54)-SUM(Z74:AS74))/SUM(Z54:AS54)</f>
        <v>0.96485212893575267</v>
      </c>
      <c r="AT64" s="19">
        <f>(SUM(Z54:AT54)-SUM(Z74:AT74))/SUM(Z54:AT54)</f>
        <v>0.96701475766232114</v>
      </c>
      <c r="AU64" s="19">
        <f>(SUM(Z54:AU54)-SUM(Z74:AU74))/SUM(Z54:AU54)</f>
        <v>0.96860882332524645</v>
      </c>
      <c r="AV64" s="19">
        <f>(SUM(Z54:AV54)-SUM(Z74:AV74))/SUM(Z54:AV54)</f>
        <v>0.97040429983598464</v>
      </c>
      <c r="AW64" s="19">
        <f>(SUM(Z54:AW54)-SUM(Z74:AW74))/SUM(Z54:AW54)</f>
        <v>0.97082575979210106</v>
      </c>
      <c r="AX64" s="23"/>
      <c r="AZ64" s="150">
        <f>AZ58</f>
        <v>1</v>
      </c>
      <c r="BA64" s="19">
        <f>(SUM(AZ54:BA54)-SUM(AZ74:BA74))/SUM(AZ54:BA54)</f>
        <v>1</v>
      </c>
      <c r="BB64" s="19">
        <f>(SUM(AZ54:BB54)-SUM(AZ74:BB74))/SUM(AZ54:BB54)</f>
        <v>0.9996394936957419</v>
      </c>
      <c r="BC64" s="19">
        <f>(SUM(AZ54:BC54)-SUM(AZ74:BC74))/SUM(AZ54:BC54)</f>
        <v>0.99662768957631886</v>
      </c>
      <c r="BD64" s="19">
        <f>(SUM(AZ54:BD54)-SUM(AZ74:BD74))/SUM(AZ54:BD54)</f>
        <v>0.97513929422811996</v>
      </c>
      <c r="BE64" s="19">
        <f>(SUM(AZ54:BE54)-SUM(AZ74:BE74))/SUM(AZ54:BE54)</f>
        <v>0.97178937342041727</v>
      </c>
      <c r="BF64" s="19">
        <f>(SUM(AZ54:BF54)-SUM(AZ74:BF74))/SUM(AZ54:BF54)</f>
        <v>0.94880117143369713</v>
      </c>
      <c r="BG64" s="19">
        <f>(SUM(AZ54:BG54)-SUM(AZ74:BG74))/SUM(AZ54:BG54)</f>
        <v>0.93099516092247314</v>
      </c>
      <c r="BH64" s="19">
        <f>(SUM(AZ54:BH54)-SUM(AZ74:BH74))/SUM(AZ54:BH54)</f>
        <v>0.92524497901833269</v>
      </c>
      <c r="BI64" s="19">
        <f>(SUM(AZ54:BI54)-SUM(AZ74:BI74))/SUM(AZ54:BI54)</f>
        <v>0.93141090502616863</v>
      </c>
      <c r="BJ64" s="19">
        <f>(SUM(AZ54:BJ54)-SUM(AZ74:BJ74))/SUM(AZ54:BJ54)</f>
        <v>0.936658322959663</v>
      </c>
      <c r="BK64" s="19">
        <f>(SUM(AZ54:BK54)-SUM(AZ74:BK74))/SUM(AZ54:BK54)</f>
        <v>0.94322156123698364</v>
      </c>
      <c r="BL64" s="19">
        <f>(SUM(AZ54:BL54)-SUM(AZ74:BL74))/SUM(AZ54:BL54)</f>
        <v>0.94518879010878931</v>
      </c>
      <c r="BM64" s="19">
        <f>(SUM(AZ54:BM54)-SUM(AZ74:BM74))/SUM(AZ54:BM54)</f>
        <v>0.94679588596969544</v>
      </c>
      <c r="BN64" s="19">
        <f>(SUM(AZ54:BN54)-SUM(AZ74:BN74))/SUM(AZ54:BN54)</f>
        <v>0.94760256904511564</v>
      </c>
      <c r="BO64" s="19">
        <f>(SUM(AZ54:BO54)-SUM(AZ74:BO74))/SUM(AZ54:BO54)</f>
        <v>0.94797150365135296</v>
      </c>
      <c r="BP64" s="19">
        <f>(SUM(AZ54:BP54)-SUM(AZ74:BP74))/SUM(AZ54:BP54)</f>
        <v>0.94801490887369133</v>
      </c>
      <c r="BQ64" s="19">
        <f>(SUM(AZ54:BQ54)-SUM(AZ74:BQ74))/SUM(AZ54:BQ54)</f>
        <v>0.94805356475654279</v>
      </c>
      <c r="BR64" s="19">
        <f>(SUM(AZ54:BR54)-SUM(AZ74:BR74))/SUM(AZ54:BR54)</f>
        <v>0.94805356475654279</v>
      </c>
      <c r="BS64" s="19">
        <f>(SUM(AZ54:BS54)-SUM(AZ74:BS74))/SUM(AZ54:BS54)</f>
        <v>0.94805356475654279</v>
      </c>
      <c r="BT64" s="19">
        <f>(SUM(AZ54:BT54)-SUM(AZ74:BT74))/SUM(AZ54:BT54)</f>
        <v>0.94805356475654279</v>
      </c>
      <c r="BU64" s="19">
        <f>(SUM(AZ54:BU54)-SUM(AZ74:BU74))/SUM(AZ54:BU54)</f>
        <v>0.94805356475654279</v>
      </c>
      <c r="BV64" s="19">
        <f>(SUM(AZ54:BV54)-SUM(AZ74:BV74))/SUM(AZ54:BV54)</f>
        <v>0.94805356475654279</v>
      </c>
      <c r="BW64" s="19">
        <f>(SUM(AZ54:BW54)-SUM(AZ74:BW74))/SUM(AZ54:BW54)</f>
        <v>0.94805356475654279</v>
      </c>
      <c r="BX64" s="23"/>
    </row>
    <row r="65" spans="1:77">
      <c r="A65" s="88" t="s">
        <v>37</v>
      </c>
      <c r="B65" s="84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19">
        <f t="shared" si="61"/>
        <v>0.93878087119366493</v>
      </c>
      <c r="AA65" s="19">
        <f>(SUM(Z54:AA54)-SUM(Z75:AA75))/SUM(Z54:AA54)</f>
        <v>0.93284513462050733</v>
      </c>
      <c r="AB65" s="19">
        <f>(SUM(Z54:AB54)-SUM(Z75:AB75))/SUM(Z54:AB54)</f>
        <v>0.88653206312698529</v>
      </c>
      <c r="AC65" s="19">
        <f>(SUM(Z54:AC54)-SUM(Z75:AC75))/SUM(Z54:AC54)</f>
        <v>0.87714252376456825</v>
      </c>
      <c r="AD65" s="19">
        <f>(SUM(Z54:AD54)-SUM(Z75:AD75))/SUM(Z54:AD54)</f>
        <v>0.87066847757818089</v>
      </c>
      <c r="AE65" s="19">
        <f>(SUM(Z54:AE54)-SUM(Z75:AE75))/SUM(Z54:AE54)</f>
        <v>0.87987466516984858</v>
      </c>
      <c r="AF65" s="19">
        <f>(SUM(Z54:AF54)-SUM(Z75:AF75))/SUM(Z54:AF54)</f>
        <v>0.88799061302417825</v>
      </c>
      <c r="AG65" s="19">
        <f>(SUM(Z54:AG54)-SUM(Z75:AG75))/SUM(Z54:AG54)</f>
        <v>0.89933796915621977</v>
      </c>
      <c r="AH65" s="19">
        <f>(SUM(Z54:AH54)-SUM(Z75:AH75))/SUM(Z54:AH54)</f>
        <v>0.9065306610175492</v>
      </c>
      <c r="AI65" s="19">
        <f>(SUM(Z54:AI54)-SUM(Z75:AI75))/SUM(Z54:AI54)</f>
        <v>0.91287127226678388</v>
      </c>
      <c r="AJ65" s="19">
        <f>(SUM(Z54:AJ54)-SUM(Z75:AJ75))/SUM(Z54:AJ54)</f>
        <v>0.91763378136894902</v>
      </c>
      <c r="AK65" s="19">
        <f>(SUM(Z54:AK54)-SUM(Z75:AK75))/SUM(Z54:AK54)</f>
        <v>0.92152312139434134</v>
      </c>
      <c r="AL65" s="19">
        <f>(SUM(Z54:AL54)-SUM(Z75:AL75))/SUM(Z54:AL54)</f>
        <v>0.92588550578955042</v>
      </c>
      <c r="AM65" s="19">
        <f>(SUM(Z54:AM54)-SUM(Z75:AM75))/SUM(Z54:AM54)</f>
        <v>0.9281233022648766</v>
      </c>
      <c r="AN65" s="19">
        <f>(SUM(Z54:AN54)-SUM(Z75:AN75))/SUM(Z54:AN54)</f>
        <v>0.93074833075497276</v>
      </c>
      <c r="AO65" s="19">
        <f>(SUM(Z54:AO54)-SUM(Z75:AO75))/SUM(Z54:AO54)</f>
        <v>0.93428005965935235</v>
      </c>
      <c r="AP65" s="19">
        <f>(SUM(Z54:AP54)-SUM(Z75:AP75))/SUM(Z54:AP54)</f>
        <v>0.93934974858230813</v>
      </c>
      <c r="AQ65" s="19">
        <f>(SUM(Z54:AQ54)-SUM(Z75:AQ75))/SUM(Z54:AQ54)</f>
        <v>0.9426395509993668</v>
      </c>
      <c r="AR65" s="19">
        <f>(SUM(AA54:AR54)-SUM(Z75:AR75))/SUM(Z54:AR54)</f>
        <v>0.88116007957947073</v>
      </c>
      <c r="AS65" s="19">
        <f>(SUM(Z54:AS54)-SUM(Z75:AS75))/SUM(Z54:AS54)</f>
        <v>0.94658962707121386</v>
      </c>
      <c r="AT65" s="19">
        <f>(SUM(Z54:AT54)-SUM(Z75:AT75))/SUM(Z54:AT54)</f>
        <v>0.9501346899336468</v>
      </c>
      <c r="AU65" s="19">
        <f>(SUM(Z54:AU54)-SUM(Z75:AU75))/SUM(Z54:AU54)</f>
        <v>0.95248617946598513</v>
      </c>
      <c r="AV65" s="19">
        <f>(SUM(Z54:AV54)-SUM(Z75:AV75))/SUM(Z54:AV54)</f>
        <v>0.95516573611864641</v>
      </c>
      <c r="AW65" s="19">
        <f>(SUM(Z54:AW54)-SUM(Z75:AW75))/SUM(Z54:AW54)</f>
        <v>0.95597507937531134</v>
      </c>
      <c r="AX65" s="23"/>
      <c r="AZ65" s="150">
        <f>(SUM(AG54:AZ54)-SUM(AG75:AZ75))/SUM(AG54:AZ54)</f>
        <v>0.97132032551182712</v>
      </c>
      <c r="BA65" s="19">
        <f>(SUM(AG54:BA54)-SUM(AG75:BA75))/SUM(AG54:BA54)</f>
        <v>0.97192445583627107</v>
      </c>
      <c r="BB65" s="19">
        <f>(SUM(AG54:BB54)-SUM(AG75:BB75))/SUM(AG54:BB54)</f>
        <v>0.97243448042563829</v>
      </c>
      <c r="BC65" s="19">
        <f>(SUM(AG54:BC54)-SUM(AG75:BC75))/SUM(AG54:BC54)</f>
        <v>0.97274888158022343</v>
      </c>
      <c r="BD65" s="19">
        <f>(SUM(AI54:BD54)-SUM(AI75:BD75))/SUM(AI54:BD54)</f>
        <v>0.97326145904447148</v>
      </c>
      <c r="BE65" s="19">
        <f>(SUM(AZ54:BE54)-SUM(AZ75:BE75))/SUM(AZ54:BE54)</f>
        <v>1</v>
      </c>
      <c r="BF65" s="19">
        <f>(SUM(AZ54:BF54)-SUM(AZ75:BF75))/SUM(AZ54:BF54)</f>
        <v>1</v>
      </c>
      <c r="BG65" s="19">
        <f>(SUM(AZ54:BG54)-SUM(AZ75:BG75))/SUM(AZ54:BG54)</f>
        <v>1</v>
      </c>
      <c r="BH65" s="19">
        <f>(SUM(AZ54:BH54)-SUM(AZ75:BH75))/SUM(AZ54:BH54)</f>
        <v>1</v>
      </c>
      <c r="BI65" s="19">
        <f>(SUM(AZ54:BI54)-SUM(AZ75:BI75))/SUM(AZ54:BI54)</f>
        <v>1</v>
      </c>
      <c r="BJ65" s="19">
        <f>(SUM(AZ54:BJ54)-SUM(AZ75:BJ75))/SUM(AZ54:BJ54)</f>
        <v>1</v>
      </c>
      <c r="BK65" s="19">
        <f>(SUM(AZ54:BK54)-SUM(AZ75:BK75))/SUM(AZ54:BK54)</f>
        <v>1</v>
      </c>
      <c r="BL65" s="19">
        <f>(SUM(AZ54:BL54)-SUM(AZ75:BL75))/SUM(AZ54:BL54)</f>
        <v>1</v>
      </c>
      <c r="BM65" s="19">
        <f>(SUM(AZ54:BM54)-SUM(AZ75:BM75))/SUM(AZ54:BM54)</f>
        <v>1</v>
      </c>
      <c r="BN65" s="19">
        <f>(SUM(AZ54:BN54)-SUM(AZ75:BN75))/SUM(AZ54:BN54)</f>
        <v>1</v>
      </c>
      <c r="BO65" s="19">
        <f>(SUM(AZ54:BO54)-SUM(AZ75:BO75))/SUM(AZ54:BO54)</f>
        <v>1</v>
      </c>
      <c r="BP65" s="19">
        <f>(SUM(AZ54:BP54)-SUM(AZ75:BP75))/SUM(AZ54:BP54)</f>
        <v>1</v>
      </c>
      <c r="BQ65" s="19">
        <f>(SUM(AZ54:BQ54)-SUM(AZ75:BQ75))/SUM(AZ54:BQ54)</f>
        <v>1</v>
      </c>
      <c r="BR65" s="19">
        <f>(SUM(AZ54:BR54)-SUM(AZ75:BR75))/SUM(AZ54:BR54)</f>
        <v>1</v>
      </c>
      <c r="BS65" s="19">
        <f>(SUM(AZ54:BS54)-SUM(AZ75:BS75))/SUM(AZ54:BS54)</f>
        <v>1</v>
      </c>
      <c r="BT65" s="19">
        <f>(SUM(AZ54:BT54)-SUM(AZ75:BT75))/SUM(AZ54:BT54)</f>
        <v>1</v>
      </c>
      <c r="BU65" s="19">
        <f>(SUM(AZ54:BU54)-SUM(AZ75:BU75))/SUM(AZ54:BU54)</f>
        <v>1</v>
      </c>
      <c r="BV65" s="19">
        <f>(SUM(AZ54:BV54)-SUM(AZ75:BV75))/SUM(AZ54:BV54)</f>
        <v>1</v>
      </c>
      <c r="BW65" s="19">
        <f>(SUM(AZ54:BW54)-SUM(AZ75:BW75))/SUM(AZ54:BW54)</f>
        <v>1</v>
      </c>
      <c r="BX65" s="23"/>
    </row>
    <row r="66" spans="1:77">
      <c r="A66" s="88" t="s">
        <v>45</v>
      </c>
      <c r="B66" s="84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19">
        <f t="shared" si="61"/>
        <v>1</v>
      </c>
      <c r="AA66" s="19">
        <f>(SUM(Z54:AA54)-SUM(Z76:AA76))/SUM(Z54:AA54)</f>
        <v>1</v>
      </c>
      <c r="AB66" s="19">
        <f>(SUM(Z54:AB54)-SUM(Z76:AB76))/SUM(Z54:AB54)</f>
        <v>1</v>
      </c>
      <c r="AC66" s="19">
        <f>(SUM(Z54:AC54)-SUM(Z76:AC76))/SUM(Z54:AC54)</f>
        <v>1</v>
      </c>
      <c r="AD66" s="19">
        <f>(SUM(Z54:AD54)-SUM(Z76:AD76))/SUM(Z54:AD54)</f>
        <v>1</v>
      </c>
      <c r="AE66" s="19">
        <f>(SUM(Z54:AE54)-SUM(Z76:AE76))/SUM(Z54:AE54)</f>
        <v>1</v>
      </c>
      <c r="AF66" s="19">
        <f>(SUM(Z54:AF54)-SUM(Z76:AF76))/SUM(Z54:AF54)</f>
        <v>1</v>
      </c>
      <c r="AG66" s="19">
        <f>(SUM(Z54:AG54)-SUM(Z76:AG76))/SUM(Z54:AG54)</f>
        <v>1</v>
      </c>
      <c r="AH66" s="19">
        <f>(SUM(Z54:AH54)-SUM(Z76:AH76))/SUM(Z54:AH54)</f>
        <v>1</v>
      </c>
      <c r="AI66" s="19">
        <f>(SUM(Z54:AI54)-SUM(Z76:AI76))/SUM(Z54:AI54)</f>
        <v>1</v>
      </c>
      <c r="AJ66" s="19">
        <f>(SUM(Z54:AJ54)-SUM(Z76:AJ76))/SUM(Z54:AJ54)</f>
        <v>1</v>
      </c>
      <c r="AK66" s="19">
        <f>(SUM(Z54:AK54)-SUM(Z76:AK76))/SUM(Z54:AK54)</f>
        <v>1</v>
      </c>
      <c r="AL66" s="19">
        <f>(SUM(Z54:AL54)-SUM(Z76:AL76))/SUM(Z54:AL54)</f>
        <v>1</v>
      </c>
      <c r="AM66" s="19">
        <f>(SUM(Z54:AM54)-SUM(Z76:AM76))/SUM(Z54:AM54)</f>
        <v>1</v>
      </c>
      <c r="AN66" s="19">
        <f>(SUM(Z54:AN54)-SUM(Z76:AN76))/SUM(Z54:AN54)</f>
        <v>1</v>
      </c>
      <c r="AO66" s="19">
        <f>(SUM(Z54:AO54)-SUM(Z76:AO76))/SUM(Z54:AO54)</f>
        <v>1</v>
      </c>
      <c r="AP66" s="19">
        <f>(SUM(Z54:AP54)-SUM(Z76:AP76))/SUM(Z54:AP54)</f>
        <v>1</v>
      </c>
      <c r="AQ66" s="19">
        <f>(SUM(Z54:AQ54)-SUM(Z76:AQ76))/SUM(Z54:AQ54)</f>
        <v>1</v>
      </c>
      <c r="AR66" s="19">
        <f>(SUM(AA54:AR54)-SUM(Z76:AR76))/SUM(Z54:AR54)</f>
        <v>0.93616630551549773</v>
      </c>
      <c r="AS66" s="19">
        <f>(SUM(Z54:AS54)-SUM(Z76:AS76))/SUM(Z54:AS54)</f>
        <v>1</v>
      </c>
      <c r="AT66" s="19">
        <f>(SUM(Z54:AT54)-SUM(Z76:AT76))/SUM(Z54:AT54)</f>
        <v>1</v>
      </c>
      <c r="AU66" s="19">
        <f>(SUM(Z54:AU54)-SUM(Z76:AU76))/SUM(Z54:AU54)</f>
        <v>1</v>
      </c>
      <c r="AV66" s="19">
        <f>(SUM(Z54:AV54)-SUM(Z76:AV76))/SUM(Z54:AV54)</f>
        <v>1</v>
      </c>
      <c r="AW66" s="19">
        <f>(SUM(Z54:AW54)-SUM(Z76:AW76))/SUM(Z54:AW54)</f>
        <v>1</v>
      </c>
      <c r="AX66" s="23"/>
      <c r="AZ66" s="150">
        <f>(SUM(AG54:AZ54)-SUM(AG76:AZ76))/SUM(AG54:AZ54)</f>
        <v>1</v>
      </c>
      <c r="BA66" s="19">
        <f>(SUM(AG54:BA54)-SUM(AG76:BA76))/SUM(AG54:BA54)</f>
        <v>1</v>
      </c>
      <c r="BB66" s="19">
        <f>(SUM(AG54:BB54)-SUM(AG76:BB76))/SUM(AG54:BB54)</f>
        <v>1</v>
      </c>
      <c r="BC66" s="19">
        <f>(SUM(AG54:BC54)-SUM(AG76:BC76))/SUM(AG54:BC54)</f>
        <v>1</v>
      </c>
      <c r="BD66" s="19">
        <f>(SUM(AI54:BD54)-SUM(AI76:BD76))/SUM(AI54:BD54)</f>
        <v>1</v>
      </c>
      <c r="BE66" s="19">
        <f>(SUM(AI54:BE54)-SUM(AI76:BE76))/SUM(AI54:BE54)</f>
        <v>1</v>
      </c>
      <c r="BF66" s="19">
        <f>(SUM(AZ54:BF54)-SUM(AZ76:BF76))/SUM(AZ54:BF54)</f>
        <v>1</v>
      </c>
      <c r="BG66" s="19">
        <f>(SUM(AZ54:BG54)-SUM(AZ76:BG76))/SUM(AZ54:BG54)</f>
        <v>1</v>
      </c>
      <c r="BH66" s="19">
        <f>(SUM(AZ54:BH54)-SUM(AZ76:BH76))/SUM(AZ54:BH54)</f>
        <v>1</v>
      </c>
      <c r="BI66" s="19">
        <f>(SUM(AZ54:BI54)-SUM(AZ76:BI76))/SUM(AZ54:BI54)</f>
        <v>1</v>
      </c>
      <c r="BJ66" s="19">
        <f>(SUM(AZ54:BJ54)-SUM(AZ76:BJ76))/SUM(AZ54:BJ54)</f>
        <v>1</v>
      </c>
      <c r="BK66" s="19">
        <f>(SUM(AZ54:BK54)-SUM(AZ76:BK76))/SUM(AZ54:BK54)</f>
        <v>1</v>
      </c>
      <c r="BL66" s="19">
        <f>(SUM(AJ54:BL54)-SUM(AJ76:BL76))/SUM(AJ54:BL54)</f>
        <v>1</v>
      </c>
      <c r="BM66" s="19">
        <f>(SUM(AZ54:BM54)-SUM(AZ76:BM76))/SUM(AZ54:BM54)</f>
        <v>1</v>
      </c>
      <c r="BN66" s="19">
        <f>(SUM(AZ54:BN54)-SUM(AZ76:BN76))/SUM(AZ54:BN54)</f>
        <v>1</v>
      </c>
      <c r="BO66" s="19">
        <f>(SUM(AZ54:BO54)-SUM(AZ76:BO76))/SUM(AZ54:BO54)</f>
        <v>1</v>
      </c>
      <c r="BP66" s="19">
        <f>(SUM(AZ54:BP54)-SUM(AZ76:BP76))/SUM(AZ54:BP54)</f>
        <v>1</v>
      </c>
      <c r="BQ66" s="19">
        <f>(SUM(AZ54:BQ54)-SUM(AZ76:BQ76))/SUM(AZ54:BQ54)</f>
        <v>1</v>
      </c>
      <c r="BR66" s="19">
        <f>(SUM(AZ54:BR54)-SUM(AZ76:BR76))/SUM(AZ54:BR54)</f>
        <v>1</v>
      </c>
      <c r="BS66" s="19">
        <f>(SUM(AZ54:BS54)-SUM(AZ76:BS76))/SUM(AZ54:BS54)</f>
        <v>1</v>
      </c>
      <c r="BT66" s="19">
        <f>(SUM(AZ54:BT54)-SUM(AZ76:BT76))/SUM(AZ54:BT54)</f>
        <v>1</v>
      </c>
      <c r="BU66" s="19">
        <f>(SUM(AZ54:BU54)-SUM(AZ76:BU76))/SUM(AZ54:BU54)</f>
        <v>1</v>
      </c>
      <c r="BV66" s="19">
        <f>(SUM(AZ54:BV54)-SUM(AZ76:BV76))/SUM(AZ54:BV54)</f>
        <v>1</v>
      </c>
      <c r="BW66" s="19">
        <f>(SUM(AZ54:BW54)-SUM(AZ76:BW76))/SUM(AZ54:BW54)</f>
        <v>1</v>
      </c>
      <c r="BX66" s="23"/>
    </row>
    <row r="67" spans="1:77" ht="13.8" thickBot="1">
      <c r="A67" s="90" t="s">
        <v>46</v>
      </c>
      <c r="B67" s="91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29">
        <f t="shared" si="61"/>
        <v>0.99895771986391046</v>
      </c>
      <c r="AA67" s="29">
        <f>(SUM(Z54:AA54)-SUM(Z77:AA77))/SUM(Z54:AA54)</f>
        <v>0.99939324578971778</v>
      </c>
      <c r="AB67" s="29">
        <f>(SUM(Z54:AB54)-SUM(Z77:AB77))/SUM(Z54:AB54)</f>
        <v>0.99708453589830903</v>
      </c>
      <c r="AC67" s="29">
        <f>(SUM(Z54:AC54)-SUM(Z77:AC77))/SUM(Z54:AC54)</f>
        <v>0.99304653708353596</v>
      </c>
      <c r="AD67" s="29">
        <f>(SUM(Z54:AD54)-SUM(Z77:AD77))/SUM(Z54:AD54)</f>
        <v>0.99421399949510203</v>
      </c>
      <c r="AE67" s="29">
        <f>(SUM(Z54:AE54)-SUM(Z77:AE77))/SUM(Z54:AE54)</f>
        <v>0.99488464790433628</v>
      </c>
      <c r="AF67" s="29">
        <f>(SUM(Z54:AF54)-SUM(Z77:AF77))/SUM(Z54:AF54)</f>
        <v>0.99548044944158276</v>
      </c>
      <c r="AG67" s="29">
        <f>(SUM(Z54:AG54)-SUM(Z77:AG77))/SUM(Z54:AG54)</f>
        <v>0.99607995649842485</v>
      </c>
      <c r="AH67" s="29">
        <f>(SUM(Z54:AH54)-SUM(Z77:AH77))/SUM(Z54:AH54)</f>
        <v>0.99594363077746173</v>
      </c>
      <c r="AI67" s="29">
        <f>(SUM(Z54:AI54)-SUM(Z77:AI77))/SUM(Z54:AI54)</f>
        <v>0.99624781778467963</v>
      </c>
      <c r="AJ67" s="29">
        <f>(SUM(Z54:AJ54)-SUM(Z77:AJ77))/SUM(Z54:AJ54)</f>
        <v>0.9964595221749839</v>
      </c>
      <c r="AK67" s="29">
        <f>(SUM(Z54:AK54)-SUM(Z77:AK77))/SUM(Z54:AK54)</f>
        <v>0.99664251972606155</v>
      </c>
      <c r="AL67" s="29">
        <f>(SUM(Z54:AL54)-SUM(Z77:AL77))/SUM(Z54:AL54)</f>
        <v>0.99681785744431062</v>
      </c>
      <c r="AM67" s="29">
        <f>(SUM(Z54:AM54)-SUM(Z77:AM77))/SUM(Z54:AM54)</f>
        <v>0.99693994917747764</v>
      </c>
      <c r="AN67" s="29">
        <f>(SUM(Z54:AN54)-SUM(Z77:AN77))/SUM(Z54:AN54)</f>
        <v>0.99705408021788577</v>
      </c>
      <c r="AO67" s="29">
        <f>(SUM(Z54:AO54)-SUM(Z77:AO77))/SUM(Z54:AO54)</f>
        <v>0.99725985896566116</v>
      </c>
      <c r="AP67" s="29">
        <f>(SUM(Z54:AP54)-SUM(Z77:AP77))/SUM(Z54:AP54)</f>
        <v>0.99736964674977979</v>
      </c>
      <c r="AQ67" s="29">
        <f>(SUM(Z54:AQ54)-SUM(Z77:AQ77))/SUM(Z54:AQ54)</f>
        <v>0.99754774710113558</v>
      </c>
      <c r="AR67" s="29">
        <f>(SUM(AA54:AR54)-SUM(Z77:AR77))/SUM(Z54:AR54)</f>
        <v>0.93381643387471747</v>
      </c>
      <c r="AS67" s="29">
        <f>(SUM(Z54:AS54)-SUM(Z77:AS77))/SUM(Z54:AS54)</f>
        <v>0.99771830336415335</v>
      </c>
      <c r="AT67" s="29">
        <f>(SUM(Z54:AT54)-SUM(Z77:AT77))/SUM(Z54:AT54)</f>
        <v>0.99786974881498114</v>
      </c>
      <c r="AU67" s="29">
        <f>(SUM(Z54:AU54)-SUM(Z77:AU77))/SUM(Z54:AU54)</f>
        <v>0.99797269667974686</v>
      </c>
      <c r="AV67" s="29">
        <f>(SUM(Z54:AV54)-SUM(Z77:AV77))/SUM(Z54:AV54)</f>
        <v>0.99809115632075296</v>
      </c>
      <c r="AW67" s="29">
        <f>(SUM(Z54:AW54)-SUM(Z77:AW77))/SUM(Z54:AW54)</f>
        <v>0.99812683535532776</v>
      </c>
      <c r="AX67" s="31"/>
      <c r="AZ67" s="151">
        <f>(SUM(AG54:AZ54)-SUM(AG77:AZ77))/SUM(AG54:AZ54)</f>
        <v>0.99873070113889184</v>
      </c>
      <c r="BA67" s="29">
        <f>(SUM(AG54:BA54)-SUM(AG77:BA77))/SUM(AG54:BA54)</f>
        <v>0.9987574386087712</v>
      </c>
      <c r="BB67" s="29">
        <f>(SUM(AG54:BB54)-SUM(AG77:BB77))/SUM(AG54:BB54)</f>
        <v>0.99878001116728088</v>
      </c>
      <c r="BC67" s="29">
        <f>(SUM(AG54:BC54)-SUM(AG77:BC77))/SUM(AG54:BC54)</f>
        <v>0.99879392586591564</v>
      </c>
      <c r="BD67" s="29">
        <f>(SUM(AI54:BD54)-SUM(AI77:BD77))/SUM(AI54:BD54)</f>
        <v>0.99888212061034398</v>
      </c>
      <c r="BE67" s="29">
        <f>(SUM(AI54:BE54)-SUM(AI77:BE77))/SUM(AI54:BE54)</f>
        <v>0.99892171080598047</v>
      </c>
      <c r="BF67" s="29">
        <f>(SUM(AZ54:BF54)-SUM(AZ77:BF77))/SUM(AZ54:BF54)</f>
        <v>1</v>
      </c>
      <c r="BG67" s="29">
        <f>(SUM(AZ54:BG54)-SUM(AZ77:BG77))/SUM(AZ54:BG54)</f>
        <v>1</v>
      </c>
      <c r="BH67" s="29">
        <f>(SUM(AZ54:BH54)-SUM(AZ77:BH77))/SUM(AZ54:BH54)</f>
        <v>1</v>
      </c>
      <c r="BI67" s="29">
        <f>(SUM(AZ54:BI54)-SUM(AZ77:BI77))/SUM(AZ54:BI54)</f>
        <v>1</v>
      </c>
      <c r="BJ67" s="29">
        <f>(SUM(AZ54:BJ54)-SUM(AZ77:BJ77))/SUM(AZ54:BJ54)</f>
        <v>1</v>
      </c>
      <c r="BK67" s="29">
        <f>(SUM(AZ54:BK54)-SUM(AZ77:BK77))/SUM(AZ54:BK54)</f>
        <v>1</v>
      </c>
      <c r="BL67" s="29">
        <f>(SUM(AJ54:BL54)-SUM(AJ77:BL77))/SUM(AJ54:BL54)</f>
        <v>0.99906749095508107</v>
      </c>
      <c r="BM67" s="29">
        <f>(SUM(AZ54:BM54)-SUM(AZ77:BM77))/SUM(AZ54:BM54)</f>
        <v>1</v>
      </c>
      <c r="BN67" s="29">
        <f>(SUM(AZ54:BN54)-SUM(AZ77:BN77))/SUM(AZ54:BN54)</f>
        <v>1</v>
      </c>
      <c r="BO67" s="29">
        <f>(SUM(AZ54:BO54)-SUM(AZ77:BO77))/SUM(AZ54:BO54)</f>
        <v>1</v>
      </c>
      <c r="BP67" s="29">
        <f>(SUM(AZ54:BP54)-SUM(AZ77:BP77))/SUM(AZ54:BP54)</f>
        <v>1</v>
      </c>
      <c r="BQ67" s="29">
        <f>(SUM(AZ54:BQ54)-SUM(AZ77:BQ77))/SUM(AZ54:BQ54)</f>
        <v>1</v>
      </c>
      <c r="BR67" s="29">
        <f>(SUM(AZ54:BR54)-SUM(AZ77:BR77))/SUM(AZ54:BR54)</f>
        <v>1</v>
      </c>
      <c r="BS67" s="29">
        <f>(SUM(AZ54:BS54)-SUM(AZ77:BS77))/SUM(AZ54:BS54)</f>
        <v>1</v>
      </c>
      <c r="BT67" s="29">
        <f>(SUM(AZ54:BT54)-SUM(AZ77:BT77))/SUM(AZ54:BT54)</f>
        <v>1</v>
      </c>
      <c r="BU67" s="29">
        <f>(SUM(AZ54:BU54)-SUM(AZ77:BU77))/SUM(AZ54:BU54)</f>
        <v>1</v>
      </c>
      <c r="BV67" s="29">
        <f>(SUM(AZ54:BV54)-SUM(AZ77:BV77))/SUM(AZ54:BV54)</f>
        <v>1</v>
      </c>
      <c r="BW67" s="29">
        <f>(SUM(AZ54:BW54)-SUM(AZ77:BW77))/SUM(AZ54:BW54)</f>
        <v>1</v>
      </c>
      <c r="BX67" s="31"/>
    </row>
    <row r="68" spans="1:77" s="74" customFormat="1">
      <c r="A68" s="92" t="s">
        <v>70</v>
      </c>
      <c r="B68" s="93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138">
        <v>1893</v>
      </c>
      <c r="AA68" s="138">
        <v>7438</v>
      </c>
      <c r="AB68" s="138">
        <v>996</v>
      </c>
      <c r="AC68" s="138">
        <v>724</v>
      </c>
      <c r="AD68" s="138">
        <v>14929</v>
      </c>
      <c r="AE68" s="138">
        <v>1664</v>
      </c>
      <c r="AF68" s="138">
        <v>2938</v>
      </c>
      <c r="AG68" s="138">
        <v>0</v>
      </c>
      <c r="AH68" s="138">
        <v>5000</v>
      </c>
      <c r="AI68" s="138">
        <v>0</v>
      </c>
      <c r="AJ68" s="138">
        <v>9849</v>
      </c>
      <c r="AK68" s="138">
        <v>6252</v>
      </c>
      <c r="AL68" s="138">
        <v>8808</v>
      </c>
      <c r="AM68" s="138">
        <v>11798</v>
      </c>
      <c r="AN68" s="138">
        <v>7418</v>
      </c>
      <c r="AO68" s="138">
        <v>19508</v>
      </c>
      <c r="AP68" s="138">
        <f>4738+2196</f>
        <v>6934</v>
      </c>
      <c r="AQ68" s="138">
        <f>8898+10000</f>
        <v>18898</v>
      </c>
      <c r="AR68" s="138">
        <f>20000+2873</f>
        <v>22873</v>
      </c>
      <c r="AS68" s="138" t="s">
        <v>93</v>
      </c>
      <c r="AT68" s="138">
        <v>1535</v>
      </c>
      <c r="AU68" s="138">
        <v>15749</v>
      </c>
      <c r="AV68" s="138">
        <f>1493+8892</f>
        <v>10385</v>
      </c>
      <c r="AW68" s="138">
        <v>5400</v>
      </c>
      <c r="AX68" s="122">
        <f>SUM(Z68:AW68)</f>
        <v>180989</v>
      </c>
      <c r="AZ68" s="152">
        <v>12474</v>
      </c>
      <c r="BA68" s="138">
        <v>8489</v>
      </c>
      <c r="BB68" s="138">
        <v>11919</v>
      </c>
      <c r="BC68" s="138">
        <v>3286</v>
      </c>
      <c r="BD68" s="138">
        <v>10129</v>
      </c>
      <c r="BE68" s="138">
        <v>6844</v>
      </c>
      <c r="BF68" s="138">
        <v>4882</v>
      </c>
      <c r="BG68" s="138">
        <v>5040</v>
      </c>
      <c r="BH68" s="138">
        <v>9685</v>
      </c>
      <c r="BI68" s="138">
        <v>4442</v>
      </c>
      <c r="BJ68" s="138">
        <v>500</v>
      </c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22">
        <f>SUM(AZ68:BW68)</f>
        <v>77690</v>
      </c>
    </row>
    <row r="69" spans="1:77">
      <c r="A69" s="88" t="s">
        <v>30</v>
      </c>
      <c r="B69" s="84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19">
        <f>(Z68-Z71)/Z68</f>
        <v>1</v>
      </c>
      <c r="AA69" s="19">
        <f t="shared" ref="AA69:AN69" si="62">(AA68-AA71)/AA68</f>
        <v>1</v>
      </c>
      <c r="AB69" s="19">
        <f t="shared" si="62"/>
        <v>1</v>
      </c>
      <c r="AC69" s="19">
        <f t="shared" si="62"/>
        <v>1</v>
      </c>
      <c r="AD69" s="19">
        <f t="shared" si="62"/>
        <v>0.49226337999866032</v>
      </c>
      <c r="AE69" s="19">
        <f t="shared" si="62"/>
        <v>1</v>
      </c>
      <c r="AF69" s="19">
        <f t="shared" si="62"/>
        <v>1</v>
      </c>
      <c r="AG69" s="19" t="s">
        <v>92</v>
      </c>
      <c r="AH69" s="19">
        <f>(AH68-AH71)/AH68</f>
        <v>1</v>
      </c>
      <c r="AI69" s="19" t="s">
        <v>92</v>
      </c>
      <c r="AJ69" s="19">
        <f>(AJ68-AJ71)/AJ68</f>
        <v>1</v>
      </c>
      <c r="AK69" s="19">
        <f>(AK68-AK71)/AK68</f>
        <v>1</v>
      </c>
      <c r="AL69" s="19">
        <f t="shared" si="62"/>
        <v>1</v>
      </c>
      <c r="AM69" s="19">
        <f>(AM68-AM71)/AM68</f>
        <v>1</v>
      </c>
      <c r="AN69" s="19">
        <f t="shared" si="62"/>
        <v>1</v>
      </c>
      <c r="AO69" s="19">
        <f>(AO68-AO71)/AO68</f>
        <v>1</v>
      </c>
      <c r="AP69" s="19">
        <f t="shared" ref="AP69" si="63">(AP68-AP71)/AP68</f>
        <v>1</v>
      </c>
      <c r="AQ69" s="19">
        <f>(AQ68-AQ71)/AQ68</f>
        <v>1</v>
      </c>
      <c r="AR69" s="19">
        <f>(AR68-AR71)/AR68</f>
        <v>1</v>
      </c>
      <c r="AS69" s="19" t="s">
        <v>93</v>
      </c>
      <c r="AT69" s="19">
        <f>(AT68-AT71)/AT68</f>
        <v>1</v>
      </c>
      <c r="AU69" s="19">
        <f>(AU68-AU71)/AU68</f>
        <v>1</v>
      </c>
      <c r="AV69" s="19">
        <f>(AV68-AV71)/AV68</f>
        <v>1</v>
      </c>
      <c r="AW69" s="19">
        <f>(AW68-AW71)/AW68</f>
        <v>1</v>
      </c>
      <c r="AX69" s="108">
        <f>(AX68-AX71)/AX68</f>
        <v>0.95811900170728603</v>
      </c>
      <c r="AZ69" s="150">
        <f t="shared" ref="AZ69:BW69" si="64">(AZ68-AZ71)/AZ68</f>
        <v>1</v>
      </c>
      <c r="BA69" s="19">
        <f t="shared" si="64"/>
        <v>1</v>
      </c>
      <c r="BB69" s="19">
        <f t="shared" si="64"/>
        <v>1</v>
      </c>
      <c r="BC69" s="19">
        <f t="shared" si="64"/>
        <v>1</v>
      </c>
      <c r="BD69" s="19">
        <f t="shared" si="64"/>
        <v>1</v>
      </c>
      <c r="BE69" s="19">
        <f t="shared" si="64"/>
        <v>0.87770309760374055</v>
      </c>
      <c r="BF69" s="19">
        <f>(BF68-BF71)/BF68</f>
        <v>1</v>
      </c>
      <c r="BG69" s="19">
        <f t="shared" si="64"/>
        <v>1</v>
      </c>
      <c r="BH69" s="19">
        <f t="shared" si="64"/>
        <v>1</v>
      </c>
      <c r="BI69" s="19">
        <f t="shared" si="64"/>
        <v>1</v>
      </c>
      <c r="BJ69" s="19">
        <f>(BJ68-BJ71)/BJ68</f>
        <v>1</v>
      </c>
      <c r="BK69" s="19" t="e">
        <f t="shared" si="64"/>
        <v>#DIV/0!</v>
      </c>
      <c r="BL69" s="19" t="e">
        <f t="shared" si="64"/>
        <v>#DIV/0!</v>
      </c>
      <c r="BM69" s="19" t="e">
        <f t="shared" si="64"/>
        <v>#DIV/0!</v>
      </c>
      <c r="BN69" s="19" t="e">
        <f t="shared" si="64"/>
        <v>#DIV/0!</v>
      </c>
      <c r="BO69" s="19" t="e">
        <f t="shared" si="64"/>
        <v>#DIV/0!</v>
      </c>
      <c r="BP69" s="19" t="e">
        <f t="shared" si="64"/>
        <v>#DIV/0!</v>
      </c>
      <c r="BQ69" s="19" t="e">
        <f t="shared" si="64"/>
        <v>#DIV/0!</v>
      </c>
      <c r="BR69" s="19" t="e">
        <f t="shared" si="64"/>
        <v>#DIV/0!</v>
      </c>
      <c r="BS69" s="19" t="e">
        <f t="shared" si="64"/>
        <v>#DIV/0!</v>
      </c>
      <c r="BT69" s="19" t="e">
        <f t="shared" si="64"/>
        <v>#DIV/0!</v>
      </c>
      <c r="BU69" s="19" t="e">
        <f t="shared" si="64"/>
        <v>#DIV/0!</v>
      </c>
      <c r="BV69" s="19" t="e">
        <f t="shared" si="64"/>
        <v>#DIV/0!</v>
      </c>
      <c r="BW69" s="19" t="e">
        <f t="shared" si="64"/>
        <v>#DIV/0!</v>
      </c>
      <c r="BX69" s="108">
        <f>(BX68-BX71)/BX68</f>
        <v>0.98922641266572275</v>
      </c>
    </row>
    <row r="70" spans="1:77" ht="13.8" thickBot="1">
      <c r="A70" s="89" t="s">
        <v>36</v>
      </c>
      <c r="B70" s="85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40">
        <f>Z69</f>
        <v>1</v>
      </c>
      <c r="AA70" s="40">
        <f>(SUM(Z68:AA68)-(Z71:AA71))/SUM(Z68:AA68)</f>
        <v>1</v>
      </c>
      <c r="AB70" s="40">
        <f>(SUM(Z68:AB68)-(Z71:AB71))/SUM(Z68:AB68)</f>
        <v>1</v>
      </c>
      <c r="AC70" s="40">
        <f>(SUM(Z68:AC68)-(Z71:AC71))/SUM(Z68:AC68)</f>
        <v>1</v>
      </c>
      <c r="AD70" s="40">
        <f>(SUM(Z68:AD68)-(Z71:AD71))/SUM(Z68:AD68)</f>
        <v>0.70823710546574292</v>
      </c>
      <c r="AE70" s="40">
        <f>(SUM(Z68:AE68)-SUM(Z71:AE71))/SUM(Z68:AE68)</f>
        <v>0.7257994501519317</v>
      </c>
      <c r="AF70" s="40">
        <f>(SUM(Z68:AF68)-SUM(Z71:AF71))/SUM(Z68:AF68)</f>
        <v>0.75214178274802168</v>
      </c>
      <c r="AG70" s="40">
        <f>(SUM(Z68:AG68)-SUM(Z71:AG71))/SUM(Z68:AG68)</f>
        <v>0.75214178274802168</v>
      </c>
      <c r="AH70" s="40">
        <f>(SUM(AA68:AH68)-SUM(AA71:AH71))/SUM(AA68:AH68)</f>
        <v>0.77500074208198522</v>
      </c>
      <c r="AI70" s="40">
        <f>(SUM(AB68:AI68)-SUM(AB71:AI71))/SUM(AB68:AI68)</f>
        <v>0.71124909527256108</v>
      </c>
      <c r="AJ70" s="40">
        <f>(SUM(AC68:AJ68)-SUM(AC71:AJ71))/SUM(AC68:AJ68)</f>
        <v>0.78407019143117596</v>
      </c>
      <c r="AK70" s="40">
        <f>(SUM(AD68:AK68)-SUM(AD71:AK71))/SUM(AD68:AK68)</f>
        <v>0.81344752904114981</v>
      </c>
      <c r="AL70" s="40">
        <f>(SUM(Z68:AL68)-SUM(Z71:AL71))/SUM(Z68:AL68)</f>
        <v>0.8746921029574648</v>
      </c>
      <c r="AM70" s="40">
        <f>(SUM(Z68:AM68)-SUM(Z71:AM71))/SUM(Z68:AM68)</f>
        <v>0.89514310614339665</v>
      </c>
      <c r="AN70" s="40">
        <f>(SUM(Z68:AN68)-SUM(Z71:AN71))/SUM(Z68:AN68)</f>
        <v>0.90490170248535262</v>
      </c>
      <c r="AO70" s="40">
        <f>(SUM($Z$68:AO68)-SUM($Z$71:AO71))/SUM($Z$68:AO68)</f>
        <v>0.92360026205714862</v>
      </c>
      <c r="AP70" s="40">
        <f>(SUM($Z$68:AP68)-SUM($Z$71:AP71))/SUM($Z$68:AP68)</f>
        <v>0.92859094291985789</v>
      </c>
      <c r="AQ70" s="40">
        <f>(SUM($Z$68:AQ68)-SUM($Z$71:AQ71))/SUM($Z$68:AQ68)</f>
        <v>0.9393827920701816</v>
      </c>
      <c r="AR70" s="40">
        <f>(SUM($Z$68:AR68)-SUM($Z$71:AR71))/SUM($Z$68:AR68)</f>
        <v>0.94875608436992964</v>
      </c>
      <c r="AS70" s="40">
        <f>(SUM($Z$68:AS68)-SUM($Z$71:AS71))/SUM($Z$68:AS68)</f>
        <v>0.94875608436992964</v>
      </c>
      <c r="AT70" s="40">
        <f>(SUM($Z$68:AT68)-SUM($Z$71:AT71))/SUM($Z$68:AT68)</f>
        <v>0.94928239269345283</v>
      </c>
      <c r="AU70" s="40">
        <f>(SUM($Z$68:AU68)-SUM($Z$71:AU71))/SUM($Z$68:AU68)</f>
        <v>0.95411733372073315</v>
      </c>
      <c r="AV70" s="40">
        <f>(SUM($Z$68:AV68)-SUM($Z$71:AV71))/SUM($Z$68:AV68)</f>
        <v>0.95683100877617622</v>
      </c>
      <c r="AW70" s="40">
        <f>(SUM($Z$68:AW68)-SUM($Z$71:AW71))/SUM($Z$68:AW68)</f>
        <v>0.95811900170728603</v>
      </c>
      <c r="AX70" s="109">
        <f>(SUM(Z68:AW68)-SUM(Z71:AW71))/SUM(Z68:AW68)</f>
        <v>0.95811900170728603</v>
      </c>
      <c r="AZ70" s="153">
        <f>AZ69</f>
        <v>1</v>
      </c>
      <c r="BA70" s="40">
        <f>(SUM(AZ68:BA68)-SUM(AZ71:BA71))/SUM(AZ68:BA68)</f>
        <v>1</v>
      </c>
      <c r="BB70" s="40">
        <f>(SUM(AZ68:BB68)-SUM(AZ71:BB71))/SUM(AZ68:BB68)</f>
        <v>1</v>
      </c>
      <c r="BC70" s="40">
        <f>(SUM(AZ68:BC68)-SUM(AZ71:BC71))/SUM(AZ68:BC68)</f>
        <v>1</v>
      </c>
      <c r="BD70" s="40">
        <f>(SUM(BB68:BD68)-SUM(BB71:BD71))/SUM(BB68:BD68)</f>
        <v>1</v>
      </c>
      <c r="BE70" s="40">
        <f>(SUM(AZ68:BE68)-SUM(AZ71:BE71))/SUM(AZ68:BE68)</f>
        <v>0.98424944957753902</v>
      </c>
      <c r="BF70" s="40">
        <f>(SUM(AZ68:BF68)-SUM(AZ71:BF71))/SUM(AZ68:BF68)</f>
        <v>0.98557468590041875</v>
      </c>
      <c r="BG70" s="40">
        <f>(SUM(AZ68:BG68)-SUM(AZ71:BG71))/SUM(AZ68:BG68)</f>
        <v>0.98672755815612956</v>
      </c>
      <c r="BH70" s="40">
        <f>(SUM(AZ68:BH68)-SUM(AZ71:BH71))/SUM(AZ68:BH68)</f>
        <v>0.98849452905921809</v>
      </c>
      <c r="BI70" s="40">
        <f>(SUM(AZ68:BI68)-SUM(AZ71:BI71))/SUM(AZ68:BI68)</f>
        <v>0.98915662650602409</v>
      </c>
      <c r="BJ70" s="40">
        <f>(SUM(AZ68:BJ68)-SUM(AZ71:BJ71))/SUM(AZ68:BJ68)</f>
        <v>0.98922641266572275</v>
      </c>
      <c r="BK70" s="40">
        <f>(SUM(AZ68:BK68)-SUM(AZ71:BK71))/SUM(AZ68:BK68)</f>
        <v>0.98922641266572275</v>
      </c>
      <c r="BL70" s="40">
        <f>(SUM(AZ68:BL68)-SUM(AZ71:BL71))/SUM(AZ68:BL68)</f>
        <v>0.98922641266572275</v>
      </c>
      <c r="BM70" s="40">
        <f>(SUM(AZ68:BM68)-SUM(AZ71:BM71))/SUM(AZ68:BM68)</f>
        <v>0.98922641266572275</v>
      </c>
      <c r="BN70" s="40">
        <f>(SUM(AZ68:BN68)-SUM(AZ71:BN71))/SUM(AZ68:BN68)</f>
        <v>0.98922641266572275</v>
      </c>
      <c r="BO70" s="40">
        <f>(SUM(AZ68:BO68)-SUM(AZ71:BO71))/SUM(AZ68:BO68)</f>
        <v>0.98922641266572275</v>
      </c>
      <c r="BP70" s="40">
        <f>(SUM(AZ68:BP68)-SUM(AZ71:BP71))/SUM(AZ68:BP68)</f>
        <v>0.98922641266572275</v>
      </c>
      <c r="BQ70" s="40">
        <f>(SUM(AZ68:BQ68)-SUM(AZ71:BQ71))/SUM(AZ68:BQ68)</f>
        <v>0.98922641266572275</v>
      </c>
      <c r="BR70" s="40">
        <f>(SUM(AZ68:BR68)-SUM(AZ71:BR71))/SUM(AZ68:BR68)</f>
        <v>0.98922641266572275</v>
      </c>
      <c r="BS70" s="40">
        <f>(SUM(AZ68:BS68)-SUM(AZ71:BS71))/SUM(AZ68:BS68)</f>
        <v>0.98922641266572275</v>
      </c>
      <c r="BT70" s="40">
        <f>(SUM(AZ68:BT68)-SUM(AZ71:BT71))/SUM(AZ68:BT68)</f>
        <v>0.98922641266572275</v>
      </c>
      <c r="BU70" s="40">
        <f>(SUM(AZ68:BU68)-SUM(AZ71:BU71))/SUM(AZ68:BU68)</f>
        <v>0.98922641266572275</v>
      </c>
      <c r="BV70" s="40">
        <f>(SUM(AZ68:BV68)-SUM(AZ71:BV71))/SUM(AZ68:BV68)</f>
        <v>0.98922641266572275</v>
      </c>
      <c r="BW70" s="40">
        <f>(SUM(AZ68:BW68)-SUM(AZ71:BW71))/SUM(AZ68:BW68)</f>
        <v>0.98922641266572275</v>
      </c>
      <c r="BX70" s="109"/>
    </row>
    <row r="71" spans="1:77">
      <c r="A71" s="76" t="s">
        <v>77</v>
      </c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8">
        <v>0</v>
      </c>
      <c r="AA71" s="78">
        <v>0</v>
      </c>
      <c r="AB71" s="78">
        <v>0</v>
      </c>
      <c r="AC71" s="78">
        <v>0</v>
      </c>
      <c r="AD71" s="78">
        <v>7580</v>
      </c>
      <c r="AE71" s="78">
        <v>0</v>
      </c>
      <c r="AF71" s="78">
        <v>0</v>
      </c>
      <c r="AG71" s="78">
        <v>0</v>
      </c>
      <c r="AH71" s="78">
        <v>0</v>
      </c>
      <c r="AI71" s="78">
        <v>0</v>
      </c>
      <c r="AJ71" s="78">
        <v>0</v>
      </c>
      <c r="AK71" s="78">
        <v>0</v>
      </c>
      <c r="AL71" s="78">
        <v>0</v>
      </c>
      <c r="AM71" s="78">
        <v>0</v>
      </c>
      <c r="AN71" s="78">
        <v>0</v>
      </c>
      <c r="AO71" s="78">
        <v>0</v>
      </c>
      <c r="AP71" s="78"/>
      <c r="AQ71" s="78"/>
      <c r="AR71" s="78"/>
      <c r="AS71" s="78"/>
      <c r="AT71" s="78"/>
      <c r="AU71" s="78"/>
      <c r="AV71" s="78"/>
      <c r="AW71" s="78"/>
      <c r="AX71" s="123">
        <f t="shared" ref="AX71:AX77" si="65">SUM(Z71:AW71)</f>
        <v>7580</v>
      </c>
      <c r="AY71" s="11">
        <f t="shared" ref="AY71:AY77" si="66">AX71-AX103</f>
        <v>0</v>
      </c>
      <c r="AZ71" s="78">
        <v>0</v>
      </c>
      <c r="BA71" s="78">
        <v>0</v>
      </c>
      <c r="BB71" s="78">
        <v>0</v>
      </c>
      <c r="BC71" s="78">
        <v>0</v>
      </c>
      <c r="BD71" s="78">
        <v>0</v>
      </c>
      <c r="BE71" s="78">
        <v>837</v>
      </c>
      <c r="BF71" s="139">
        <v>0</v>
      </c>
      <c r="BG71" s="139">
        <v>0</v>
      </c>
      <c r="BH71" s="78"/>
      <c r="BI71" s="78"/>
      <c r="BJ71" s="78"/>
      <c r="BK71" s="78"/>
      <c r="BL71" s="139"/>
      <c r="BM71" s="139"/>
      <c r="BN71" s="139"/>
      <c r="BO71" s="139"/>
      <c r="BP71" s="139"/>
      <c r="BQ71" s="139"/>
      <c r="BR71" s="139"/>
      <c r="BS71" s="139"/>
      <c r="BT71" s="139"/>
      <c r="BU71" s="139"/>
      <c r="BV71" s="139"/>
      <c r="BW71" s="139"/>
      <c r="BX71" s="123">
        <f t="shared" ref="BX71:BX77" si="67">SUM(AZ71:BW71)</f>
        <v>837</v>
      </c>
      <c r="BY71" s="159">
        <f>BX71-BX103</f>
        <v>0</v>
      </c>
    </row>
    <row r="72" spans="1:77">
      <c r="A72" s="76" t="s">
        <v>71</v>
      </c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139">
        <v>10821</v>
      </c>
      <c r="AA72" s="139">
        <v>36439</v>
      </c>
      <c r="AB72" s="139">
        <v>102852</v>
      </c>
      <c r="AC72" s="139">
        <v>61087</v>
      </c>
      <c r="AD72" s="139">
        <v>77475</v>
      </c>
      <c r="AE72" s="139">
        <v>27565</v>
      </c>
      <c r="AF72" s="139">
        <v>12021</v>
      </c>
      <c r="AG72" s="139">
        <v>29270</v>
      </c>
      <c r="AH72" s="139">
        <v>15835</v>
      </c>
      <c r="AI72" s="139">
        <v>2604</v>
      </c>
      <c r="AJ72" s="139">
        <v>149</v>
      </c>
      <c r="AK72" s="139">
        <v>329</v>
      </c>
      <c r="AL72" s="143">
        <v>1863</v>
      </c>
      <c r="AM72" s="143">
        <v>3614</v>
      </c>
      <c r="AN72" s="143">
        <v>2522</v>
      </c>
      <c r="AO72" s="143">
        <v>7650</v>
      </c>
      <c r="AP72" s="143">
        <v>789</v>
      </c>
      <c r="AQ72" s="143">
        <v>3438</v>
      </c>
      <c r="AR72" s="143">
        <v>300</v>
      </c>
      <c r="AS72" s="143">
        <v>2178</v>
      </c>
      <c r="AT72" s="143">
        <v>9425</v>
      </c>
      <c r="AU72" s="143">
        <v>363</v>
      </c>
      <c r="AV72" s="143">
        <v>353</v>
      </c>
      <c r="AW72" s="143">
        <v>1200</v>
      </c>
      <c r="AX72" s="123">
        <f t="shared" si="65"/>
        <v>410142</v>
      </c>
      <c r="AY72" s="11">
        <f t="shared" si="66"/>
        <v>0</v>
      </c>
      <c r="AZ72" s="140">
        <v>0</v>
      </c>
      <c r="BA72" s="139">
        <v>0</v>
      </c>
      <c r="BB72" s="143">
        <v>470</v>
      </c>
      <c r="BC72" s="143">
        <v>3556</v>
      </c>
      <c r="BD72" s="143">
        <v>44596</v>
      </c>
      <c r="BE72" s="139">
        <v>23416</v>
      </c>
      <c r="BF72" s="139">
        <v>93191</v>
      </c>
      <c r="BG72" s="139">
        <v>90460</v>
      </c>
      <c r="BH72" s="139">
        <f>35687+16949</f>
        <v>52636</v>
      </c>
      <c r="BI72" s="139">
        <v>0</v>
      </c>
      <c r="BJ72" s="139">
        <v>0</v>
      </c>
      <c r="BK72" s="139">
        <v>0</v>
      </c>
      <c r="BL72" s="139">
        <v>0</v>
      </c>
      <c r="BM72" s="139">
        <v>0</v>
      </c>
      <c r="BN72" s="139">
        <v>0</v>
      </c>
      <c r="BO72" s="139">
        <v>0</v>
      </c>
      <c r="BP72" s="139">
        <v>0</v>
      </c>
      <c r="BQ72" s="139">
        <v>0</v>
      </c>
      <c r="BR72" s="139"/>
      <c r="BS72" s="139"/>
      <c r="BT72" s="139"/>
      <c r="BU72" s="139"/>
      <c r="BV72" s="139"/>
      <c r="BW72" s="139"/>
      <c r="BX72" s="123">
        <f t="shared" si="67"/>
        <v>308325</v>
      </c>
      <c r="BY72" s="159">
        <f>BX72-BX104</f>
        <v>-17153</v>
      </c>
    </row>
    <row r="73" spans="1:77">
      <c r="A73" s="76" t="s">
        <v>72</v>
      </c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139">
        <v>56545</v>
      </c>
      <c r="AA73" s="139">
        <v>87839</v>
      </c>
      <c r="AB73" s="139">
        <v>281513</v>
      </c>
      <c r="AC73" s="139">
        <v>240279</v>
      </c>
      <c r="AD73" s="139">
        <v>192992</v>
      </c>
      <c r="AE73" s="139">
        <v>73667</v>
      </c>
      <c r="AF73" s="139">
        <v>34463</v>
      </c>
      <c r="AG73" s="139">
        <v>54731</v>
      </c>
      <c r="AH73" s="139">
        <v>22413</v>
      </c>
      <c r="AI73" s="139">
        <v>9439</v>
      </c>
      <c r="AJ73" s="139">
        <v>1484</v>
      </c>
      <c r="AK73" s="139">
        <v>9130</v>
      </c>
      <c r="AL73" s="139">
        <v>6637</v>
      </c>
      <c r="AM73" s="139">
        <v>3780</v>
      </c>
      <c r="AN73" s="139">
        <v>2836</v>
      </c>
      <c r="AO73" s="139">
        <v>8304</v>
      </c>
      <c r="AP73" s="139">
        <v>3533</v>
      </c>
      <c r="AQ73" s="139">
        <v>8710</v>
      </c>
      <c r="AR73" s="139">
        <v>300</v>
      </c>
      <c r="AS73" s="139">
        <v>2178</v>
      </c>
      <c r="AT73" s="139">
        <v>12289</v>
      </c>
      <c r="AU73" s="139">
        <v>863</v>
      </c>
      <c r="AV73" s="139">
        <v>709</v>
      </c>
      <c r="AW73" s="143">
        <v>1222</v>
      </c>
      <c r="AX73" s="123">
        <f t="shared" si="65"/>
        <v>1115856</v>
      </c>
      <c r="AY73" s="11">
        <f t="shared" si="66"/>
        <v>0</v>
      </c>
      <c r="AZ73" s="139">
        <v>2542</v>
      </c>
      <c r="BA73" s="139">
        <v>47</v>
      </c>
      <c r="BB73" s="143">
        <v>886</v>
      </c>
      <c r="BC73" s="143">
        <v>5588</v>
      </c>
      <c r="BD73" s="143">
        <v>47069</v>
      </c>
      <c r="BE73" s="139">
        <v>24717</v>
      </c>
      <c r="BF73" s="168">
        <v>111981</v>
      </c>
      <c r="BG73" s="139">
        <v>113547</v>
      </c>
      <c r="BH73" s="139">
        <f>276+35687+16949</f>
        <v>52912</v>
      </c>
      <c r="BI73" s="139">
        <v>2649</v>
      </c>
      <c r="BJ73" s="139">
        <v>767</v>
      </c>
      <c r="BK73" s="139">
        <v>0</v>
      </c>
      <c r="BL73" s="139">
        <v>0</v>
      </c>
      <c r="BM73" s="139">
        <v>0</v>
      </c>
      <c r="BN73" s="139">
        <v>0</v>
      </c>
      <c r="BO73" s="139">
        <v>0</v>
      </c>
      <c r="BP73" s="139">
        <v>0</v>
      </c>
      <c r="BQ73" s="139">
        <v>0</v>
      </c>
      <c r="BR73" s="139"/>
      <c r="BS73" s="139"/>
      <c r="BT73" s="139"/>
      <c r="BU73" s="139"/>
      <c r="BV73" s="139"/>
      <c r="BW73" s="139"/>
      <c r="BX73" s="123">
        <f t="shared" si="67"/>
        <v>362705</v>
      </c>
      <c r="BY73" s="159">
        <f>BX73-BX105</f>
        <v>-17579</v>
      </c>
    </row>
    <row r="74" spans="1:77">
      <c r="A74" s="76" t="s">
        <v>73</v>
      </c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139">
        <v>21877</v>
      </c>
      <c r="AA74" s="139">
        <v>8614</v>
      </c>
      <c r="AB74" s="139">
        <v>101428</v>
      </c>
      <c r="AC74" s="139">
        <v>71990</v>
      </c>
      <c r="AD74" s="139">
        <v>8482</v>
      </c>
      <c r="AE74" s="139">
        <v>1863</v>
      </c>
      <c r="AF74" s="139">
        <v>11195</v>
      </c>
      <c r="AG74" s="139">
        <v>13060</v>
      </c>
      <c r="AH74" s="139">
        <v>8160</v>
      </c>
      <c r="AI74" s="139">
        <v>2547</v>
      </c>
      <c r="AJ74" s="139">
        <v>0</v>
      </c>
      <c r="AK74" s="139">
        <v>0</v>
      </c>
      <c r="AL74" s="143">
        <v>4217</v>
      </c>
      <c r="AM74" s="143">
        <v>464</v>
      </c>
      <c r="AN74" s="143">
        <v>2222</v>
      </c>
      <c r="AO74" s="143">
        <v>7600</v>
      </c>
      <c r="AP74" s="143">
        <v>789</v>
      </c>
      <c r="AQ74" s="143">
        <v>2872</v>
      </c>
      <c r="AR74" s="143">
        <v>300</v>
      </c>
      <c r="AS74" s="143">
        <v>0</v>
      </c>
      <c r="AT74" s="143">
        <v>1389</v>
      </c>
      <c r="AU74" s="143">
        <v>0</v>
      </c>
      <c r="AV74" s="143">
        <v>353</v>
      </c>
      <c r="AW74" s="143">
        <v>1222</v>
      </c>
      <c r="AX74" s="123">
        <f t="shared" si="65"/>
        <v>270644</v>
      </c>
      <c r="AY74" s="11">
        <f t="shared" si="66"/>
        <v>0</v>
      </c>
      <c r="AZ74" s="140">
        <v>0</v>
      </c>
      <c r="BA74" s="139">
        <v>0</v>
      </c>
      <c r="BB74" s="143">
        <v>470</v>
      </c>
      <c r="BC74" s="143">
        <v>4575</v>
      </c>
      <c r="BD74" s="143">
        <v>40810</v>
      </c>
      <c r="BE74" s="139">
        <v>23094</v>
      </c>
      <c r="BF74" s="139">
        <v>89442</v>
      </c>
      <c r="BG74" s="139">
        <v>86081</v>
      </c>
      <c r="BH74" s="139">
        <f>35687+16949</f>
        <v>52636</v>
      </c>
      <c r="BI74" s="139">
        <v>0</v>
      </c>
      <c r="BJ74" s="139">
        <v>0</v>
      </c>
      <c r="BK74" s="139">
        <v>0</v>
      </c>
      <c r="BL74" s="139">
        <v>0</v>
      </c>
      <c r="BM74" s="139">
        <v>0</v>
      </c>
      <c r="BN74" s="139">
        <v>0</v>
      </c>
      <c r="BO74" s="139">
        <v>0</v>
      </c>
      <c r="BP74" s="139">
        <v>0</v>
      </c>
      <c r="BQ74" s="139">
        <v>0</v>
      </c>
      <c r="BR74" s="139"/>
      <c r="BS74" s="139"/>
      <c r="BT74" s="139"/>
      <c r="BU74" s="139"/>
      <c r="BV74" s="139"/>
      <c r="BW74" s="139"/>
      <c r="BX74" s="123">
        <f t="shared" si="67"/>
        <v>297108</v>
      </c>
      <c r="BY74" s="159">
        <f>BX74-BX106</f>
        <v>-17292</v>
      </c>
    </row>
    <row r="75" spans="1:77">
      <c r="A75" s="76" t="s">
        <v>74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139">
        <v>28898</v>
      </c>
      <c r="AA75" s="139">
        <v>25556</v>
      </c>
      <c r="AB75" s="139">
        <v>108151</v>
      </c>
      <c r="AC75" s="139">
        <v>80620</v>
      </c>
      <c r="AD75" s="139">
        <v>74918</v>
      </c>
      <c r="AE75" s="139">
        <v>19993</v>
      </c>
      <c r="AF75" s="139">
        <v>19264</v>
      </c>
      <c r="AG75" s="139">
        <v>16355</v>
      </c>
      <c r="AH75" s="139">
        <v>6402</v>
      </c>
      <c r="AI75" s="139">
        <v>2940</v>
      </c>
      <c r="AJ75" s="139">
        <v>715</v>
      </c>
      <c r="AK75" s="139">
        <v>1808</v>
      </c>
      <c r="AL75" s="139">
        <v>727</v>
      </c>
      <c r="AM75" s="139">
        <v>3284</v>
      </c>
      <c r="AN75" s="139">
        <v>314</v>
      </c>
      <c r="AO75" s="139">
        <v>7904</v>
      </c>
      <c r="AP75" s="139">
        <v>2827</v>
      </c>
      <c r="AQ75" s="139">
        <v>5788</v>
      </c>
      <c r="AR75" s="139">
        <v>300</v>
      </c>
      <c r="AS75" s="139">
        <v>0</v>
      </c>
      <c r="AT75" s="139">
        <v>0</v>
      </c>
      <c r="AU75" s="139">
        <v>500</v>
      </c>
      <c r="AV75" s="139">
        <v>881</v>
      </c>
      <c r="AW75" s="139">
        <v>266</v>
      </c>
      <c r="AX75" s="123">
        <f t="shared" si="65"/>
        <v>408411</v>
      </c>
      <c r="AY75" s="11">
        <f t="shared" si="66"/>
        <v>0</v>
      </c>
      <c r="AZ75" s="139">
        <v>0</v>
      </c>
      <c r="BA75" s="139"/>
      <c r="BB75" s="139"/>
      <c r="BC75" s="139"/>
      <c r="BD75" s="139"/>
      <c r="BE75" s="139"/>
      <c r="BF75" s="139"/>
      <c r="BG75" s="160"/>
      <c r="BH75" s="139"/>
      <c r="BI75" s="139"/>
      <c r="BJ75" s="139"/>
      <c r="BK75" s="139"/>
      <c r="BL75" s="123"/>
      <c r="BM75" s="160"/>
      <c r="BN75" s="160"/>
      <c r="BO75" s="160"/>
      <c r="BP75" s="160"/>
      <c r="BQ75" s="160"/>
      <c r="BR75" s="160"/>
      <c r="BS75" s="160"/>
      <c r="BT75" s="160"/>
      <c r="BU75" s="160"/>
      <c r="BV75" s="160"/>
      <c r="BW75" s="160"/>
      <c r="BX75" s="123">
        <f t="shared" si="67"/>
        <v>0</v>
      </c>
    </row>
    <row r="76" spans="1:77">
      <c r="A76" s="76" t="s">
        <v>75</v>
      </c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139">
        <v>0</v>
      </c>
      <c r="AA76" s="139">
        <v>0</v>
      </c>
      <c r="AB76" s="139">
        <v>0</v>
      </c>
      <c r="AC76" s="139">
        <v>0</v>
      </c>
      <c r="AD76" s="139">
        <v>0</v>
      </c>
      <c r="AE76" s="139">
        <v>0</v>
      </c>
      <c r="AF76" s="139">
        <v>0</v>
      </c>
      <c r="AG76" s="139">
        <v>0</v>
      </c>
      <c r="AH76" s="139">
        <v>0</v>
      </c>
      <c r="AI76" s="139">
        <v>0</v>
      </c>
      <c r="AJ76" s="139">
        <v>0</v>
      </c>
      <c r="AK76" s="139">
        <v>0</v>
      </c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23">
        <f t="shared" si="65"/>
        <v>0</v>
      </c>
      <c r="AY76" s="11">
        <f t="shared" si="66"/>
        <v>0</v>
      </c>
      <c r="AZ76" s="139"/>
      <c r="BA76" s="139"/>
      <c r="BB76" s="139"/>
      <c r="BC76" s="139"/>
      <c r="BD76" s="139"/>
      <c r="BE76" s="139"/>
      <c r="BF76" s="139"/>
      <c r="BG76" s="160"/>
      <c r="BH76" s="139"/>
      <c r="BI76" s="139"/>
      <c r="BJ76" s="139"/>
      <c r="BK76" s="139"/>
      <c r="BL76" s="123"/>
      <c r="BM76" s="160"/>
      <c r="BN76" s="160"/>
      <c r="BO76" s="160"/>
      <c r="BP76" s="160"/>
      <c r="BQ76" s="160"/>
      <c r="BR76" s="160"/>
      <c r="BS76" s="160"/>
      <c r="BT76" s="160"/>
      <c r="BU76" s="160"/>
      <c r="BV76" s="160"/>
      <c r="BW76" s="160"/>
      <c r="BX76" s="123">
        <f t="shared" si="67"/>
        <v>0</v>
      </c>
    </row>
    <row r="77" spans="1:77">
      <c r="A77" s="76" t="s">
        <v>76</v>
      </c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139">
        <v>492</v>
      </c>
      <c r="AA77" s="139"/>
      <c r="AB77" s="139">
        <v>3686</v>
      </c>
      <c r="AC77" s="139">
        <v>9588</v>
      </c>
      <c r="AD77" s="139">
        <v>467</v>
      </c>
      <c r="AE77" s="139">
        <v>166</v>
      </c>
      <c r="AF77" s="139">
        <v>22</v>
      </c>
      <c r="AG77" s="139">
        <v>134</v>
      </c>
      <c r="AH77" s="139">
        <v>1943</v>
      </c>
      <c r="AI77" s="139"/>
      <c r="AJ77" s="139"/>
      <c r="AK77" s="139"/>
      <c r="AL77" s="139">
        <v>90</v>
      </c>
      <c r="AM77" s="139"/>
      <c r="AN77" s="139"/>
      <c r="AO77" s="139"/>
      <c r="AP77" s="139">
        <v>789</v>
      </c>
      <c r="AQ77" s="139"/>
      <c r="AR77" s="139"/>
      <c r="AS77" s="139"/>
      <c r="AT77" s="139"/>
      <c r="AU77" s="139"/>
      <c r="AV77" s="139"/>
      <c r="AW77" s="139"/>
      <c r="AX77" s="123">
        <f t="shared" si="65"/>
        <v>17377</v>
      </c>
      <c r="AY77" s="11">
        <f t="shared" si="66"/>
        <v>0</v>
      </c>
      <c r="AZ77" s="139"/>
      <c r="BA77" s="139"/>
      <c r="BB77" s="139"/>
      <c r="BC77" s="139"/>
      <c r="BD77" s="139"/>
      <c r="BE77" s="139"/>
      <c r="BF77" s="139"/>
      <c r="BG77" s="160"/>
      <c r="BH77" s="139"/>
      <c r="BI77" s="139"/>
      <c r="BJ77" s="139"/>
      <c r="BK77" s="139"/>
      <c r="BL77" s="123"/>
      <c r="BM77" s="160"/>
      <c r="BN77" s="160"/>
      <c r="BO77" s="160"/>
      <c r="BP77" s="160"/>
      <c r="BQ77" s="160"/>
      <c r="BR77" s="160"/>
      <c r="BS77" s="160"/>
      <c r="BT77" s="160"/>
      <c r="BU77" s="160"/>
      <c r="BV77" s="160"/>
      <c r="BW77" s="160"/>
      <c r="BX77" s="123">
        <f t="shared" si="67"/>
        <v>0</v>
      </c>
    </row>
    <row r="79" spans="1:77">
      <c r="BA79" s="44"/>
      <c r="BC79" s="44"/>
      <c r="BD79" s="44"/>
      <c r="BE79" s="44"/>
      <c r="BF79" s="44"/>
      <c r="BG79" s="44"/>
      <c r="BH79" s="44"/>
      <c r="BI79" s="44"/>
      <c r="BJ79" s="44"/>
    </row>
    <row r="80" spans="1:77">
      <c r="BA80" s="44"/>
      <c r="BC80" s="44"/>
      <c r="BD80" s="44"/>
      <c r="BE80" s="44"/>
      <c r="BF80" s="44"/>
      <c r="BG80" s="44"/>
      <c r="BH80" s="44"/>
      <c r="BI80" s="44"/>
      <c r="BJ80" s="44"/>
    </row>
    <row r="81" spans="1:76"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  <c r="BA81" s="44"/>
      <c r="BC81" s="44"/>
      <c r="BD81" s="44"/>
      <c r="BE81" s="44"/>
      <c r="BF81" s="44"/>
      <c r="BG81" s="44"/>
      <c r="BH81" s="44"/>
      <c r="BI81" s="44"/>
      <c r="BJ81" s="44"/>
    </row>
    <row r="82" spans="1:76">
      <c r="BA82" s="44"/>
      <c r="BC82" s="44"/>
      <c r="BD82" s="44"/>
      <c r="BE82" s="44"/>
      <c r="BF82" s="44"/>
      <c r="BG82" s="44"/>
      <c r="BH82" s="44"/>
      <c r="BI82" s="44"/>
      <c r="BJ82" s="11"/>
    </row>
    <row r="83" spans="1:76">
      <c r="BA83" s="44"/>
      <c r="BC83" s="44"/>
      <c r="BD83" s="44"/>
      <c r="BE83" s="44"/>
      <c r="BF83" s="44"/>
      <c r="BG83" s="44"/>
      <c r="BH83" s="44"/>
      <c r="BI83" s="44"/>
      <c r="BJ83" s="44"/>
    </row>
    <row r="84" spans="1:76" ht="13.8" thickBot="1">
      <c r="A84" s="136" t="s">
        <v>91</v>
      </c>
      <c r="BH84" s="11"/>
    </row>
    <row r="85" spans="1:76">
      <c r="A85" s="86" t="s">
        <v>50</v>
      </c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80" t="s">
        <v>51</v>
      </c>
      <c r="AA85" s="80" t="s">
        <v>52</v>
      </c>
      <c r="AB85" s="80" t="s">
        <v>53</v>
      </c>
      <c r="AC85" s="80" t="s">
        <v>54</v>
      </c>
      <c r="AD85" s="80" t="s">
        <v>55</v>
      </c>
      <c r="AE85" s="80" t="s">
        <v>56</v>
      </c>
      <c r="AF85" s="80" t="s">
        <v>57</v>
      </c>
      <c r="AG85" s="80" t="s">
        <v>58</v>
      </c>
      <c r="AH85" s="80" t="s">
        <v>59</v>
      </c>
      <c r="AI85" s="80" t="s">
        <v>60</v>
      </c>
      <c r="AJ85" s="80" t="s">
        <v>61</v>
      </c>
      <c r="AK85" s="80" t="s">
        <v>62</v>
      </c>
      <c r="AL85" s="80" t="s">
        <v>63</v>
      </c>
      <c r="AM85" s="80" t="s">
        <v>64</v>
      </c>
      <c r="AN85" s="80" t="s">
        <v>65</v>
      </c>
      <c r="AO85" s="80" t="s">
        <v>66</v>
      </c>
      <c r="AP85" s="80" t="s">
        <v>82</v>
      </c>
      <c r="AQ85" s="80" t="s">
        <v>83</v>
      </c>
      <c r="AR85" s="80" t="s">
        <v>84</v>
      </c>
      <c r="AS85" s="80" t="s">
        <v>85</v>
      </c>
      <c r="AT85" s="80" t="s">
        <v>86</v>
      </c>
      <c r="AU85" s="80" t="s">
        <v>87</v>
      </c>
      <c r="AV85" s="80" t="s">
        <v>88</v>
      </c>
      <c r="AW85" s="110" t="s">
        <v>89</v>
      </c>
      <c r="AX85" s="112" t="s">
        <v>15</v>
      </c>
      <c r="AZ85" s="144" t="s">
        <v>94</v>
      </c>
      <c r="BA85" s="144" t="s">
        <v>95</v>
      </c>
      <c r="BB85" s="144" t="s">
        <v>96</v>
      </c>
      <c r="BC85" s="144" t="s">
        <v>97</v>
      </c>
      <c r="BD85" s="144" t="s">
        <v>98</v>
      </c>
      <c r="BE85" s="144" t="s">
        <v>99</v>
      </c>
      <c r="BF85" s="144" t="s">
        <v>102</v>
      </c>
      <c r="BG85" s="144" t="s">
        <v>103</v>
      </c>
      <c r="BH85" s="144" t="s">
        <v>109</v>
      </c>
      <c r="BI85" s="144" t="s">
        <v>110</v>
      </c>
      <c r="BJ85" s="144" t="s">
        <v>111</v>
      </c>
      <c r="BK85" s="144" t="s">
        <v>112</v>
      </c>
      <c r="BL85" s="144" t="s">
        <v>113</v>
      </c>
      <c r="BM85" s="144" t="s">
        <v>114</v>
      </c>
      <c r="BN85" s="144" t="s">
        <v>115</v>
      </c>
      <c r="BO85" s="144" t="s">
        <v>116</v>
      </c>
      <c r="BP85" s="144" t="s">
        <v>117</v>
      </c>
      <c r="BQ85" s="144" t="s">
        <v>118</v>
      </c>
      <c r="BR85" s="144" t="s">
        <v>120</v>
      </c>
      <c r="BS85" s="144" t="s">
        <v>119</v>
      </c>
      <c r="BT85" s="144" t="s">
        <v>121</v>
      </c>
      <c r="BU85" s="144" t="s">
        <v>122</v>
      </c>
      <c r="BV85" s="144" t="s">
        <v>123</v>
      </c>
      <c r="BW85" s="144" t="s">
        <v>124</v>
      </c>
      <c r="BX85" s="145" t="s">
        <v>15</v>
      </c>
    </row>
    <row r="86" spans="1:76" s="74" customFormat="1">
      <c r="A86" s="87" t="s">
        <v>17</v>
      </c>
      <c r="B86" s="8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125">
        <f t="shared" ref="Z86:AX87" si="68">Z54</f>
        <v>472042</v>
      </c>
      <c r="AA86" s="125">
        <f t="shared" si="68"/>
        <v>338830</v>
      </c>
      <c r="AB86" s="125">
        <f t="shared" si="68"/>
        <v>622176</v>
      </c>
      <c r="AC86" s="125">
        <f t="shared" si="68"/>
        <v>546685</v>
      </c>
      <c r="AD86" s="125">
        <f t="shared" si="68"/>
        <v>480170</v>
      </c>
      <c r="AE86" s="125">
        <f t="shared" si="68"/>
        <v>354957</v>
      </c>
      <c r="AF86" s="125">
        <f t="shared" si="68"/>
        <v>375944</v>
      </c>
      <c r="AG86" s="125">
        <f t="shared" si="68"/>
        <v>522165</v>
      </c>
      <c r="AH86" s="125">
        <f t="shared" si="68"/>
        <v>354215</v>
      </c>
      <c r="AI86" s="125">
        <f t="shared" si="68"/>
        <v>329724</v>
      </c>
      <c r="AJ86" s="125">
        <f t="shared" si="68"/>
        <v>262915</v>
      </c>
      <c r="AK86" s="125">
        <f t="shared" si="68"/>
        <v>253981</v>
      </c>
      <c r="AL86" s="125">
        <f t="shared" si="68"/>
        <v>299036</v>
      </c>
      <c r="AM86" s="125">
        <f t="shared" si="68"/>
        <v>207985</v>
      </c>
      <c r="AN86" s="125">
        <f t="shared" si="68"/>
        <v>210014</v>
      </c>
      <c r="AO86" s="125">
        <f t="shared" si="68"/>
        <v>422864</v>
      </c>
      <c r="AP86" s="125">
        <f t="shared" si="68"/>
        <v>552634</v>
      </c>
      <c r="AQ86" s="125">
        <f t="shared" si="68"/>
        <v>479800</v>
      </c>
      <c r="AR86" s="125">
        <f t="shared" si="68"/>
        <v>308735</v>
      </c>
      <c r="AS86" s="125">
        <f t="shared" si="68"/>
        <v>220952</v>
      </c>
      <c r="AT86" s="125">
        <f t="shared" si="68"/>
        <v>541430</v>
      </c>
      <c r="AU86" s="125">
        <f t="shared" si="68"/>
        <v>414231</v>
      </c>
      <c r="AV86" s="125">
        <f t="shared" si="68"/>
        <v>531932</v>
      </c>
      <c r="AW86" s="125">
        <f t="shared" si="68"/>
        <v>173397</v>
      </c>
      <c r="AX86" s="141">
        <f t="shared" si="68"/>
        <v>9276814</v>
      </c>
      <c r="AZ86" s="125">
        <f t="shared" ref="AZ86:BW87" si="69">AZ54</f>
        <v>656256</v>
      </c>
      <c r="BA86" s="125">
        <f t="shared" si="69"/>
        <v>344699</v>
      </c>
      <c r="BB86" s="125">
        <f t="shared" si="69"/>
        <v>302767</v>
      </c>
      <c r="BC86" s="125">
        <f t="shared" si="69"/>
        <v>192285</v>
      </c>
      <c r="BD86" s="125">
        <f t="shared" si="69"/>
        <v>348470</v>
      </c>
      <c r="BE86" s="125">
        <f t="shared" si="69"/>
        <v>599602</v>
      </c>
      <c r="BF86" s="125">
        <f t="shared" si="69"/>
        <v>649566</v>
      </c>
      <c r="BG86" s="125">
        <f t="shared" si="69"/>
        <v>449179</v>
      </c>
      <c r="BH86" s="125">
        <f t="shared" si="69"/>
        <v>431598</v>
      </c>
      <c r="BI86" s="125">
        <f t="shared" si="69"/>
        <v>357287</v>
      </c>
      <c r="BJ86" s="125">
        <f t="shared" si="69"/>
        <v>358852</v>
      </c>
      <c r="BK86" s="125">
        <f t="shared" si="69"/>
        <v>542200</v>
      </c>
      <c r="BL86" s="125">
        <f t="shared" si="69"/>
        <v>187809</v>
      </c>
      <c r="BM86" s="125">
        <f t="shared" si="69"/>
        <v>163735</v>
      </c>
      <c r="BN86" s="125">
        <f t="shared" si="69"/>
        <v>85973</v>
      </c>
      <c r="BO86" s="125">
        <f t="shared" si="69"/>
        <v>40208</v>
      </c>
      <c r="BP86" s="125">
        <f t="shared" si="69"/>
        <v>4768</v>
      </c>
      <c r="BQ86" s="125">
        <f t="shared" si="69"/>
        <v>4253</v>
      </c>
      <c r="BR86" s="125">
        <f t="shared" si="69"/>
        <v>0</v>
      </c>
      <c r="BS86" s="125">
        <f t="shared" si="69"/>
        <v>0</v>
      </c>
      <c r="BT86" s="125">
        <f t="shared" si="69"/>
        <v>0</v>
      </c>
      <c r="BU86" s="125">
        <f t="shared" si="69"/>
        <v>0</v>
      </c>
      <c r="BV86" s="125">
        <f t="shared" si="69"/>
        <v>0</v>
      </c>
      <c r="BW86" s="125">
        <f t="shared" si="69"/>
        <v>0</v>
      </c>
      <c r="BX86" s="141">
        <f>SUM(AZ86:BW86)</f>
        <v>5719507</v>
      </c>
    </row>
    <row r="87" spans="1:76" s="74" customFormat="1">
      <c r="A87" s="97" t="s">
        <v>79</v>
      </c>
      <c r="B87" s="8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125">
        <f t="shared" si="68"/>
        <v>455506</v>
      </c>
      <c r="AA87" s="125">
        <f t="shared" si="68"/>
        <v>309805</v>
      </c>
      <c r="AB87" s="125">
        <f t="shared" si="68"/>
        <v>622176</v>
      </c>
      <c r="AC87" s="125">
        <f t="shared" si="68"/>
        <v>546685</v>
      </c>
      <c r="AD87" s="125">
        <f t="shared" si="68"/>
        <v>480170</v>
      </c>
      <c r="AE87" s="125">
        <f t="shared" si="68"/>
        <v>333722</v>
      </c>
      <c r="AF87" s="125">
        <f t="shared" si="68"/>
        <v>335404</v>
      </c>
      <c r="AG87" s="125">
        <f t="shared" si="68"/>
        <v>477569</v>
      </c>
      <c r="AH87" s="125">
        <f t="shared" si="68"/>
        <v>354215</v>
      </c>
      <c r="AI87" s="125">
        <f t="shared" si="68"/>
        <v>329724</v>
      </c>
      <c r="AJ87" s="125">
        <f t="shared" si="68"/>
        <v>262915</v>
      </c>
      <c r="AK87" s="125">
        <f t="shared" si="68"/>
        <v>253981</v>
      </c>
      <c r="AL87" s="125">
        <f t="shared" si="68"/>
        <v>299036</v>
      </c>
      <c r="AM87" s="125">
        <f t="shared" si="68"/>
        <v>207985</v>
      </c>
      <c r="AN87" s="125">
        <f t="shared" si="68"/>
        <v>210014</v>
      </c>
      <c r="AO87" s="125">
        <f t="shared" si="68"/>
        <v>422864</v>
      </c>
      <c r="AP87" s="125">
        <f t="shared" si="68"/>
        <v>546868</v>
      </c>
      <c r="AQ87" s="125">
        <f t="shared" si="68"/>
        <v>478530</v>
      </c>
      <c r="AR87" s="125">
        <f t="shared" si="68"/>
        <v>308735</v>
      </c>
      <c r="AS87" s="125">
        <f t="shared" si="68"/>
        <v>220952</v>
      </c>
      <c r="AT87" s="125">
        <f t="shared" si="68"/>
        <v>514217</v>
      </c>
      <c r="AU87" s="125">
        <f t="shared" si="68"/>
        <v>414231</v>
      </c>
      <c r="AV87" s="125">
        <f t="shared" si="68"/>
        <v>531932</v>
      </c>
      <c r="AW87" s="125">
        <f t="shared" si="68"/>
        <v>164643</v>
      </c>
      <c r="AX87" s="141">
        <f t="shared" si="68"/>
        <v>9081879</v>
      </c>
      <c r="AZ87" s="125">
        <f t="shared" si="69"/>
        <v>652626</v>
      </c>
      <c r="BA87" s="125">
        <f t="shared" si="69"/>
        <v>344699</v>
      </c>
      <c r="BB87" s="125">
        <f t="shared" si="69"/>
        <v>302767</v>
      </c>
      <c r="BC87" s="125">
        <f t="shared" si="69"/>
        <v>192285</v>
      </c>
      <c r="BD87" s="125">
        <f t="shared" si="69"/>
        <v>342238</v>
      </c>
      <c r="BE87" s="125">
        <f t="shared" si="69"/>
        <v>595963</v>
      </c>
      <c r="BF87" s="125">
        <f t="shared" si="69"/>
        <v>647457</v>
      </c>
      <c r="BG87" s="125">
        <f t="shared" si="69"/>
        <v>449179</v>
      </c>
      <c r="BH87" s="125">
        <f t="shared" si="69"/>
        <v>431598</v>
      </c>
      <c r="BI87" s="125">
        <f t="shared" si="69"/>
        <v>357287</v>
      </c>
      <c r="BJ87" s="125">
        <f t="shared" si="69"/>
        <v>358852</v>
      </c>
      <c r="BK87" s="125">
        <f t="shared" si="69"/>
        <v>533086</v>
      </c>
      <c r="BL87" s="125">
        <f t="shared" si="69"/>
        <v>187809</v>
      </c>
      <c r="BM87" s="125">
        <f t="shared" si="69"/>
        <v>163735</v>
      </c>
      <c r="BN87" s="125">
        <f t="shared" si="69"/>
        <v>85973</v>
      </c>
      <c r="BO87" s="125">
        <f t="shared" si="69"/>
        <v>40208</v>
      </c>
      <c r="BP87" s="125">
        <f t="shared" si="69"/>
        <v>4768</v>
      </c>
      <c r="BQ87" s="125">
        <f t="shared" si="69"/>
        <v>4253</v>
      </c>
      <c r="BR87" s="125">
        <f t="shared" si="69"/>
        <v>0</v>
      </c>
      <c r="BS87" s="125">
        <f t="shared" si="69"/>
        <v>0</v>
      </c>
      <c r="BT87" s="125">
        <f t="shared" si="69"/>
        <v>0</v>
      </c>
      <c r="BU87" s="125">
        <f t="shared" si="69"/>
        <v>0</v>
      </c>
      <c r="BV87" s="125">
        <f t="shared" si="69"/>
        <v>0</v>
      </c>
      <c r="BW87" s="125">
        <f t="shared" si="69"/>
        <v>0</v>
      </c>
      <c r="BX87" s="141">
        <f>SUM(AZ87:BW87)</f>
        <v>5694783</v>
      </c>
    </row>
    <row r="88" spans="1:76">
      <c r="A88" s="88" t="s">
        <v>27</v>
      </c>
      <c r="B88" s="84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19">
        <f t="shared" ref="Z88:AW89" si="70">(Z86-Z104)/Z86</f>
        <v>0.97707619237271259</v>
      </c>
      <c r="AA88" s="19">
        <f t="shared" si="70"/>
        <v>0.89245639406191901</v>
      </c>
      <c r="AB88" s="19">
        <f t="shared" si="70"/>
        <v>0.83468986267551304</v>
      </c>
      <c r="AC88" s="19">
        <f t="shared" si="70"/>
        <v>0.8882592352085753</v>
      </c>
      <c r="AD88" s="19">
        <f t="shared" si="70"/>
        <v>0.83865089447487351</v>
      </c>
      <c r="AE88" s="19">
        <f t="shared" si="70"/>
        <v>0.92234270629963633</v>
      </c>
      <c r="AF88" s="19">
        <f t="shared" si="70"/>
        <v>0.96802449300959714</v>
      </c>
      <c r="AG88" s="19">
        <f t="shared" si="70"/>
        <v>0.94394492162439081</v>
      </c>
      <c r="AH88" s="19">
        <f t="shared" si="70"/>
        <v>0.95529551261239642</v>
      </c>
      <c r="AI88" s="19">
        <f t="shared" si="70"/>
        <v>0.99210248571532555</v>
      </c>
      <c r="AJ88" s="19">
        <f t="shared" si="70"/>
        <v>0.99943327691459216</v>
      </c>
      <c r="AK88" s="19">
        <f t="shared" si="70"/>
        <v>0.99870462751150679</v>
      </c>
      <c r="AL88" s="19">
        <f t="shared" si="70"/>
        <v>0.9937699808718683</v>
      </c>
      <c r="AM88" s="19">
        <f t="shared" si="70"/>
        <v>0.9826237469048249</v>
      </c>
      <c r="AN88" s="19">
        <f t="shared" si="70"/>
        <v>0.9879912767720247</v>
      </c>
      <c r="AO88" s="19">
        <f t="shared" si="70"/>
        <v>0.98190907715010023</v>
      </c>
      <c r="AP88" s="19">
        <f t="shared" si="70"/>
        <v>0.99857229196900665</v>
      </c>
      <c r="AQ88" s="19">
        <f t="shared" si="70"/>
        <v>0.99283451438099213</v>
      </c>
      <c r="AR88" s="19">
        <f t="shared" si="70"/>
        <v>0.99902829287252826</v>
      </c>
      <c r="AS88" s="19">
        <f t="shared" si="70"/>
        <v>0.99014265541837143</v>
      </c>
      <c r="AT88" s="19">
        <f t="shared" si="70"/>
        <v>0.98259239421531874</v>
      </c>
      <c r="AU88" s="19">
        <f t="shared" si="70"/>
        <v>0.99912367736842489</v>
      </c>
      <c r="AV88" s="19">
        <f t="shared" si="70"/>
        <v>0.999336381341976</v>
      </c>
      <c r="AW88" s="107">
        <f t="shared" si="70"/>
        <v>0.99307946504264777</v>
      </c>
      <c r="AX88" s="108">
        <f>(AX86-AX104)/AX86</f>
        <v>0.95578848514155834</v>
      </c>
      <c r="AZ88" s="19">
        <f t="shared" ref="AZ88:BO89" si="71">(AZ86-AZ104)/AZ86</f>
        <v>1</v>
      </c>
      <c r="BA88" s="19">
        <f>(BA86-BA104)/BA86</f>
        <v>1</v>
      </c>
      <c r="BB88" s="19">
        <f t="shared" si="71"/>
        <v>0.99844765116409651</v>
      </c>
      <c r="BC88" s="107">
        <f t="shared" si="71"/>
        <v>0.98150661778089809</v>
      </c>
      <c r="BD88" s="19">
        <f t="shared" si="71"/>
        <v>0.87202341664992677</v>
      </c>
      <c r="BE88" s="107">
        <f t="shared" si="71"/>
        <v>0.96094742846087911</v>
      </c>
      <c r="BF88" s="107">
        <f>(BF86-BF104)/BF86</f>
        <v>0.85653343925020708</v>
      </c>
      <c r="BG88" s="107">
        <f t="shared" ref="BG88:BW89" si="72">(BG86-BG104)/BG86</f>
        <v>0.79861035355615473</v>
      </c>
      <c r="BH88" s="107">
        <f t="shared" si="72"/>
        <v>0.86389649627662779</v>
      </c>
      <c r="BI88" s="107">
        <f t="shared" si="72"/>
        <v>0.96908087895725281</v>
      </c>
      <c r="BJ88" s="107">
        <f t="shared" si="72"/>
        <v>1</v>
      </c>
      <c r="BK88" s="107">
        <f t="shared" si="72"/>
        <v>1</v>
      </c>
      <c r="BL88" s="107">
        <f t="shared" si="72"/>
        <v>1</v>
      </c>
      <c r="BM88" s="107">
        <f t="shared" si="72"/>
        <v>1</v>
      </c>
      <c r="BN88" s="107">
        <f t="shared" si="72"/>
        <v>1</v>
      </c>
      <c r="BO88" s="107">
        <f t="shared" si="72"/>
        <v>1</v>
      </c>
      <c r="BP88" s="107">
        <f t="shared" si="72"/>
        <v>1</v>
      </c>
      <c r="BQ88" s="107">
        <f t="shared" si="72"/>
        <v>1</v>
      </c>
      <c r="BR88" s="107" t="e">
        <f t="shared" si="72"/>
        <v>#DIV/0!</v>
      </c>
      <c r="BS88" s="107" t="e">
        <f t="shared" si="72"/>
        <v>#DIV/0!</v>
      </c>
      <c r="BT88" s="107" t="e">
        <f t="shared" si="72"/>
        <v>#DIV/0!</v>
      </c>
      <c r="BU88" s="107" t="e">
        <f t="shared" si="72"/>
        <v>#DIV/0!</v>
      </c>
      <c r="BV88" s="107" t="e">
        <f t="shared" si="72"/>
        <v>#DIV/0!</v>
      </c>
      <c r="BW88" s="107" t="e">
        <f t="shared" si="72"/>
        <v>#DIV/0!</v>
      </c>
      <c r="BX88" s="108">
        <f>(BX86-BX104)/BX86</f>
        <v>0.94309334703148362</v>
      </c>
    </row>
    <row r="89" spans="1:76">
      <c r="A89" s="88" t="s">
        <v>28</v>
      </c>
      <c r="B89" s="84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19">
        <f t="shared" si="70"/>
        <v>0.87586332562029923</v>
      </c>
      <c r="AA89" s="19">
        <f t="shared" si="70"/>
        <v>0.7164700376042995</v>
      </c>
      <c r="AB89" s="19">
        <f t="shared" si="70"/>
        <v>0.54753478115517151</v>
      </c>
      <c r="AC89" s="19">
        <f t="shared" si="70"/>
        <v>0.56047998390297882</v>
      </c>
      <c r="AD89" s="19">
        <f t="shared" si="70"/>
        <v>0.59807568152945834</v>
      </c>
      <c r="AE89" s="19">
        <f t="shared" si="70"/>
        <v>0.77925638705269651</v>
      </c>
      <c r="AF89" s="19">
        <f t="shared" si="70"/>
        <v>0.89724928742650656</v>
      </c>
      <c r="AG89" s="19">
        <f t="shared" si="70"/>
        <v>0.88539666519393012</v>
      </c>
      <c r="AH89" s="19">
        <f t="shared" si="70"/>
        <v>0.93672487048826281</v>
      </c>
      <c r="AI89" s="19">
        <f t="shared" si="70"/>
        <v>0.97137302713784868</v>
      </c>
      <c r="AJ89" s="19">
        <f t="shared" si="70"/>
        <v>0.99435559020976361</v>
      </c>
      <c r="AK89" s="19">
        <f t="shared" si="70"/>
        <v>0.96405242911871358</v>
      </c>
      <c r="AL89" s="19">
        <f t="shared" si="70"/>
        <v>0.97780534785109485</v>
      </c>
      <c r="AM89" s="19">
        <f t="shared" si="70"/>
        <v>0.98182561242397293</v>
      </c>
      <c r="AN89" s="19">
        <f t="shared" si="70"/>
        <v>0.98649613835268124</v>
      </c>
      <c r="AO89" s="19">
        <f t="shared" si="70"/>
        <v>0.98036248060842257</v>
      </c>
      <c r="AP89" s="19">
        <f t="shared" si="70"/>
        <v>0.9935395744494101</v>
      </c>
      <c r="AQ89" s="19">
        <f t="shared" si="70"/>
        <v>0.98179842434121167</v>
      </c>
      <c r="AR89" s="19">
        <f t="shared" si="70"/>
        <v>0.99902829287252826</v>
      </c>
      <c r="AS89" s="19">
        <f t="shared" si="70"/>
        <v>0.99014265541837143</v>
      </c>
      <c r="AT89" s="19">
        <f t="shared" si="70"/>
        <v>0.97610152912097425</v>
      </c>
      <c r="AU89" s="19">
        <f t="shared" si="70"/>
        <v>0.99791662140206794</v>
      </c>
      <c r="AV89" s="19">
        <f t="shared" si="70"/>
        <v>0.99866712286532866</v>
      </c>
      <c r="AW89" s="107">
        <f t="shared" si="70"/>
        <v>0.99257788062656782</v>
      </c>
      <c r="AX89" s="108">
        <f>(AX87-AX105)/AX87</f>
        <v>0.87713379577067696</v>
      </c>
      <c r="AZ89" s="19">
        <f t="shared" si="71"/>
        <v>0.9961049667037476</v>
      </c>
      <c r="BA89" s="19">
        <f t="shared" si="71"/>
        <v>0.99986364915476977</v>
      </c>
      <c r="BB89" s="19">
        <f t="shared" si="71"/>
        <v>0.99707365730082864</v>
      </c>
      <c r="BC89" s="107">
        <f t="shared" si="71"/>
        <v>0.97093897079855418</v>
      </c>
      <c r="BD89" s="19">
        <f t="shared" si="71"/>
        <v>0.86246705509031729</v>
      </c>
      <c r="BE89" s="107">
        <f t="shared" si="71"/>
        <v>0.95852594875856389</v>
      </c>
      <c r="BF89" s="107">
        <f t="shared" si="71"/>
        <v>0.82704488483405081</v>
      </c>
      <c r="BG89" s="107">
        <f t="shared" si="71"/>
        <v>0.74721213591908797</v>
      </c>
      <c r="BH89" s="107">
        <f t="shared" si="71"/>
        <v>0.86325701231238328</v>
      </c>
      <c r="BI89" s="107">
        <f t="shared" si="71"/>
        <v>0.96047435255131031</v>
      </c>
      <c r="BJ89" s="107">
        <f t="shared" si="71"/>
        <v>0.99786262860455011</v>
      </c>
      <c r="BK89" s="107">
        <f t="shared" si="71"/>
        <v>1</v>
      </c>
      <c r="BL89" s="107">
        <f t="shared" si="71"/>
        <v>1</v>
      </c>
      <c r="BM89" s="107">
        <f t="shared" si="71"/>
        <v>1</v>
      </c>
      <c r="BN89" s="107">
        <f t="shared" si="71"/>
        <v>1</v>
      </c>
      <c r="BO89" s="107">
        <f t="shared" si="71"/>
        <v>1</v>
      </c>
      <c r="BP89" s="107">
        <f t="shared" si="72"/>
        <v>1</v>
      </c>
      <c r="BQ89" s="107">
        <f t="shared" si="72"/>
        <v>1</v>
      </c>
      <c r="BR89" s="107" t="e">
        <f t="shared" si="72"/>
        <v>#DIV/0!</v>
      </c>
      <c r="BS89" s="107" t="e">
        <f t="shared" si="72"/>
        <v>#DIV/0!</v>
      </c>
      <c r="BT89" s="107" t="e">
        <f t="shared" si="72"/>
        <v>#DIV/0!</v>
      </c>
      <c r="BU89" s="107" t="e">
        <f t="shared" si="72"/>
        <v>#DIV/0!</v>
      </c>
      <c r="BV89" s="107" t="e">
        <f t="shared" si="72"/>
        <v>#DIV/0!</v>
      </c>
      <c r="BW89" s="107" t="e">
        <f t="shared" si="72"/>
        <v>#DIV/0!</v>
      </c>
      <c r="BX89" s="108">
        <f>(BX87-BX105)/BX87</f>
        <v>0.93322238968543669</v>
      </c>
    </row>
    <row r="90" spans="1:76">
      <c r="A90" s="88" t="s">
        <v>29</v>
      </c>
      <c r="B90" s="84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19">
        <f t="shared" ref="Z90:AW90" si="73">(Z86-Z106)/Z86</f>
        <v>0.95365454768855318</v>
      </c>
      <c r="AA90" s="19">
        <f t="shared" si="73"/>
        <v>0.97457722161555937</v>
      </c>
      <c r="AB90" s="19">
        <f t="shared" si="73"/>
        <v>0.8369786041248779</v>
      </c>
      <c r="AC90" s="19">
        <f t="shared" si="73"/>
        <v>0.86831539186185824</v>
      </c>
      <c r="AD90" s="19">
        <f t="shared" si="73"/>
        <v>0.98233542287106645</v>
      </c>
      <c r="AE90" s="19">
        <f t="shared" si="73"/>
        <v>0.99475147693946031</v>
      </c>
      <c r="AF90" s="19">
        <f t="shared" si="73"/>
        <v>0.9702216287532186</v>
      </c>
      <c r="AG90" s="19">
        <f t="shared" si="73"/>
        <v>0.97498874876715214</v>
      </c>
      <c r="AH90" s="19">
        <f t="shared" si="73"/>
        <v>0.9769631438533094</v>
      </c>
      <c r="AI90" s="19">
        <f t="shared" si="73"/>
        <v>0.99227535757178731</v>
      </c>
      <c r="AJ90" s="19">
        <f t="shared" si="73"/>
        <v>1</v>
      </c>
      <c r="AK90" s="19">
        <f t="shared" si="73"/>
        <v>1</v>
      </c>
      <c r="AL90" s="19">
        <f t="shared" si="73"/>
        <v>0.98589801896761597</v>
      </c>
      <c r="AM90" s="19">
        <f t="shared" si="73"/>
        <v>0.99776906988484748</v>
      </c>
      <c r="AN90" s="19">
        <f t="shared" si="73"/>
        <v>0.98941975296884965</v>
      </c>
      <c r="AO90" s="19">
        <f t="shared" si="73"/>
        <v>0.98202731847591662</v>
      </c>
      <c r="AP90" s="19">
        <f t="shared" si="73"/>
        <v>0.99857229196900665</v>
      </c>
      <c r="AQ90" s="19">
        <f t="shared" si="73"/>
        <v>0.99401417257190494</v>
      </c>
      <c r="AR90" s="19">
        <f t="shared" si="73"/>
        <v>0.99902829287252826</v>
      </c>
      <c r="AS90" s="19">
        <f t="shared" si="73"/>
        <v>1</v>
      </c>
      <c r="AT90" s="19">
        <f t="shared" si="73"/>
        <v>0.99743457141274039</v>
      </c>
      <c r="AU90" s="19">
        <f>(AU86-AU106)/AU86</f>
        <v>1</v>
      </c>
      <c r="AV90" s="19">
        <f>(AV86-AV106)/AV86</f>
        <v>0.999336381341976</v>
      </c>
      <c r="AW90" s="107">
        <f t="shared" si="73"/>
        <v>0.99295258856842972</v>
      </c>
      <c r="AX90" s="108">
        <f>(AX86-AX106)/AX86</f>
        <v>0.97082575979210106</v>
      </c>
      <c r="AZ90" s="19">
        <f t="shared" ref="AZ90:BW90" si="74">(AZ86-AZ106)/AZ86</f>
        <v>1</v>
      </c>
      <c r="BA90" s="19">
        <f t="shared" si="74"/>
        <v>1</v>
      </c>
      <c r="BB90" s="19">
        <f t="shared" si="74"/>
        <v>0.99844765116409651</v>
      </c>
      <c r="BC90" s="107">
        <f t="shared" si="74"/>
        <v>0.9762071924487089</v>
      </c>
      <c r="BD90" s="19">
        <f t="shared" si="74"/>
        <v>0.88288805349097488</v>
      </c>
      <c r="BE90" s="107">
        <f t="shared" si="74"/>
        <v>0.96148445135273064</v>
      </c>
      <c r="BF90" s="107">
        <f t="shared" si="74"/>
        <v>0.86230498517471665</v>
      </c>
      <c r="BG90" s="107">
        <f t="shared" si="74"/>
        <v>0.80835925098902661</v>
      </c>
      <c r="BH90" s="107">
        <f t="shared" si="74"/>
        <v>0.86389649627662779</v>
      </c>
      <c r="BI90" s="107">
        <f t="shared" si="74"/>
        <v>0.96869183597500053</v>
      </c>
      <c r="BJ90" s="107">
        <f t="shared" si="74"/>
        <v>1</v>
      </c>
      <c r="BK90" s="107">
        <f t="shared" si="74"/>
        <v>1</v>
      </c>
      <c r="BL90" s="107">
        <f t="shared" si="74"/>
        <v>1</v>
      </c>
      <c r="BM90" s="107">
        <f t="shared" si="74"/>
        <v>1</v>
      </c>
      <c r="BN90" s="107">
        <f t="shared" si="74"/>
        <v>1</v>
      </c>
      <c r="BO90" s="107">
        <f t="shared" si="74"/>
        <v>1</v>
      </c>
      <c r="BP90" s="107">
        <f t="shared" si="74"/>
        <v>1</v>
      </c>
      <c r="BQ90" s="107">
        <f t="shared" si="74"/>
        <v>1</v>
      </c>
      <c r="BR90" s="107" t="e">
        <f t="shared" si="74"/>
        <v>#DIV/0!</v>
      </c>
      <c r="BS90" s="107" t="e">
        <f t="shared" si="74"/>
        <v>#DIV/0!</v>
      </c>
      <c r="BT90" s="107" t="e">
        <f t="shared" si="74"/>
        <v>#DIV/0!</v>
      </c>
      <c r="BU90" s="107" t="e">
        <f t="shared" si="74"/>
        <v>#DIV/0!</v>
      </c>
      <c r="BV90" s="107" t="e">
        <f t="shared" si="74"/>
        <v>#DIV/0!</v>
      </c>
      <c r="BW90" s="107" t="e">
        <f t="shared" si="74"/>
        <v>#DIV/0!</v>
      </c>
      <c r="BX90" s="108">
        <f>(BX86-BX106)/BX86</f>
        <v>0.94503022725560093</v>
      </c>
    </row>
    <row r="91" spans="1:76">
      <c r="A91" s="88" t="s">
        <v>32</v>
      </c>
      <c r="B91" s="84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19">
        <f>(Z86-Z107)/Z86</f>
        <v>0.93878087119366493</v>
      </c>
      <c r="AA91" s="19">
        <f t="shared" ref="AA91:AI91" si="75">(AA86-AA107)/AA86</f>
        <v>0.92457574594929615</v>
      </c>
      <c r="AB91" s="19">
        <f t="shared" si="75"/>
        <v>0.82617297999279948</v>
      </c>
      <c r="AC91" s="19">
        <f t="shared" si="75"/>
        <v>0.85252933590641777</v>
      </c>
      <c r="AD91" s="19">
        <f t="shared" si="75"/>
        <v>0.84397609180082056</v>
      </c>
      <c r="AE91" s="19">
        <f t="shared" si="75"/>
        <v>0.9436748676600264</v>
      </c>
      <c r="AF91" s="19">
        <f t="shared" si="75"/>
        <v>0.94875832570808416</v>
      </c>
      <c r="AG91" s="19">
        <f t="shared" si="75"/>
        <v>0.96867848285503622</v>
      </c>
      <c r="AH91" s="19">
        <f t="shared" si="75"/>
        <v>0.98192623124373613</v>
      </c>
      <c r="AI91" s="19">
        <f t="shared" si="75"/>
        <v>0.99108345161407718</v>
      </c>
      <c r="AJ91" s="19">
        <f>(AJ86-AJ107)/AJ86</f>
        <v>0.99728048989217044</v>
      </c>
      <c r="AK91" s="19">
        <f>(AK86-AK107)/AK86</f>
        <v>0.9928813572668822</v>
      </c>
      <c r="AL91" s="19">
        <f>(AL86-AL107)/AL86</f>
        <v>0.99756885458606992</v>
      </c>
      <c r="AM91" s="19">
        <f>(AM86-AM107)/AM86</f>
        <v>0.98421039978844627</v>
      </c>
      <c r="AN91" s="19">
        <f>(AN86-AN107)/AN86</f>
        <v>0.99850486158065654</v>
      </c>
      <c r="AO91" s="19">
        <f t="shared" ref="AO91:AW91" si="76">(AO86-AO107)/AO86</f>
        <v>0.98130841121495327</v>
      </c>
      <c r="AP91" s="19">
        <f t="shared" si="76"/>
        <v>0.99488449860124417</v>
      </c>
      <c r="AQ91" s="19">
        <f t="shared" si="76"/>
        <v>0.98793664026677785</v>
      </c>
      <c r="AR91" s="19">
        <f t="shared" si="76"/>
        <v>0.99902829287252826</v>
      </c>
      <c r="AS91" s="19">
        <f t="shared" si="76"/>
        <v>1</v>
      </c>
      <c r="AT91" s="19">
        <f t="shared" si="76"/>
        <v>1</v>
      </c>
      <c r="AU91" s="19">
        <f t="shared" si="76"/>
        <v>0.99879294403364305</v>
      </c>
      <c r="AV91" s="19">
        <f t="shared" si="76"/>
        <v>0.99834377326425183</v>
      </c>
      <c r="AW91" s="107">
        <f t="shared" si="76"/>
        <v>0.99846594808445355</v>
      </c>
      <c r="AX91" s="108">
        <f>(AX86-AX107)/AX86</f>
        <v>0.95597507937531134</v>
      </c>
      <c r="AZ91" s="19">
        <f t="shared" ref="AZ91:BW91" si="77">(AZ86-AZ107)/AZ86</f>
        <v>1</v>
      </c>
      <c r="BA91" s="19">
        <f t="shared" si="77"/>
        <v>1</v>
      </c>
      <c r="BB91" s="19">
        <f t="shared" si="77"/>
        <v>1</v>
      </c>
      <c r="BC91" s="107">
        <f t="shared" si="77"/>
        <v>1</v>
      </c>
      <c r="BD91" s="19">
        <f t="shared" si="77"/>
        <v>1</v>
      </c>
      <c r="BE91" s="107">
        <f t="shared" si="77"/>
        <v>1</v>
      </c>
      <c r="BF91" s="107">
        <f t="shared" si="77"/>
        <v>1</v>
      </c>
      <c r="BG91" s="107">
        <f t="shared" si="77"/>
        <v>1</v>
      </c>
      <c r="BH91" s="107">
        <f t="shared" si="77"/>
        <v>1</v>
      </c>
      <c r="BI91" s="107">
        <f t="shared" si="77"/>
        <v>1</v>
      </c>
      <c r="BJ91" s="107">
        <f t="shared" si="77"/>
        <v>1</v>
      </c>
      <c r="BK91" s="107">
        <f t="shared" si="77"/>
        <v>1</v>
      </c>
      <c r="BL91" s="107">
        <f t="shared" si="77"/>
        <v>1</v>
      </c>
      <c r="BM91" s="107">
        <f t="shared" si="77"/>
        <v>1</v>
      </c>
      <c r="BN91" s="107">
        <f t="shared" si="77"/>
        <v>1</v>
      </c>
      <c r="BO91" s="107">
        <f t="shared" si="77"/>
        <v>1</v>
      </c>
      <c r="BP91" s="107">
        <f t="shared" si="77"/>
        <v>1</v>
      </c>
      <c r="BQ91" s="107">
        <f t="shared" si="77"/>
        <v>1</v>
      </c>
      <c r="BR91" s="107" t="e">
        <f t="shared" si="77"/>
        <v>#DIV/0!</v>
      </c>
      <c r="BS91" s="107" t="e">
        <f t="shared" si="77"/>
        <v>#DIV/0!</v>
      </c>
      <c r="BT91" s="107" t="e">
        <f t="shared" si="77"/>
        <v>#DIV/0!</v>
      </c>
      <c r="BU91" s="107" t="e">
        <f t="shared" si="77"/>
        <v>#DIV/0!</v>
      </c>
      <c r="BV91" s="107" t="e">
        <f t="shared" si="77"/>
        <v>#DIV/0!</v>
      </c>
      <c r="BW91" s="107" t="e">
        <f t="shared" si="77"/>
        <v>#DIV/0!</v>
      </c>
      <c r="BX91" s="108">
        <f>(BX86-BX107)/BX86</f>
        <v>1</v>
      </c>
    </row>
    <row r="92" spans="1:76">
      <c r="A92" s="88" t="s">
        <v>43</v>
      </c>
      <c r="B92" s="84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19">
        <f>(Z86-Z108)/Z86</f>
        <v>1</v>
      </c>
      <c r="AA92" s="19">
        <f t="shared" ref="AA92:AN92" si="78">(AA86-AA108)/AA86</f>
        <v>1</v>
      </c>
      <c r="AB92" s="19">
        <f t="shared" si="78"/>
        <v>1</v>
      </c>
      <c r="AC92" s="19">
        <f t="shared" si="78"/>
        <v>1</v>
      </c>
      <c r="AD92" s="19">
        <f t="shared" si="78"/>
        <v>1</v>
      </c>
      <c r="AE92" s="19">
        <f t="shared" si="78"/>
        <v>1</v>
      </c>
      <c r="AF92" s="19">
        <f t="shared" si="78"/>
        <v>1</v>
      </c>
      <c r="AG92" s="19">
        <f t="shared" si="78"/>
        <v>1</v>
      </c>
      <c r="AH92" s="19">
        <f t="shared" si="78"/>
        <v>1</v>
      </c>
      <c r="AI92" s="19">
        <f t="shared" si="78"/>
        <v>1</v>
      </c>
      <c r="AJ92" s="19">
        <f t="shared" si="78"/>
        <v>1</v>
      </c>
      <c r="AK92" s="19">
        <f t="shared" si="78"/>
        <v>1</v>
      </c>
      <c r="AL92" s="19">
        <f t="shared" si="78"/>
        <v>1</v>
      </c>
      <c r="AM92" s="19">
        <f t="shared" si="78"/>
        <v>1</v>
      </c>
      <c r="AN92" s="19">
        <f t="shared" si="78"/>
        <v>1</v>
      </c>
      <c r="AO92" s="19">
        <f>(AO86-AO108)/AO86</f>
        <v>1</v>
      </c>
      <c r="AP92" s="19">
        <f t="shared" ref="AP92:AW92" si="79">(AP86-AP108)/AP86</f>
        <v>1</v>
      </c>
      <c r="AQ92" s="19">
        <f t="shared" si="79"/>
        <v>1</v>
      </c>
      <c r="AR92" s="19">
        <f t="shared" si="79"/>
        <v>1</v>
      </c>
      <c r="AS92" s="19">
        <f t="shared" si="79"/>
        <v>1</v>
      </c>
      <c r="AT92" s="19">
        <f t="shared" si="79"/>
        <v>1</v>
      </c>
      <c r="AU92" s="19">
        <f t="shared" si="79"/>
        <v>1</v>
      </c>
      <c r="AV92" s="19">
        <f t="shared" si="79"/>
        <v>1</v>
      </c>
      <c r="AW92" s="107">
        <f t="shared" si="79"/>
        <v>1</v>
      </c>
      <c r="AX92" s="108">
        <f>(AX86-AX108)/AX86</f>
        <v>1</v>
      </c>
      <c r="AZ92" s="19">
        <f t="shared" ref="AZ92:BW92" si="80">(AZ86-AZ108)/AZ86</f>
        <v>1</v>
      </c>
      <c r="BA92" s="19">
        <f t="shared" si="80"/>
        <v>1</v>
      </c>
      <c r="BB92" s="19">
        <f t="shared" si="80"/>
        <v>1</v>
      </c>
      <c r="BC92" s="107">
        <f t="shared" si="80"/>
        <v>1</v>
      </c>
      <c r="BD92" s="19">
        <f t="shared" si="80"/>
        <v>1</v>
      </c>
      <c r="BE92" s="107">
        <f t="shared" si="80"/>
        <v>1</v>
      </c>
      <c r="BF92" s="107">
        <f t="shared" si="80"/>
        <v>1</v>
      </c>
      <c r="BG92" s="107">
        <f t="shared" si="80"/>
        <v>1</v>
      </c>
      <c r="BH92" s="107">
        <f t="shared" si="80"/>
        <v>1</v>
      </c>
      <c r="BI92" s="107">
        <f t="shared" si="80"/>
        <v>1</v>
      </c>
      <c r="BJ92" s="107">
        <f t="shared" si="80"/>
        <v>1</v>
      </c>
      <c r="BK92" s="107">
        <f t="shared" si="80"/>
        <v>1</v>
      </c>
      <c r="BL92" s="107">
        <f t="shared" si="80"/>
        <v>1</v>
      </c>
      <c r="BM92" s="107">
        <f t="shared" si="80"/>
        <v>1</v>
      </c>
      <c r="BN92" s="107">
        <f t="shared" si="80"/>
        <v>1</v>
      </c>
      <c r="BO92" s="107">
        <f t="shared" si="80"/>
        <v>1</v>
      </c>
      <c r="BP92" s="107">
        <f t="shared" si="80"/>
        <v>1</v>
      </c>
      <c r="BQ92" s="107">
        <f t="shared" si="80"/>
        <v>1</v>
      </c>
      <c r="BR92" s="107" t="e">
        <f t="shared" si="80"/>
        <v>#DIV/0!</v>
      </c>
      <c r="BS92" s="107" t="e">
        <f t="shared" si="80"/>
        <v>#DIV/0!</v>
      </c>
      <c r="BT92" s="107" t="e">
        <f t="shared" si="80"/>
        <v>#DIV/0!</v>
      </c>
      <c r="BU92" s="107" t="e">
        <f t="shared" si="80"/>
        <v>#DIV/0!</v>
      </c>
      <c r="BV92" s="107" t="e">
        <f t="shared" si="80"/>
        <v>#DIV/0!</v>
      </c>
      <c r="BW92" s="107" t="e">
        <f t="shared" si="80"/>
        <v>#DIV/0!</v>
      </c>
      <c r="BX92" s="108">
        <f>(BX86-BX108)/BX86</f>
        <v>1</v>
      </c>
    </row>
    <row r="93" spans="1:76">
      <c r="A93" s="88" t="s">
        <v>44</v>
      </c>
      <c r="B93" s="84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19">
        <f>(Z86-Z109)/Z86</f>
        <v>0.99895771986391046</v>
      </c>
      <c r="AA93" s="19">
        <f t="shared" ref="AA93:AD93" si="81">(AA86-AA109)/AA86</f>
        <v>1</v>
      </c>
      <c r="AB93" s="19">
        <f t="shared" si="81"/>
        <v>0.99407563133261323</v>
      </c>
      <c r="AC93" s="19">
        <f t="shared" si="81"/>
        <v>0.98246156378901928</v>
      </c>
      <c r="AD93" s="19">
        <f t="shared" si="81"/>
        <v>0.99902742778599241</v>
      </c>
      <c r="AE93" s="19">
        <f>(AE86-AE109)/AE86</f>
        <v>0.99953233771978012</v>
      </c>
      <c r="AF93" s="19">
        <f t="shared" ref="AF93:AW93" si="82">(AF86-AF109)/AF86</f>
        <v>0.9999414806460537</v>
      </c>
      <c r="AG93" s="19">
        <f t="shared" si="82"/>
        <v>0.9997433761358957</v>
      </c>
      <c r="AH93" s="19">
        <f t="shared" si="82"/>
        <v>0.99451463094448289</v>
      </c>
      <c r="AI93" s="19">
        <f t="shared" si="82"/>
        <v>1</v>
      </c>
      <c r="AJ93" s="19">
        <f t="shared" si="82"/>
        <v>1</v>
      </c>
      <c r="AK93" s="19">
        <f t="shared" si="82"/>
        <v>1</v>
      </c>
      <c r="AL93" s="19">
        <f t="shared" si="82"/>
        <v>0.99969903289236084</v>
      </c>
      <c r="AM93" s="19">
        <f t="shared" si="82"/>
        <v>1</v>
      </c>
      <c r="AN93" s="19">
        <f t="shared" si="82"/>
        <v>1</v>
      </c>
      <c r="AO93" s="19">
        <f t="shared" si="82"/>
        <v>1</v>
      </c>
      <c r="AP93" s="19">
        <f t="shared" si="82"/>
        <v>0.99857229196900665</v>
      </c>
      <c r="AQ93" s="19">
        <f t="shared" si="82"/>
        <v>1</v>
      </c>
      <c r="AR93" s="19">
        <f t="shared" si="82"/>
        <v>1</v>
      </c>
      <c r="AS93" s="19">
        <f t="shared" si="82"/>
        <v>1</v>
      </c>
      <c r="AT93" s="19">
        <f t="shared" si="82"/>
        <v>1</v>
      </c>
      <c r="AU93" s="19">
        <f t="shared" si="82"/>
        <v>1</v>
      </c>
      <c r="AV93" s="19">
        <f t="shared" si="82"/>
        <v>1</v>
      </c>
      <c r="AW93" s="107">
        <f t="shared" si="82"/>
        <v>1</v>
      </c>
      <c r="AX93" s="108">
        <f>(AX86-AX109)/AX86</f>
        <v>0.99812683535532776</v>
      </c>
      <c r="AZ93" s="19">
        <f t="shared" ref="AZ93:BW93" si="83">(AZ86-AZ109)/AZ86</f>
        <v>1</v>
      </c>
      <c r="BA93" s="19">
        <f t="shared" si="83"/>
        <v>1</v>
      </c>
      <c r="BB93" s="19">
        <f t="shared" si="83"/>
        <v>1</v>
      </c>
      <c r="BC93" s="107">
        <f t="shared" si="83"/>
        <v>1</v>
      </c>
      <c r="BD93" s="19">
        <f t="shared" si="83"/>
        <v>1</v>
      </c>
      <c r="BE93" s="107">
        <f t="shared" si="83"/>
        <v>1</v>
      </c>
      <c r="BF93" s="107">
        <f t="shared" si="83"/>
        <v>1</v>
      </c>
      <c r="BG93" s="107">
        <f t="shared" si="83"/>
        <v>1</v>
      </c>
      <c r="BH93" s="107">
        <f t="shared" si="83"/>
        <v>1</v>
      </c>
      <c r="BI93" s="107">
        <f t="shared" si="83"/>
        <v>1</v>
      </c>
      <c r="BJ93" s="107">
        <f t="shared" si="83"/>
        <v>1</v>
      </c>
      <c r="BK93" s="107">
        <f t="shared" si="83"/>
        <v>1</v>
      </c>
      <c r="BL93" s="107">
        <f t="shared" si="83"/>
        <v>1</v>
      </c>
      <c r="BM93" s="107">
        <f t="shared" si="83"/>
        <v>1</v>
      </c>
      <c r="BN93" s="107">
        <f t="shared" si="83"/>
        <v>1</v>
      </c>
      <c r="BO93" s="107">
        <f t="shared" si="83"/>
        <v>1</v>
      </c>
      <c r="BP93" s="107">
        <f t="shared" si="83"/>
        <v>1</v>
      </c>
      <c r="BQ93" s="107">
        <f t="shared" si="83"/>
        <v>1</v>
      </c>
      <c r="BR93" s="107" t="e">
        <f t="shared" si="83"/>
        <v>#DIV/0!</v>
      </c>
      <c r="BS93" s="107" t="e">
        <f t="shared" si="83"/>
        <v>#DIV/0!</v>
      </c>
      <c r="BT93" s="107" t="e">
        <f t="shared" si="83"/>
        <v>#DIV/0!</v>
      </c>
      <c r="BU93" s="107" t="e">
        <f t="shared" si="83"/>
        <v>#DIV/0!</v>
      </c>
      <c r="BV93" s="107" t="e">
        <f t="shared" si="83"/>
        <v>#DIV/0!</v>
      </c>
      <c r="BW93" s="107" t="e">
        <f t="shared" si="83"/>
        <v>#DIV/0!</v>
      </c>
      <c r="BX93" s="108">
        <f>(BX86-BX109)/BX86</f>
        <v>1</v>
      </c>
    </row>
    <row r="94" spans="1:76">
      <c r="A94" s="88" t="s">
        <v>67</v>
      </c>
      <c r="B94" s="84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19">
        <f t="shared" ref="Z94:Z99" si="84">Z88</f>
        <v>0.97707619237271259</v>
      </c>
      <c r="AA94" s="19">
        <f>(SUM(Z86:AA86)-SUM(Z104:AA104))/SUM(Z86:AA86)</f>
        <v>0.94171706508548825</v>
      </c>
      <c r="AB94" s="19">
        <f>(SUM(Z86:AB86)-SUM(Z104:AB104))/SUM(Z86:AB86)</f>
        <v>0.89524984508544025</v>
      </c>
      <c r="AC94" s="19">
        <f>(SUM(Z86:AC86)-SUM(Z104:AC104))/SUM(Z86:AC86)</f>
        <v>0.89331945267366863</v>
      </c>
      <c r="AD94" s="19">
        <f>(SUM(Z86:AD86)-SUM(Z104:AD104))/SUM(Z86:AD86)</f>
        <v>0.88264821824275186</v>
      </c>
      <c r="AE94" s="19">
        <f>(SUM(Z86:AE86)-SUM(Z104:AE104))/SUM(Z86:AE86)</f>
        <v>0.88765373766368483</v>
      </c>
      <c r="AF94" s="19">
        <f>(SUM(Z86:AF86)-SUM(Z104:AF104))/SUM(Z86:AF86)</f>
        <v>0.89712310753026514</v>
      </c>
      <c r="AG94" s="19">
        <f>(SUM(Z86:AG86)-SUM(Z104:AG104))/SUM(Z86:AG86)</f>
        <v>0.9037077874875874</v>
      </c>
      <c r="AH94" s="19">
        <f>(SUM(Z86:AH86)-SUM(Z104:AH104))/SUM(Z86:AH86)</f>
        <v>0.90820061251224438</v>
      </c>
      <c r="AI94" s="19">
        <f>(SUM(Z86:AI86)-SUM(Z104:AI104))/SUM(Z86:AI86)</f>
        <v>0.91449241148552574</v>
      </c>
      <c r="AJ94" s="19">
        <f>(SUM(Z86:AJ86)-SUM(Z104:AJ104))/SUM(Z86:AJ86)</f>
        <v>0.91928491704513238</v>
      </c>
      <c r="AK94" s="19">
        <f>(SUM(Z86:AK86)-SUM(Z104:AK104))/SUM(Z86:AK86)</f>
        <v>0.92338990321958303</v>
      </c>
      <c r="AL94" s="19">
        <f>(SUM(Z86:AL86)-SUM(Z104:AL104))/SUM(Z86:AL86)</f>
        <v>0.92742727572685901</v>
      </c>
      <c r="AM94" s="19">
        <f>(SUM(Z86:AM86)-SUM(Z104:AM104))/SUM(Z86:AM86)</f>
        <v>0.92954504157577489</v>
      </c>
      <c r="AN94" s="19">
        <f>(SUM(Z86:AN86)-SUM(Z104:AN104))/SUM(Z86:AN86)</f>
        <v>0.93172491701503102</v>
      </c>
      <c r="AO94" s="19">
        <f>(SUM(Z86:AO86)-SUM(Z104:AO104))/SUM(Z86:AO86)</f>
        <v>0.93523038708704409</v>
      </c>
      <c r="AP94" s="19">
        <f>(SUM(Z86:AP86)-SUM(Z104:AP104))/SUM(Z86:AP86)</f>
        <v>0.94052907079974879</v>
      </c>
      <c r="AQ94" s="19">
        <f>(SUM(Z86:AQ86)-SUM(Z104:AQ104))/SUM(Z86:AQ86)</f>
        <v>0.94407065513974675</v>
      </c>
      <c r="AR94" s="19">
        <f>(SUM(Z86:AR86)-SUM(Z104:AR104))/SUM(Z86:AR86)</f>
        <v>0.94636512978182719</v>
      </c>
      <c r="AS94" s="19">
        <f>(SUM(Z86:AS86)-SUM(Z104:AS104))/SUM(Z86:AS86)</f>
        <v>0.94763521320870858</v>
      </c>
      <c r="AT94" s="19">
        <f>(SUM(Z86:AT86)-SUM(Z104:AT104))/SUM(Z86:AT86)</f>
        <v>0.94995546295358713</v>
      </c>
      <c r="AU94" s="19">
        <f>(SUM(Z86:AU86)-SUM(Z104:AU104))/SUM(Z86:AU86)</f>
        <v>0.95233159715031879</v>
      </c>
      <c r="AV94" s="19">
        <f>(SUM(Z86:AV86)-SUM(Z104:AV104))/SUM(Z86:AV86)</f>
        <v>0.95507818657543642</v>
      </c>
      <c r="AW94" s="107">
        <f>(SUM(Z86:AW86)-SUM(Z104:AW104))/SUM(Z86:AW86)</f>
        <v>0.95578848514155834</v>
      </c>
      <c r="AX94" s="108"/>
      <c r="AZ94" s="19">
        <f t="shared" ref="AZ94:AZ99" si="85">AZ88</f>
        <v>1</v>
      </c>
      <c r="BA94" s="19">
        <f>(SUM(AZ86:BA86)-SUM(AZ104:BA104))/SUM(AZ86:BA86)</f>
        <v>1</v>
      </c>
      <c r="BB94" s="19">
        <f>(SUM(AZ86:BB86)-SUM(AZ104:BB104))/SUM(AZ86:BB86)</f>
        <v>0.9996394936957419</v>
      </c>
      <c r="BC94" s="107">
        <f>(SUM(AZ86:BC86)-SUM(AZ104:BC104))/SUM(AZ86:BC86)</f>
        <v>0.99730883612175614</v>
      </c>
      <c r="BD94" s="19">
        <f>(SUM(AZ86:BD86)-SUM(AZ104:BD104))/SUM(AZ86:BD86)</f>
        <v>0.97363913998385454</v>
      </c>
      <c r="BE94" s="107">
        <f>(SUM(AZ86:BE86)-SUM(AZ104:BE104))/SUM(AZ86:BE86)</f>
        <v>0.97052550265355575</v>
      </c>
      <c r="BF94" s="107">
        <f>(SUM(AZ86:BF86)-SUM(AZ104:BF104))/SUM(AZ86:BF86)</f>
        <v>0.94659083378991449</v>
      </c>
      <c r="BG94" s="107">
        <f>(SUM(AZ86:BG86)-SUM(AZ104:BG104))/SUM(AZ86:BG86)</f>
        <v>0.92782904259426946</v>
      </c>
      <c r="BH94" s="107">
        <f>(SUM(AZ86:BH86)-SUM(AZ104:BH104))/SUM(AZ86:BH86)</f>
        <v>0.92088635781504835</v>
      </c>
      <c r="BI94" s="107">
        <f>(SUM(AZ86:BI86)-SUM(AZ104:BI104))/SUM(AZ86:BI86)</f>
        <v>0.92486152694005996</v>
      </c>
      <c r="BJ94" s="107">
        <f>(SUM(AZ86:BJ86)-SUM(AZ104:BJ104))/SUM(AZ86:BJ86)</f>
        <v>0.93061000592466447</v>
      </c>
      <c r="BK94" s="107">
        <f>(SUM(AZ86:BK86)-SUM(AZ104:BK104))/SUM(AZ86:BK86)</f>
        <v>0.93779994920463594</v>
      </c>
      <c r="BL94" s="107">
        <f>(SUM(AZ86:BL86)-SUM(AZ104:BL104))/SUM(AZ86:BL86)</f>
        <v>0.93995502318021906</v>
      </c>
      <c r="BM94" s="107">
        <f>(SUM(AZ86:BM86)-SUM(AZ104:BM104))/SUM(AZ86:BM86)</f>
        <v>0.94171557606541911</v>
      </c>
      <c r="BN94" s="107">
        <f>(SUM(AZ86:BN86)-SUM(AZ104:BN104))/SUM(AZ86:BN86)</f>
        <v>0.94259928701908446</v>
      </c>
      <c r="BO94" s="107">
        <f>(SUM(AZ86:BO86)-SUM(AZ104:BO104))/SUM(AZ86:BO86)</f>
        <v>0.94300345014417342</v>
      </c>
      <c r="BP94" s="107">
        <f>(SUM(AZ86:BP86)-SUM(AZ104:BP104))/SUM(AZ86:BP86)</f>
        <v>0.94305100000804865</v>
      </c>
      <c r="BQ94" s="107">
        <f>(SUM(AZ86:BQ86)-SUM(AZ104:BQ104))/SUM(AZ86:BQ86)</f>
        <v>0.94309334703148362</v>
      </c>
      <c r="BR94" s="107">
        <f>(SUM(AZ86:BR86)-SUM(AZ104:BR104))/SUM(AZ86:BR86)</f>
        <v>0.94309334703148362</v>
      </c>
      <c r="BS94" s="107">
        <f>(SUM(AZ86:BS86)-SUM(AZ104:BS104))/SUM(AZ86:BS86)</f>
        <v>0.94309334703148362</v>
      </c>
      <c r="BT94" s="107">
        <f>(SUM(AZ86:BT86)-SUM(AZ104:BT104))/SUM(AZ86:BT86)</f>
        <v>0.94309334703148362</v>
      </c>
      <c r="BU94" s="107">
        <f>(SUM(AZ86:BU86)-SUM(AZ104:BU104))/SUM(AZ86:BU86)</f>
        <v>0.94309334703148362</v>
      </c>
      <c r="BV94" s="107">
        <f>(SUM(AZ86:BV86)-SUM(AZ104:BV104))/SUM(AZ86:BV86)</f>
        <v>0.94309334703148362</v>
      </c>
      <c r="BW94" s="107">
        <f>(SUM(AZ86:BW86)-SUM(AZ104:BW104))/SUM(AZ86:BW86)</f>
        <v>0.94309334703148362</v>
      </c>
      <c r="BX94" s="108"/>
    </row>
    <row r="95" spans="1:76">
      <c r="A95" s="88" t="s">
        <v>68</v>
      </c>
      <c r="B95" s="84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19">
        <f t="shared" si="84"/>
        <v>0.87586332562029923</v>
      </c>
      <c r="AA95" s="19">
        <f>(SUM(Z87:AA87)-SUM(Z105:AA105))/SUM(Z87:AA87)</f>
        <v>0.81133944239662048</v>
      </c>
      <c r="AB95" s="19">
        <f>(SUM(Z87:AB87)-SUM(Z105:AB105))/SUM(Z87:AB87)</f>
        <v>0.69304433122616649</v>
      </c>
      <c r="AC95" s="19">
        <f>(SUM(Z87:AC87)-SUM(Z105:AC105))/SUM(Z87:AC87)</f>
        <v>0.65557561581906887</v>
      </c>
      <c r="AD95" s="19">
        <f>(SUM(Z87:AD87)-SUM(Z105:AD105))/SUM(Z87:AD87)</f>
        <v>0.64413989401667204</v>
      </c>
      <c r="AE95" s="19">
        <f>(SUM(Z87:AE87)-SUM(Z105:AE105))/SUM(Z87:AE87)</f>
        <v>0.66054829872957832</v>
      </c>
      <c r="AF95" s="19">
        <f>(SUM(Z87:AF87)-SUM(Z105:AF105))/SUM(Z87:AF87)</f>
        <v>0.68629543098874379</v>
      </c>
      <c r="AG95" s="19">
        <f>(SUM(Z87:AG87)-SUM(Z105:AG105))/SUM(Z87:AG87)</f>
        <v>0.71299680402085119</v>
      </c>
      <c r="AH95" s="19">
        <f>(SUM(Z87:AH87)-SUM(Z105:AH105))/SUM(Z87:AH87)</f>
        <v>0.73323760514010339</v>
      </c>
      <c r="AI95" s="19">
        <f>(SUM(Z87:AI87)-SUM(Z105:AI105))/SUM(Z87:AI87)</f>
        <v>0.75173452099611404</v>
      </c>
      <c r="AJ95" s="19">
        <f>(SUM(Z87:AJ87)-SUM(Z105:AJ105))/SUM(Z87:AJ87)</f>
        <v>0.76588497814166312</v>
      </c>
      <c r="AK95" s="19">
        <f>(SUM(Z87:AK87)-SUM(Z105:AK105))/SUM(Z87:AK87)</f>
        <v>0.77645451200704263</v>
      </c>
      <c r="AL95" s="19">
        <f>(SUM(Z87:AL87)-SUM(Z105:AL105))/SUM(Z87:AL87)</f>
        <v>0.7883518135480827</v>
      </c>
      <c r="AM95" s="19">
        <f>(SUM(Z87:AM87)-SUM(Z105:AM105))/SUM(Z87:AM87)</f>
        <v>0.79598902463952104</v>
      </c>
      <c r="AN95" s="19">
        <f>(SUM(Z87:AN87)-SUM(Z105:AN105))/SUM(Z87:AN87)</f>
        <v>0.80329142290606503</v>
      </c>
      <c r="AO95" s="19">
        <f>(SUM(Z87:AO87)-SUM(Z105:AO105))/SUM(Z87:AO87)</f>
        <v>0.81597862743234195</v>
      </c>
      <c r="AP95" s="19">
        <f>(SUM(Z87:AP87)-SUM(Z105:AP105))/SUM(Z87:AP87)</f>
        <v>0.83103644040238567</v>
      </c>
      <c r="AQ95" s="19">
        <f>(SUM(Z87:AQ87)-SUM(Z105:AQ105))/SUM(Z87:AQ87)</f>
        <v>0.84145110361823139</v>
      </c>
      <c r="AR95" s="19">
        <f>(SUM(Z87:AR87)-SUM(Z105:AR105))/SUM(Z87:AR87)</f>
        <v>0.84817446444839506</v>
      </c>
      <c r="AS95" s="19">
        <f>(SUM(Z87:AS87)-SUM(Z105:AS105))/SUM(Z87:AS87)</f>
        <v>0.85238108393135126</v>
      </c>
      <c r="AT95" s="19">
        <f>(SUM(Z87:AT87)-SUM(Z105:AT105))/SUM(Z87:AT87)</f>
        <v>0.86036233766771419</v>
      </c>
      <c r="AU95" s="19">
        <f>(SUM(Z87:AU87)-SUM(Z105:AU105))/SUM(Z87:AU87)</f>
        <v>0.86715746978284869</v>
      </c>
      <c r="AV95" s="19">
        <f>(SUM(Z87:AV87)-SUM(Z105:AV105))/SUM(Z87:AV87)</f>
        <v>0.87500229891863357</v>
      </c>
      <c r="AW95" s="107">
        <f>(SUM(Z87:AW87)-SUM(Z105:AW105))/SUM(Z87:AW87)</f>
        <v>0.87713379577067696</v>
      </c>
      <c r="AX95" s="108"/>
      <c r="AZ95" s="19">
        <f t="shared" si="85"/>
        <v>0.9961049667037476</v>
      </c>
      <c r="BA95" s="19">
        <f>(SUM(AZ87:BA87)-SUM(AZ105:BA105))/SUM(AZ87:BA87)</f>
        <v>0.99740405584939718</v>
      </c>
      <c r="BB95" s="19">
        <f>(SUM(AZ87:BB87)-SUM(AZ105:BB105))/SUM(AZ87:BB87)</f>
        <v>0.99732711223513415</v>
      </c>
      <c r="BC95" s="107">
        <f>(SUM(AZ87:BC87)-SUM(AZ105:BC105))/SUM(AZ87:BC87)</f>
        <v>0.99392713771386187</v>
      </c>
      <c r="BD95" s="19">
        <f>(SUM(AZ87:BD87)-SUM(AZ105:BD105))/SUM(AZ87:BD87)</f>
        <v>0.9694039348855209</v>
      </c>
      <c r="BE95" s="107">
        <f>(SUM(AZ87:BE87)-SUM(AZ105:BE105))/SUM(AZ87:BE87)</f>
        <v>0.96673671859121579</v>
      </c>
      <c r="BF95" s="107">
        <f>(SUM(AZ87:BF87)-SUM(AZ105:BF105))/SUM(AZ87:BF87)</f>
        <v>0.9373528890997016</v>
      </c>
      <c r="BG95" s="107">
        <f>(SUM(AZ87:BG87)-SUM(AZ105:BG105))/SUM(AZ87:BG87)</f>
        <v>0.91313909504781965</v>
      </c>
      <c r="BH95" s="107">
        <f>(SUM(AZ87:BH87)-SUM(AZ105:BH105))/SUM(AZ87:BH87)</f>
        <v>0.90770084560721753</v>
      </c>
      <c r="BI95" s="107">
        <f>(SUM(AZ87:BI87)-SUM(AZ105:BI105))/SUM(AZ87:BI87)</f>
        <v>0.91206944048317706</v>
      </c>
      <c r="BJ95" s="107">
        <f>(SUM(AZ87:BJ87)-SUM(AZ105:BJ105))/SUM(AZ87:BJ87)</f>
        <v>0.91865497627675674</v>
      </c>
      <c r="BK95" s="107">
        <f>(SUM(AZ87:BK87)-SUM(AZ105:BK105))/SUM(AZ87:BK87)</f>
        <v>0.92698131752904211</v>
      </c>
      <c r="BL95" s="107">
        <f>(SUM(AZ87:BL87)-SUM(AZ105:BL105))/SUM(AZ87:BL87)</f>
        <v>0.92952282181515189</v>
      </c>
      <c r="BM95" s="107">
        <f>(SUM(AZ87:BM87)-SUM(AZ105:BM105))/SUM(AZ87:BM87)</f>
        <v>0.93159844240060541</v>
      </c>
      <c r="BN95" s="107">
        <f>(SUM(AZ87:BN87)-SUM(AZ105:BN105))/SUM(AZ87:BN87)</f>
        <v>0.93264009165442396</v>
      </c>
      <c r="BO95" s="107">
        <f>(SUM(AZ87:BO87)-SUM(AZ105:BO105))/SUM(AZ87:BO87)</f>
        <v>0.93311644068112598</v>
      </c>
      <c r="BP95" s="107">
        <f>(SUM(AZ87:BP87)-SUM(AZ105:BP105))/SUM(AZ87:BP87)</f>
        <v>0.93317248129787556</v>
      </c>
      <c r="BQ95" s="107">
        <f>(SUM(AZ87:BQ87)-SUM(AZ105:BQ105))/SUM(AZ87:BQ87)</f>
        <v>0.93322238968543669</v>
      </c>
      <c r="BR95" s="107">
        <f>(SUM(AZ87:BR87)-SUM(AZ105:BR105))/SUM(AZ87:BR87)</f>
        <v>0.93322238968543669</v>
      </c>
      <c r="BS95" s="107">
        <f>(SUM(AZ87:BS87)-SUM(AZ105:BS105))/SUM(AZ87:BS87)</f>
        <v>0.93322238968543669</v>
      </c>
      <c r="BT95" s="107">
        <f>(SUM(AZ87:BT87)-SUM(AZ105:BT105))/SUM(AZ87:BT87)</f>
        <v>0.93322238968543669</v>
      </c>
      <c r="BU95" s="107">
        <f>(SUM(AZ87:BU87)-SUM(AZ105:BU105))/SUM(AZ87:BU87)</f>
        <v>0.93322238968543669</v>
      </c>
      <c r="BV95" s="107">
        <f t="shared" ref="BV95" si="86">(SUM(AZ87:BV87)-SUM(AZ105:BV105))/SUM(AZ87:BV87)</f>
        <v>0.93322238968543669</v>
      </c>
      <c r="BW95" s="107">
        <f t="shared" ref="BW95" si="87">(SUM(AZ87:BW87)-SUM(AZ105:BW105))/SUM(AZ87:BW87)</f>
        <v>0.93322238968543669</v>
      </c>
      <c r="BX95" s="108"/>
    </row>
    <row r="96" spans="1:76">
      <c r="A96" s="88" t="s">
        <v>69</v>
      </c>
      <c r="B96" s="84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19">
        <f t="shared" si="84"/>
        <v>0.95365454768855318</v>
      </c>
      <c r="AA96" s="19">
        <f>(SUM(Z86:AA86)-SUM(Z106:AA106))/SUM(Z86:AA86)</f>
        <v>0.96239727108594209</v>
      </c>
      <c r="AB96" s="19">
        <f>(SUM(Z86:AB86)-SUM(Z106:AB106))/SUM(Z86:AB86)</f>
        <v>0.90794516303710693</v>
      </c>
      <c r="AC96" s="19">
        <f>(SUM(Z86:AC86)-SUM(Z106:AC106))/SUM(Z86:AC86)</f>
        <v>0.89700176741004978</v>
      </c>
      <c r="AD96" s="19">
        <f>(SUM(Z86:AD86)-SUM(Z106:AD106))/SUM(Z86:AD86)</f>
        <v>0.91365879061084931</v>
      </c>
      <c r="AE96" s="19">
        <f>(SUM(Z86:AE86)-SUM(Z106:AE106))/SUM(Z86:AE86)</f>
        <v>0.92388466921978363</v>
      </c>
      <c r="AF96" s="19">
        <f>(SUM(Z86:AF86)-SUM(Z106:AF106))/SUM(Z86:AF86)</f>
        <v>0.92934414022296574</v>
      </c>
      <c r="AG96" s="19">
        <f>(SUM(Z86:AG86)-SUM(Z106:AG106))/SUM(Z86:AG86)</f>
        <v>0.93576326653952668</v>
      </c>
      <c r="AH96" s="19">
        <f>(SUM(Z86:AH86)-SUM(Z106:AH106))/SUM(Z86:AH86)</f>
        <v>0.93935140382141546</v>
      </c>
      <c r="AI96" s="19">
        <f>(SUM(Z86:AI86)-SUM(Z106:AI106))/SUM(Z86:AI86)</f>
        <v>0.94332016953732034</v>
      </c>
      <c r="AJ96" s="19">
        <f>(SUM(Z86:AJ86)-SUM(Z106:AJ106))/SUM(Z86:AJ86)</f>
        <v>0.946518140281294</v>
      </c>
      <c r="AK96" s="19">
        <f>(SUM(Z86:AK86)-SUM(Z106:AK106))/SUM(Z86:AK86)</f>
        <v>0.94928247036308322</v>
      </c>
      <c r="AL96" s="19">
        <f>(SUM(Z86:AL86)-SUM(Z106:AL106))/SUM(Z86:AL86)</f>
        <v>0.95138293137713803</v>
      </c>
      <c r="AM96" s="19">
        <f>(SUM(Z86:AM86)-SUM(Z106:AM106))/SUM(Z86:AM86)</f>
        <v>0.95316266435459551</v>
      </c>
      <c r="AN96" s="19">
        <f>(SUM(Z86:AN86)-SUM(Z106:AN106))/SUM(Z86:AN86)</f>
        <v>0.95451494883799737</v>
      </c>
      <c r="AO96" s="19">
        <f>(SUM(Z86:AO86)-SUM(Z106:AO106))/SUM(Z86:AO86)</f>
        <v>0.95643674623614672</v>
      </c>
      <c r="AP96" s="19">
        <f>(SUM(Z86:AP86)-SUM(Z106:AP106))/SUM(Z86:AP86)</f>
        <v>0.95996147335505289</v>
      </c>
      <c r="AQ96" s="19">
        <f>(SUM(Z86:AQ86)-SUM(Z106:AQ106))/SUM(Z86:AQ86)</f>
        <v>0.96226717039199217</v>
      </c>
      <c r="AR96" s="19">
        <f>(SUM(AA86:AR86)-SUM(Z106:AR106))/SUM(Z86:AR86)</f>
        <v>0.89996824826717758</v>
      </c>
      <c r="AS96" s="19">
        <f>(SUM(Z86:AS86)-SUM(Z106:AS106))/SUM(Z86:AS86)</f>
        <v>0.96485212893575267</v>
      </c>
      <c r="AT96" s="19">
        <f>(SUM(Z86:AT86)-SUM(Z106:AT106))/SUM(Z86:AT86)</f>
        <v>0.96701475766232114</v>
      </c>
      <c r="AU96" s="19">
        <f>(SUM(Z86:AU86)-SUM(Z106:AU106))/SUM(Z86:AU86)</f>
        <v>0.96860882332524645</v>
      </c>
      <c r="AV96" s="19">
        <f>(SUM(Z86:AV86)-SUM(Z106:AV106))/SUM(Z86:AV86)</f>
        <v>0.97040429983598464</v>
      </c>
      <c r="AW96" s="107">
        <f>(SUM(Z86:AW86)-SUM(Z106:AW106))/SUM(Z86:AW86)</f>
        <v>0.97082575979210106</v>
      </c>
      <c r="AX96" s="108"/>
      <c r="AZ96" s="19">
        <f t="shared" si="85"/>
        <v>1</v>
      </c>
      <c r="BA96" s="19">
        <f>(SUM(AZ86:BA86)-SUM(AZ106:BA106))/SUM(AZ86:BA86)</f>
        <v>1</v>
      </c>
      <c r="BB96" s="19">
        <f>(SUM(AZ86:BB86)-SUM(AZ106:BB106))/SUM(AZ86:BB86)</f>
        <v>0.9996394936957419</v>
      </c>
      <c r="BC96" s="107">
        <f>(SUM(AZ86:BC86)-SUM(AZ106:BC106))/SUM(AZ86:BC86)</f>
        <v>0.99662768957631886</v>
      </c>
      <c r="BD96" s="19">
        <f>(SUM(AZ86:BD86)-SUM(AZ106:BD106))/SUM(AZ86:BD86)</f>
        <v>0.97513929422811996</v>
      </c>
      <c r="BE96" s="107">
        <f>(SUM(AZ86:BE86)-SUM(AZ106:BE106))/SUM(AZ86:BE86)</f>
        <v>0.97178937342041727</v>
      </c>
      <c r="BF96" s="107">
        <f>(SUM(AZ86:BF86)-SUM(AZ106:BF106))/SUM(AZ86:BF86)</f>
        <v>0.94880117143369713</v>
      </c>
      <c r="BG96" s="107">
        <f>(SUM(AZ86:BG86)-SUM(AZ106:BG106))/SUM(AZ86:BG86)</f>
        <v>0.93099516092247314</v>
      </c>
      <c r="BH96" s="107">
        <f>(SUM(AZ86:BH86)-SUM(AZ106:BH106))/SUM(AZ86:BH86)</f>
        <v>0.92370865499436139</v>
      </c>
      <c r="BI96" s="107">
        <f>(SUM(AZ86:BI86)-SUM(AZ106:BI106))/SUM(AZ86:BI86)</f>
        <v>0.92741894711763884</v>
      </c>
      <c r="BJ96" s="107">
        <f>(SUM(AZ86:BJ86)-SUM(AZ106:BJ106))/SUM(AZ86:BJ86)</f>
        <v>0.93297177032768575</v>
      </c>
      <c r="BK96" s="107">
        <f>(SUM(AZ86:BK86)-SUM(AZ106:BK106))/SUM(AZ86:BK86)</f>
        <v>0.93991699601797218</v>
      </c>
      <c r="BL96" s="107">
        <f>(SUM(AZ86:BL86)-SUM(AZ106:BL106))/SUM(AZ86:BL86)</f>
        <v>0.94199871969184057</v>
      </c>
      <c r="BM96" s="107">
        <f>(SUM(AZ86:BM86)-SUM(AZ106:BM106))/SUM(AZ86:BM86)</f>
        <v>0.94369935023248197</v>
      </c>
      <c r="BN96" s="107">
        <f>(SUM(AZ86:BN86)-SUM(AZ106:BN106))/SUM(AZ86:BN86)</f>
        <v>0.94455298311652447</v>
      </c>
      <c r="BO96" s="107">
        <f>(SUM(AZ86:BO86)-SUM(AZ106:BO106))/SUM(AZ86:BO86)</f>
        <v>0.94494339010725181</v>
      </c>
      <c r="BP96" s="107">
        <f>(SUM(AZ86:BP86)-SUM(AZ106:BP106))/SUM(AZ86:BP86)</f>
        <v>0.9449893215594618</v>
      </c>
      <c r="BQ96" s="107">
        <f>(SUM(AZ86:BQ86)-SUM(AZ106:BQ106))/SUM(AZ86:BQ86)</f>
        <v>0.94503022725560093</v>
      </c>
      <c r="BR96" s="107">
        <f>(SUM(AZ86:BR86)-SUM(AZ106:BR106))/SUM(AZ86:BR86)</f>
        <v>0.94503022725560093</v>
      </c>
      <c r="BS96" s="107">
        <f>(SUM(AZ86:BS86)-SUM(AZ106:BS106))/SUM(AZ86:BS86)</f>
        <v>0.94503022725560093</v>
      </c>
      <c r="BT96" s="107">
        <f>(SUM(AZ86:BT86)-SUM(AZ106:BT106))/SUM(AZ86:BT86)</f>
        <v>0.94503022725560093</v>
      </c>
      <c r="BU96" s="107">
        <f>(SUM(AZ86:BU86)-SUM(AZ106:BU106))/SUM(AZ86:BU86)</f>
        <v>0.94503022725560093</v>
      </c>
      <c r="BV96" s="107">
        <f>(SUM(AZ86:BV86)-SUM(AZ106:BV106))/SUM(AZ86:BV86)</f>
        <v>0.94503022725560093</v>
      </c>
      <c r="BW96" s="107">
        <f>(SUM(AZ86:BW86)-SUM(AZ106:BW106))/SUM(AZ86:BW86)</f>
        <v>0.94503022725560093</v>
      </c>
      <c r="BX96" s="108"/>
    </row>
    <row r="97" spans="1:77">
      <c r="A97" s="88" t="s">
        <v>37</v>
      </c>
      <c r="B97" s="84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19">
        <f t="shared" si="84"/>
        <v>0.93878087119366493</v>
      </c>
      <c r="AA97" s="19">
        <f>(SUM(Z86:AA86)-SUM(Z107:AA107))/SUM(Z86:AA86)</f>
        <v>0.93284513462050733</v>
      </c>
      <c r="AB97" s="19">
        <f>(SUM(Z86:AB86)-SUM(Z107:AB107))/SUM(Z86:AB86)</f>
        <v>0.88653206312698529</v>
      </c>
      <c r="AC97" s="19">
        <f>(SUM(Z86:AC86)-SUM(Z107:AC107))/SUM(Z86:AC86)</f>
        <v>0.87714252376456825</v>
      </c>
      <c r="AD97" s="19">
        <f>(SUM(Z86:AD86)-SUM(Z107:AD107))/SUM(Z86:AD86)</f>
        <v>0.87066847757818089</v>
      </c>
      <c r="AE97" s="19">
        <f>(SUM(Z86:AE86)-SUM(Z107:AE107))/SUM(Z86:AE86)</f>
        <v>0.87987466516984858</v>
      </c>
      <c r="AF97" s="19">
        <f>(SUM(Z86:AF86)-SUM(Z107:AF107))/SUM(Z86:AF86)</f>
        <v>0.88799061302417825</v>
      </c>
      <c r="AG97" s="19">
        <f>(SUM(Z86:AG86)-SUM(Z107:AG107))/SUM(Z86:AG86)</f>
        <v>0.89933796915621977</v>
      </c>
      <c r="AH97" s="19">
        <f>(SUM(Z86:AH86)-SUM(Z107:AH107))/SUM(Z86:AH86)</f>
        <v>0.9065306610175492</v>
      </c>
      <c r="AI97" s="19">
        <f>(SUM(Z86:AI86)-SUM(Z107:AI107))/SUM(Z86:AI86)</f>
        <v>0.91287127226678388</v>
      </c>
      <c r="AJ97" s="19">
        <f>(SUM(Z86:AJ86)-SUM(Z107:AJ107))/SUM(Z86:AJ86)</f>
        <v>0.91763378136894902</v>
      </c>
      <c r="AK97" s="19">
        <f>(SUM(Z86:AK86)-SUM(Z107:AK107))/SUM(Z86:AK86)</f>
        <v>0.92152312139434134</v>
      </c>
      <c r="AL97" s="19">
        <f>(SUM(Z86:AL86)-SUM(Z107:AL107))/SUM(Z86:AL86)</f>
        <v>0.92588550578955042</v>
      </c>
      <c r="AM97" s="19">
        <f>(SUM(Z86:AM86)-SUM(Z107:AM107))/SUM(Z86:AM86)</f>
        <v>0.9281233022648766</v>
      </c>
      <c r="AN97" s="19">
        <f>(SUM(Z86:AN86)-SUM(Z107:AN107))/SUM(Z86:AN86)</f>
        <v>0.93074833075497276</v>
      </c>
      <c r="AO97" s="19">
        <f>(SUM(Z86:AO86)-SUM(Z107:AO107))/SUM(Z86:AO86)</f>
        <v>0.93428005965935235</v>
      </c>
      <c r="AP97" s="19">
        <f>(SUM(Z86:AP86)-SUM(Z107:AP107))/SUM(Z86:AP86)</f>
        <v>0.93934974858230813</v>
      </c>
      <c r="AQ97" s="19">
        <f>(SUM(Z86:AQ86)-SUM(Z107:AQ107))/SUM(Z86:AQ86)</f>
        <v>0.9426395509993668</v>
      </c>
      <c r="AR97" s="19">
        <f>(SUM(AA86:AR86)-SUM(Z107:AR107))/SUM(Z86:AR86)</f>
        <v>0.88116007957947073</v>
      </c>
      <c r="AS97" s="19">
        <f>(SUM(Z86:AS86)-SUM(Z107:AS107))/SUM(Z86:AS86)</f>
        <v>0.94658962707121386</v>
      </c>
      <c r="AT97" s="19">
        <f>(SUM(Z86:AT86)-SUM(Z107:AT107))/SUM(Z86:AT86)</f>
        <v>0.9501346899336468</v>
      </c>
      <c r="AU97" s="19">
        <f>(SUM(Z86:AU86)-SUM(Z107:AU107))/SUM(Z86:AU86)</f>
        <v>0.95248617946598513</v>
      </c>
      <c r="AV97" s="19">
        <f>(SUM(Z86:AV86)-SUM(Z107:AV107))/SUM(Z86:AV86)</f>
        <v>0.95516573611864641</v>
      </c>
      <c r="AW97" s="107">
        <f>(SUM(Z86:AW86)-SUM(Z107:AW107))/SUM(Z86:AW86)</f>
        <v>0.95597507937531134</v>
      </c>
      <c r="AX97" s="108"/>
      <c r="AZ97" s="19">
        <f t="shared" si="85"/>
        <v>1</v>
      </c>
      <c r="BA97" s="19">
        <f>(SUM(AZ86:BA86)-SUM(AZ107:BA107))/SUM(AZ86:BA86)</f>
        <v>1</v>
      </c>
      <c r="BB97" s="19">
        <f>(SUM(AZ86:BB86)-SUM(AZ107:BB107))/SUM(AZ86:BB86)</f>
        <v>1</v>
      </c>
      <c r="BC97" s="107">
        <f>(SUM(AZ86:BC86)-SUM(AZ107:BC107))/SUM(AZ86:BC86)</f>
        <v>1</v>
      </c>
      <c r="BD97" s="19">
        <f>(SUM(AZ86:BD86)-SUM(AZ107:BD107))/SUM(AZ86:BD86)</f>
        <v>1</v>
      </c>
      <c r="BE97" s="107">
        <f>(SUM(AZ86:BE86)-SUM(AZ107:BE107))/SUM(AZ86:BE86)</f>
        <v>1</v>
      </c>
      <c r="BF97" s="107">
        <f>(SUM(AZ86:BF86)-SUM(AZ107:BF107))/SUM(AZ86:BF86)</f>
        <v>1</v>
      </c>
      <c r="BG97" s="107">
        <f>(SUM(AZ86:BG86)-SUM(AZ107:BG107))/SUM(AZ86:BG86)</f>
        <v>1</v>
      </c>
      <c r="BH97" s="107">
        <f>(SUM(AZ86:BH86)-SUM(AZ107:BH107))/SUM(AZ86:BH86)</f>
        <v>1</v>
      </c>
      <c r="BI97" s="107">
        <f>(SUM(AZ86:BI86)-SUM(AZ107:BI107))/SUM(AZ86:BI86)</f>
        <v>1</v>
      </c>
      <c r="BJ97" s="107">
        <f>(SUM(AZ86:BJ86)-SUM(AZ107:BJ107))/SUM(AZ86:BJ86)</f>
        <v>1</v>
      </c>
      <c r="BK97" s="107">
        <f>(SUM(AZ86:BK86)-SUM(AZ107:BK107))/SUM(AZ86:BK86)</f>
        <v>1</v>
      </c>
      <c r="BL97" s="107">
        <f>(SUM(AZ86:BL86)-SUM(AZ107:BL107))/SUM(AZ86:BL86)</f>
        <v>1</v>
      </c>
      <c r="BM97" s="107">
        <f>(SUM(AZ86:BM86)-SUM(AZ107:BM107))/SUM(AZ86:BM86)</f>
        <v>1</v>
      </c>
      <c r="BN97" s="107">
        <f>(SUM(AZ86:BN86)-SUM(AZ107:BN107))/SUM(AZ86:BN86)</f>
        <v>1</v>
      </c>
      <c r="BO97" s="107">
        <f>(SUM(AZ86:BO86)-SUM(AZ107:BO107))/SUM(AZ86:BO86)</f>
        <v>1</v>
      </c>
      <c r="BP97" s="107">
        <f>(SUM(AZ86:BP86)-SUM(AZ107:BP107))/SUM(AZ86:BP86)</f>
        <v>1</v>
      </c>
      <c r="BQ97" s="107">
        <f>(SUM(AZ86:BQ86)-SUM(AZ107:BQ107))/SUM(AZ86:BQ86)</f>
        <v>1</v>
      </c>
      <c r="BR97" s="107">
        <f>(SUM(AZ86:BR86)-SUM(AZ107:BR107))/SUM(AZ86:BR86)</f>
        <v>1</v>
      </c>
      <c r="BS97" s="107">
        <f>(SUM(AZ86:BS86)-SUM(AZ107:BS107))/SUM(AZ86:BS86)</f>
        <v>1</v>
      </c>
      <c r="BT97" s="107">
        <f>(SUM(AZ86:BT86)-SUM(AZ107:BT107))/SUM(AZ86:BT86)</f>
        <v>1</v>
      </c>
      <c r="BU97" s="107">
        <f>(SUM(AZ86:BU86)-SUM(AZ107:BU107))/SUM(AZ86:BU86)</f>
        <v>1</v>
      </c>
      <c r="BV97" s="107">
        <f>(SUM(AZ86:BV86)-SUM(AZ107:BV107))/SUM(AZ86:BV86)</f>
        <v>1</v>
      </c>
      <c r="BW97" s="107">
        <f>(SUM(AZ86:BW86)-SUM(AZ107:BW107))/SUM(AZ86:BW86)</f>
        <v>1</v>
      </c>
      <c r="BX97" s="108"/>
    </row>
    <row r="98" spans="1:77">
      <c r="A98" s="88" t="s">
        <v>45</v>
      </c>
      <c r="B98" s="84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19">
        <f t="shared" si="84"/>
        <v>1</v>
      </c>
      <c r="AA98" s="19">
        <f>(SUM(Z86:AA86)-SUM(Z108:AA108))/SUM(Z86:AA86)</f>
        <v>1</v>
      </c>
      <c r="AB98" s="19">
        <f>(SUM(Z86:AB86)-SUM(Z108:AB108))/SUM(Z86:AB86)</f>
        <v>1</v>
      </c>
      <c r="AC98" s="19">
        <f>(SUM(Z86:AC86)-SUM(Z108:AC108))/SUM(Z86:AC86)</f>
        <v>1</v>
      </c>
      <c r="AD98" s="19">
        <f>(SUM(Z86:AD86)-SUM(Z108:AD108))/SUM(Z86:AD86)</f>
        <v>1</v>
      </c>
      <c r="AE98" s="19">
        <f>(SUM(Z86:AE86)-SUM(Z108:AE108))/SUM(Z86:AE86)</f>
        <v>1</v>
      </c>
      <c r="AF98" s="19">
        <f>(SUM(Z86:AF86)-SUM(Z108:AF108))/SUM(Z86:AF86)</f>
        <v>1</v>
      </c>
      <c r="AG98" s="19">
        <f>(SUM(Z86:AG86)-SUM(Z108:AG108))/SUM(Z86:AG86)</f>
        <v>1</v>
      </c>
      <c r="AH98" s="19">
        <f>(SUM(Z86:AH86)-SUM(Z108:AH108))/SUM(Z86:AH86)</f>
        <v>1</v>
      </c>
      <c r="AI98" s="19">
        <f>(SUM(Z86:AI86)-SUM(Z108:AI108))/SUM(Z86:AI86)</f>
        <v>1</v>
      </c>
      <c r="AJ98" s="19">
        <f>(SUM(Z86:AJ86)-SUM(Z108:AJ108))/SUM(Z86:AJ86)</f>
        <v>1</v>
      </c>
      <c r="AK98" s="19">
        <f>(SUM(Z86:AK86)-SUM(Z108:AK108))/SUM(Z86:AK86)</f>
        <v>1</v>
      </c>
      <c r="AL98" s="19">
        <f>(SUM(Z86:AL86)-SUM(Z108:AL108))/SUM(Z86:AL86)</f>
        <v>1</v>
      </c>
      <c r="AM98" s="19">
        <f>(SUM(Z86:AM86)-SUM(Z108:AM108))/SUM(Z86:AM86)</f>
        <v>1</v>
      </c>
      <c r="AN98" s="19">
        <f>(SUM(Z86:AN86)-SUM(Z108:AN108))/SUM(Z86:AN86)</f>
        <v>1</v>
      </c>
      <c r="AO98" s="19">
        <f>(SUM(Z86:AO86)-SUM(Z108:AO108))/SUM(Z86:AO86)</f>
        <v>1</v>
      </c>
      <c r="AP98" s="19">
        <f>(SUM(Z86:AP86)-SUM(Z108:AP108))/SUM(Z86:AP86)</f>
        <v>1</v>
      </c>
      <c r="AQ98" s="19">
        <f>(SUM(Z86:AQ86)-SUM(Z108:AQ108))/SUM(Z86:AQ86)</f>
        <v>1</v>
      </c>
      <c r="AR98" s="19">
        <f>(SUM(AA86:AR86)-SUM(Z108:AR108))/SUM(Z86:AR86)</f>
        <v>0.93616630551549773</v>
      </c>
      <c r="AS98" s="19">
        <f>(SUM(Z86:AS86)-SUM(Z108:AS108))/SUM(Z86:AS86)</f>
        <v>1</v>
      </c>
      <c r="AT98" s="19">
        <f>(SUM(Z86:AT86)-SUM(Z108:AT108))/SUM(Z86:AT86)</f>
        <v>1</v>
      </c>
      <c r="AU98" s="19">
        <f>(SUM(Z86:AU86)-SUM(Z108:AU108))/SUM(Z86:AU86)</f>
        <v>1</v>
      </c>
      <c r="AV98" s="19">
        <f>(SUM(Z86:AV86)-SUM(Z108:AV108))/SUM(Z86:AV86)</f>
        <v>1</v>
      </c>
      <c r="AW98" s="107">
        <f>(SUM(Z86:AW86)-SUM(Z108:AW108))/SUM(Z86:AW86)</f>
        <v>1</v>
      </c>
      <c r="AX98" s="108"/>
      <c r="AZ98" s="19">
        <f t="shared" si="85"/>
        <v>1</v>
      </c>
      <c r="BA98" s="19">
        <f>(SUM(AZ86:BA86)-SUM(AZ108:BA108))/SUM(AZ86:BA86)</f>
        <v>1</v>
      </c>
      <c r="BB98" s="19">
        <f>(SUM(AZ86:BB86)-SUM(AZ108:BB108))/SUM(AZ86:BB86)</f>
        <v>1</v>
      </c>
      <c r="BC98" s="107">
        <f>(SUM(AZ86:BC86)-SUM(AZ108:BC108))/SUM(AZ86:BC86)</f>
        <v>1</v>
      </c>
      <c r="BD98" s="19">
        <f>(SUM(AZ86:BD86)-SUM(AZ108:BD108))/SUM(AZ86:BD86)</f>
        <v>1</v>
      </c>
      <c r="BE98" s="107">
        <f>(SUM(AZ86:BE86)-SUM(AZ108:BE108))/SUM(AZ86:BE86)</f>
        <v>1</v>
      </c>
      <c r="BF98" s="107">
        <f>(SUM(AZ86:BF86)-SUM(AZ108:BF108))/SUM(AZ86:BF86)</f>
        <v>1</v>
      </c>
      <c r="BG98" s="107">
        <f>(SUM(AK86:BG86)-SUM(AK108:BG108))/SUM(AK86:BG86)</f>
        <v>1</v>
      </c>
      <c r="BH98" s="107">
        <f>(SUM(AZ86:BH86)-SUM(AZ108:BH108))/SUM(AZ86:BH86)</f>
        <v>1</v>
      </c>
      <c r="BI98" s="107">
        <f>(SUM(AZ86:BI86)-SUM(AZ108:BI108))/SUM(AZ86:BI86)</f>
        <v>1</v>
      </c>
      <c r="BJ98" s="107">
        <f>(SUM(AZ86:BJ86)-SUM(AZ108:BJ108))/SUM(AZ86:BJ86)</f>
        <v>1</v>
      </c>
      <c r="BK98" s="107">
        <f>(SUM(AZ86:BK86)-SUM(AZ108:BK108))/SUM(AZ86:BK86)</f>
        <v>1</v>
      </c>
      <c r="BL98" s="107">
        <f>(SUM(AZ86:BL86)-SUM(AZ108:BL108))/SUM(AZ86:BL86)</f>
        <v>1</v>
      </c>
      <c r="BM98" s="107">
        <f>(SUM(AZ86:BM86)-SUM(AZ108:BM108))/SUM(AZ86:BM86)</f>
        <v>1</v>
      </c>
      <c r="BN98" s="107">
        <f>(SUM(AZ86:BN86)-SUM(AZ108:BN108))/SUM(AZ86:BN86)</f>
        <v>1</v>
      </c>
      <c r="BO98" s="107">
        <f>(SUM(AZ86:BO86)-SUM(AZ108:BO108))/SUM(AZ86:BO86)</f>
        <v>1</v>
      </c>
      <c r="BP98" s="107">
        <f>(SUM(AZ86:BP86)-SUM(AZ108:BP108))/SUM(AZ86:BP86)</f>
        <v>1</v>
      </c>
      <c r="BQ98" s="107">
        <f>(SUM(AZ86:BQ86)-SUM(AZ108:BQ108))/SUM(AZ86:BQ86)</f>
        <v>1</v>
      </c>
      <c r="BR98" s="107">
        <f>(SUM(AZ86:BR86)-SUM(AZ108:BR108))/SUM(AZ86:BR86)</f>
        <v>1</v>
      </c>
      <c r="BS98" s="107">
        <f>(SUM(AZ86:BS86)-SUM(AZ108:BS108))/SUM(AZ86:BS86)</f>
        <v>1</v>
      </c>
      <c r="BT98" s="107">
        <f>(SUM(AZ86:BT86)-SUM(AZ108:BT108))/SUM(AZ86:BT86)</f>
        <v>1</v>
      </c>
      <c r="BU98" s="107">
        <f>(SUM(AZ86:BU86)-SUM(AZ108:BU108))/SUM(AZ86:BU86)</f>
        <v>1</v>
      </c>
      <c r="BV98" s="107">
        <f>(SUM(AZ86:BV86)-SUM(AZ108:BV108))/SUM(AZ86:BV86)</f>
        <v>1</v>
      </c>
      <c r="BW98" s="107">
        <f>(SUM(AZ86:BW86)-SUM(AZ108:BW108))/SUM(AZ86:BW86)</f>
        <v>1</v>
      </c>
      <c r="BX98" s="108"/>
    </row>
    <row r="99" spans="1:77" ht="13.8" thickBot="1">
      <c r="A99" s="90" t="s">
        <v>46</v>
      </c>
      <c r="B99" s="91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29">
        <f t="shared" si="84"/>
        <v>0.99895771986391046</v>
      </c>
      <c r="AA99" s="29">
        <f>(SUM(Z86:AA86)-SUM(Z109:AA109))/SUM(Z86:AA86)</f>
        <v>0.99939324578971778</v>
      </c>
      <c r="AB99" s="29">
        <f>(SUM(Z86:AB86)-SUM(Z109:AB109))/SUM(Z86:AB86)</f>
        <v>0.99708453589830903</v>
      </c>
      <c r="AC99" s="29">
        <f>(SUM(Z86:AC86)-SUM(Z109:AC109))/SUM(Z86:AC86)</f>
        <v>0.99304653708353596</v>
      </c>
      <c r="AD99" s="29">
        <f>(SUM(Z86:AD86)-SUM(Z109:AD109))/SUM(Z86:AD86)</f>
        <v>0.99421399949510203</v>
      </c>
      <c r="AE99" s="29">
        <f>(SUM(Z86:AE86)-SUM(Z109:AE109))/SUM(Z86:AE86)</f>
        <v>0.99488464790433628</v>
      </c>
      <c r="AF99" s="29">
        <f>(SUM(Z86:AF86)-SUM(Z109:AF109))/SUM(Z86:AF86)</f>
        <v>0.99548044944158276</v>
      </c>
      <c r="AG99" s="29">
        <f>(SUM(Z86:AG86)-SUM(Z109:AG109))/SUM(Z86:AG86)</f>
        <v>0.99607995649842485</v>
      </c>
      <c r="AH99" s="29">
        <f>(SUM(Z86:AH86)-SUM(Z109:AH109))/SUM(Z86:AH86)</f>
        <v>0.99594363077746173</v>
      </c>
      <c r="AI99" s="29">
        <f>(SUM(Z86:AI86)-SUM(Z109:AI109))/SUM(Z86:AI86)</f>
        <v>0.99624781778467963</v>
      </c>
      <c r="AJ99" s="29">
        <f>(SUM(Z86:AJ86)-SUM(Z109:AJ109))/SUM(Z86:AJ86)</f>
        <v>0.9964595221749839</v>
      </c>
      <c r="AK99" s="29">
        <f>(SUM(Z86:AK86)-SUM(Z109:AK109))/SUM(Z86:AK86)</f>
        <v>0.99664251972606155</v>
      </c>
      <c r="AL99" s="29">
        <f>(SUM(Z86:AL86)-SUM(Z109:AL109))/SUM(Z86:AL86)</f>
        <v>0.99681785744431062</v>
      </c>
      <c r="AM99" s="29">
        <f>(SUM(Z86:AM86)-SUM(Z109:AM109))/SUM(Z86:AM86)</f>
        <v>0.99693994917747764</v>
      </c>
      <c r="AN99" s="29">
        <f>(SUM(Z86:AN86)-SUM(Z109:AN109))/SUM(Z86:AN86)</f>
        <v>0.99705408021788577</v>
      </c>
      <c r="AO99" s="29">
        <f>(SUM(Z86:AO86)-SUM(Z109:AO109))/SUM(Z86:AO86)</f>
        <v>0.99725985896566116</v>
      </c>
      <c r="AP99" s="29">
        <f>(SUM(Z86:AP86)-SUM(Z109:AP109))/SUM(Z86:AP86)</f>
        <v>0.99736964674977979</v>
      </c>
      <c r="AQ99" s="29">
        <f>(SUM(Z86:AQ86)-SUM(Z109:AQ109))/SUM(Z86:AQ86)</f>
        <v>0.99754774710113558</v>
      </c>
      <c r="AR99" s="29">
        <f>(SUM(AA86:AR86)-SUM(Z109:AR109))/SUM(Z86:AR86)</f>
        <v>0.93381643387471747</v>
      </c>
      <c r="AS99" s="29">
        <f>(SUM(Z86:AS86)-SUM(Z109:AS109))/SUM(Z86:AS86)</f>
        <v>0.99771830336415335</v>
      </c>
      <c r="AT99" s="29">
        <f>(SUM(Z86:AT86)-SUM(Z109:AT109))/SUM(Z86:AT86)</f>
        <v>0.99786974881498114</v>
      </c>
      <c r="AU99" s="29">
        <f>(SUM(Z86:AU86)-SUM(Z109:AU109))/SUM(Z86:AU86)</f>
        <v>0.99797269667974686</v>
      </c>
      <c r="AV99" s="29">
        <f>(SUM(Z86:AV86)-SUM(Z109:AV109))/SUM(Z86:AV86)</f>
        <v>0.99809115632075296</v>
      </c>
      <c r="AW99" s="111">
        <f>(SUM(Z86:AW86)-SUM(Z109:AW109))/SUM(Z86:AW86)</f>
        <v>0.99812683535532776</v>
      </c>
      <c r="AX99" s="109"/>
      <c r="AZ99" s="29">
        <f t="shared" si="85"/>
        <v>1</v>
      </c>
      <c r="BA99" s="29">
        <f>(SUM(AZ86:BA86)-SUM(AZ109:BA109))/SUM(AZ86:BA86)</f>
        <v>1</v>
      </c>
      <c r="BB99" s="29">
        <f>(SUM(AZ86:BB86)-SUM(AZ109:BB109))/SUM(AZ86:BB86)</f>
        <v>1</v>
      </c>
      <c r="BC99" s="111">
        <f>(SUM(AZ86:BC86)-SUM(AZ109:BC109))/SUM(AZ86:BC86)</f>
        <v>1</v>
      </c>
      <c r="BD99" s="29">
        <f>(SUM(AZ86:BD86)-SUM(AZ109:BD109))/SUM(AZ86:BD86)</f>
        <v>1</v>
      </c>
      <c r="BE99" s="111">
        <f>(SUM(AZ86:BE86)-SUM(AZ109:BE109))/SUM(AZ86:BE86)</f>
        <v>1</v>
      </c>
      <c r="BF99" s="111">
        <f>(SUM(AZ86:BF86)-SUM(AZ109:BF109))/SUM(AZ86:BF86)</f>
        <v>1</v>
      </c>
      <c r="BG99" s="111">
        <f>(SUM(AK86:BG86)-SUM(AK109:BG109))/SUM(AK86:BG86)</f>
        <v>0.99895300863486858</v>
      </c>
      <c r="BH99" s="111">
        <f>(SUM(AZ86:BH86)-SUM(AZ109:BH109))/SUM(AZ86:BH86)</f>
        <v>1</v>
      </c>
      <c r="BI99" s="111">
        <f>(SUM(AZ86:BI86)-SUM(AZ109:BI109))/SUM(AZ86:BI86)</f>
        <v>1</v>
      </c>
      <c r="BJ99" s="111">
        <f>(SUM(AZ86:BJ86)-SUM(AZ109:BJ109))/SUM(AZ86:BJ86)</f>
        <v>1</v>
      </c>
      <c r="BK99" s="111">
        <f>(SUM(AZ86:BK86)-SUM(AZ109:BK109))/SUM(AZ86:BK86)</f>
        <v>1</v>
      </c>
      <c r="BL99" s="111">
        <f>(SUM(AZ86:BL86)-SUM(AZ109:BL109))/SUM(AZ86:BL86)</f>
        <v>1</v>
      </c>
      <c r="BM99" s="111">
        <f>(SUM(AZ86:BM86)-SUM(AZ109:BM109))/SUM(AZ86:BM86)</f>
        <v>1</v>
      </c>
      <c r="BN99" s="111">
        <f>(SUM(AZ86:BN86)-SUM(AZ109:BN109))/SUM(AZ86:BN86)</f>
        <v>1</v>
      </c>
      <c r="BO99" s="111">
        <f>(SUM(AZ86:BO86)-SUM(AZ109:BO109))/SUM(AZ86:BO86)</f>
        <v>1</v>
      </c>
      <c r="BP99" s="111">
        <f>(SUM(AZ86:BP86)-SUM(AZ109:BP109))/SUM(AZ86:BP86)</f>
        <v>1</v>
      </c>
      <c r="BQ99" s="111">
        <f>(SUM(AZ86:BQ86)-SUM(AZ109:BQ109))/SUM(AZ86:BQ86)</f>
        <v>1</v>
      </c>
      <c r="BR99" s="111">
        <f>(SUM(AZ86:BR86)-SUM(AZ109:BR109))/SUM(AZ86:BR86)</f>
        <v>1</v>
      </c>
      <c r="BS99" s="111">
        <f>(SUM(AZ86:BS86)-SUM(AZ109:BS109))/SUM(AZ86:BS86)</f>
        <v>1</v>
      </c>
      <c r="BT99" s="111">
        <f>(SUM(AZ86:BT86)-SUM(AZ109:BT109))/SUM(AZ86:BT86)</f>
        <v>1</v>
      </c>
      <c r="BU99" s="111">
        <f>(SUM(AZ86:BU86)-SUM(AZ109:BU109))/SUM(AZ86:BU86)</f>
        <v>1</v>
      </c>
      <c r="BV99" s="111">
        <f>(SUM(AZ86:BV86)-SUM(AZ109:BV109))/SUM(AZ86:BV86)</f>
        <v>1</v>
      </c>
      <c r="BW99" s="111">
        <f>(SUM(AZ86:BW86)-SUM(AZ109:BW109))/SUM(AZ86:BW86)</f>
        <v>1</v>
      </c>
      <c r="BX99" s="109"/>
    </row>
    <row r="100" spans="1:77" s="74" customFormat="1">
      <c r="A100" s="92" t="s">
        <v>70</v>
      </c>
      <c r="B100" s="93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138">
        <f t="shared" ref="Z100:AW100" si="88">Z68</f>
        <v>1893</v>
      </c>
      <c r="AA100" s="138">
        <f t="shared" si="88"/>
        <v>7438</v>
      </c>
      <c r="AB100" s="138">
        <f t="shared" si="88"/>
        <v>996</v>
      </c>
      <c r="AC100" s="138">
        <f t="shared" si="88"/>
        <v>724</v>
      </c>
      <c r="AD100" s="138">
        <f t="shared" si="88"/>
        <v>14929</v>
      </c>
      <c r="AE100" s="138">
        <f t="shared" si="88"/>
        <v>1664</v>
      </c>
      <c r="AF100" s="138">
        <f t="shared" si="88"/>
        <v>2938</v>
      </c>
      <c r="AG100" s="138">
        <f t="shared" si="88"/>
        <v>0</v>
      </c>
      <c r="AH100" s="138">
        <f t="shared" si="88"/>
        <v>5000</v>
      </c>
      <c r="AI100" s="138">
        <f t="shared" si="88"/>
        <v>0</v>
      </c>
      <c r="AJ100" s="138">
        <f t="shared" si="88"/>
        <v>9849</v>
      </c>
      <c r="AK100" s="138">
        <f t="shared" si="88"/>
        <v>6252</v>
      </c>
      <c r="AL100" s="138">
        <f t="shared" si="88"/>
        <v>8808</v>
      </c>
      <c r="AM100" s="138">
        <f t="shared" si="88"/>
        <v>11798</v>
      </c>
      <c r="AN100" s="138">
        <f t="shared" si="88"/>
        <v>7418</v>
      </c>
      <c r="AO100" s="138">
        <f t="shared" si="88"/>
        <v>19508</v>
      </c>
      <c r="AP100" s="138">
        <f t="shared" si="88"/>
        <v>6934</v>
      </c>
      <c r="AQ100" s="138">
        <f t="shared" si="88"/>
        <v>18898</v>
      </c>
      <c r="AR100" s="138">
        <f t="shared" si="88"/>
        <v>22873</v>
      </c>
      <c r="AS100" s="138" t="str">
        <f t="shared" si="88"/>
        <v>-</v>
      </c>
      <c r="AT100" s="138">
        <f t="shared" si="88"/>
        <v>1535</v>
      </c>
      <c r="AU100" s="138">
        <f t="shared" si="88"/>
        <v>15749</v>
      </c>
      <c r="AV100" s="138">
        <f t="shared" si="88"/>
        <v>10385</v>
      </c>
      <c r="AW100" s="138">
        <f t="shared" si="88"/>
        <v>5400</v>
      </c>
      <c r="AX100" s="122">
        <f>SUM(Z100:AW100)</f>
        <v>180989</v>
      </c>
      <c r="AZ100" s="138">
        <f t="shared" ref="AZ100:BW100" si="89">AZ68</f>
        <v>12474</v>
      </c>
      <c r="BA100" s="138">
        <f t="shared" si="89"/>
        <v>8489</v>
      </c>
      <c r="BB100" s="138">
        <f t="shared" si="89"/>
        <v>11919</v>
      </c>
      <c r="BC100" s="138">
        <f t="shared" si="89"/>
        <v>3286</v>
      </c>
      <c r="BD100" s="138">
        <f t="shared" si="89"/>
        <v>10129</v>
      </c>
      <c r="BE100" s="138">
        <f t="shared" si="89"/>
        <v>6844</v>
      </c>
      <c r="BF100" s="138">
        <f t="shared" si="89"/>
        <v>4882</v>
      </c>
      <c r="BG100" s="138">
        <f t="shared" si="89"/>
        <v>5040</v>
      </c>
      <c r="BH100" s="138">
        <f t="shared" si="89"/>
        <v>9685</v>
      </c>
      <c r="BI100" s="138">
        <f t="shared" si="89"/>
        <v>4442</v>
      </c>
      <c r="BJ100" s="138">
        <f t="shared" si="89"/>
        <v>500</v>
      </c>
      <c r="BK100" s="138">
        <f t="shared" si="89"/>
        <v>0</v>
      </c>
      <c r="BL100" s="138">
        <f t="shared" si="89"/>
        <v>0</v>
      </c>
      <c r="BM100" s="138">
        <f t="shared" si="89"/>
        <v>0</v>
      </c>
      <c r="BN100" s="138">
        <f t="shared" si="89"/>
        <v>0</v>
      </c>
      <c r="BO100" s="138">
        <f t="shared" si="89"/>
        <v>0</v>
      </c>
      <c r="BP100" s="138">
        <f t="shared" si="89"/>
        <v>0</v>
      </c>
      <c r="BQ100" s="138">
        <f t="shared" si="89"/>
        <v>0</v>
      </c>
      <c r="BR100" s="138">
        <f t="shared" si="89"/>
        <v>0</v>
      </c>
      <c r="BS100" s="138">
        <f t="shared" si="89"/>
        <v>0</v>
      </c>
      <c r="BT100" s="138">
        <f t="shared" si="89"/>
        <v>0</v>
      </c>
      <c r="BU100" s="138">
        <f t="shared" si="89"/>
        <v>0</v>
      </c>
      <c r="BV100" s="138">
        <f t="shared" si="89"/>
        <v>0</v>
      </c>
      <c r="BW100" s="138">
        <f t="shared" si="89"/>
        <v>0</v>
      </c>
      <c r="BX100" s="122">
        <f>SUM(AZ100:BW100)</f>
        <v>77690</v>
      </c>
    </row>
    <row r="101" spans="1:77">
      <c r="A101" s="88" t="s">
        <v>30</v>
      </c>
      <c r="B101" s="84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19">
        <f>(Z100-Z103)/Z100</f>
        <v>1</v>
      </c>
      <c r="AA101" s="19">
        <f t="shared" ref="AA101:AF101" si="90">(AA100-AA103)/AA100</f>
        <v>1</v>
      </c>
      <c r="AB101" s="19">
        <f t="shared" si="90"/>
        <v>1</v>
      </c>
      <c r="AC101" s="19">
        <f t="shared" si="90"/>
        <v>1</v>
      </c>
      <c r="AD101" s="19">
        <f t="shared" si="90"/>
        <v>0.49226337999866032</v>
      </c>
      <c r="AE101" s="19">
        <f t="shared" si="90"/>
        <v>1</v>
      </c>
      <c r="AF101" s="19">
        <f t="shared" si="90"/>
        <v>1</v>
      </c>
      <c r="AG101" s="19" t="s">
        <v>92</v>
      </c>
      <c r="AH101" s="19">
        <f>(AH100-AH103)/AH100</f>
        <v>1</v>
      </c>
      <c r="AI101" s="19" t="s">
        <v>92</v>
      </c>
      <c r="AJ101" s="19">
        <f>(AJ100-AJ103)/AJ100</f>
        <v>1</v>
      </c>
      <c r="AK101" s="19">
        <f>(AK100-AK103)/AK100</f>
        <v>1</v>
      </c>
      <c r="AL101" s="19">
        <f t="shared" ref="AL101" si="91">(AL100-AL103)/AL100</f>
        <v>1</v>
      </c>
      <c r="AM101" s="19">
        <f>(AM100-AM103)/AM100</f>
        <v>1</v>
      </c>
      <c r="AN101" s="19">
        <f t="shared" ref="AN101:AW101" si="92">(AN100-AN103)/AN100</f>
        <v>1</v>
      </c>
      <c r="AO101" s="19">
        <f t="shared" si="92"/>
        <v>1</v>
      </c>
      <c r="AP101" s="19">
        <f t="shared" si="92"/>
        <v>1</v>
      </c>
      <c r="AQ101" s="19">
        <f t="shared" si="92"/>
        <v>1</v>
      </c>
      <c r="AR101" s="19">
        <f>(AR100-AR103)/AR100</f>
        <v>1</v>
      </c>
      <c r="AS101" s="19" t="s">
        <v>93</v>
      </c>
      <c r="AT101" s="19">
        <f t="shared" si="92"/>
        <v>1</v>
      </c>
      <c r="AU101" s="19">
        <f t="shared" si="92"/>
        <v>1</v>
      </c>
      <c r="AV101" s="19">
        <f t="shared" si="92"/>
        <v>1</v>
      </c>
      <c r="AW101" s="19">
        <f t="shared" si="92"/>
        <v>1</v>
      </c>
      <c r="AX101" s="108">
        <f>(AX100-AX103)/AX100</f>
        <v>0.95811900170728603</v>
      </c>
      <c r="AZ101" s="19">
        <f>(AZ100-AZ103)/AZ100</f>
        <v>1</v>
      </c>
      <c r="BA101" s="19">
        <f>(BA100-BA103)/BA100</f>
        <v>1</v>
      </c>
      <c r="BB101" s="19">
        <f t="shared" ref="BB101:BE101" si="93">(BB100-BB103)/BB100</f>
        <v>1</v>
      </c>
      <c r="BC101" s="19">
        <f t="shared" si="93"/>
        <v>1</v>
      </c>
      <c r="BD101" s="19">
        <f t="shared" si="93"/>
        <v>1</v>
      </c>
      <c r="BE101" s="19">
        <f t="shared" si="93"/>
        <v>0.87770309760374055</v>
      </c>
      <c r="BF101" s="19">
        <f>(BF100-BF103)/BF100</f>
        <v>1</v>
      </c>
      <c r="BG101" s="19">
        <f t="shared" ref="BG101:BW101" si="94">(BG100-BG103)/BG100</f>
        <v>1</v>
      </c>
      <c r="BH101" s="19">
        <f t="shared" si="94"/>
        <v>1</v>
      </c>
      <c r="BI101" s="19">
        <f t="shared" si="94"/>
        <v>1</v>
      </c>
      <c r="BJ101" s="19">
        <f t="shared" si="94"/>
        <v>1</v>
      </c>
      <c r="BK101" s="19" t="e">
        <f t="shared" si="94"/>
        <v>#DIV/0!</v>
      </c>
      <c r="BL101" s="19" t="e">
        <f t="shared" si="94"/>
        <v>#DIV/0!</v>
      </c>
      <c r="BM101" s="19" t="e">
        <f t="shared" si="94"/>
        <v>#DIV/0!</v>
      </c>
      <c r="BN101" s="19" t="e">
        <f t="shared" si="94"/>
        <v>#DIV/0!</v>
      </c>
      <c r="BO101" s="19" t="e">
        <f t="shared" si="94"/>
        <v>#DIV/0!</v>
      </c>
      <c r="BP101" s="19" t="e">
        <f t="shared" si="94"/>
        <v>#DIV/0!</v>
      </c>
      <c r="BQ101" s="19" t="e">
        <f t="shared" si="94"/>
        <v>#DIV/0!</v>
      </c>
      <c r="BR101" s="19" t="e">
        <f t="shared" si="94"/>
        <v>#DIV/0!</v>
      </c>
      <c r="BS101" s="19" t="e">
        <f t="shared" si="94"/>
        <v>#DIV/0!</v>
      </c>
      <c r="BT101" s="19" t="e">
        <f t="shared" si="94"/>
        <v>#DIV/0!</v>
      </c>
      <c r="BU101" s="19" t="e">
        <f t="shared" si="94"/>
        <v>#DIV/0!</v>
      </c>
      <c r="BV101" s="19" t="e">
        <f t="shared" si="94"/>
        <v>#DIV/0!</v>
      </c>
      <c r="BW101" s="19" t="e">
        <f t="shared" si="94"/>
        <v>#DIV/0!</v>
      </c>
      <c r="BX101" s="108">
        <f>(BX100-BX103)/BX100</f>
        <v>0.98922641266572275</v>
      </c>
    </row>
    <row r="102" spans="1:77" ht="13.8" thickBot="1">
      <c r="A102" s="89" t="s">
        <v>36</v>
      </c>
      <c r="B102" s="85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40">
        <f>Z101</f>
        <v>1</v>
      </c>
      <c r="AA102" s="40">
        <f>(SUM(Z100:AA100)-(Z103:AA103))/SUM(Z100:AA100)</f>
        <v>1</v>
      </c>
      <c r="AB102" s="40">
        <f>(SUM(Z100:AB100)-(Z103:AB103))/SUM(Z100:AB100)</f>
        <v>1</v>
      </c>
      <c r="AC102" s="40">
        <f>(SUM(Z100:AC100)-(Z103:AC103))/SUM(Z100:AC100)</f>
        <v>1</v>
      </c>
      <c r="AD102" s="40">
        <f>(SUM(Z100:AD100)-(Z103:AD103))/SUM(Z100:AD100)</f>
        <v>0.70823710546574292</v>
      </c>
      <c r="AE102" s="40">
        <f>(SUM(Z100:AE100)-SUM(Z103:AE103))/SUM(Z100:AE100)</f>
        <v>0.7257994501519317</v>
      </c>
      <c r="AF102" s="40">
        <f>(SUM(Z100:AF100)-SUM(Z103:AF103))/SUM(Z100:AF100)</f>
        <v>0.75214178274802168</v>
      </c>
      <c r="AG102" s="40">
        <f>(SUM(Z100:AG100)-SUM(Z103:AG103))/SUM(Z100:AG100)</f>
        <v>0.75214178274802168</v>
      </c>
      <c r="AH102" s="40">
        <f>(SUM(AA100:AH100)-SUM(AA103:AH103))/SUM(AA100:AH100)</f>
        <v>0.77500074208198522</v>
      </c>
      <c r="AI102" s="40">
        <f>(SUM(AB100:AI100)-SUM(AB103:AI103))/SUM(AB100:AI100)</f>
        <v>0.71124909527256108</v>
      </c>
      <c r="AJ102" s="40">
        <f>(SUM(AC100:AJ100)-SUM(AC103:AJ103))/SUM(AC100:AJ100)</f>
        <v>0.78407019143117596</v>
      </c>
      <c r="AK102" s="40">
        <f>(SUM(AD100:AK100)-SUM(AD103:AK103))/SUM(AD100:AK100)</f>
        <v>0.81344752904114981</v>
      </c>
      <c r="AL102" s="40">
        <f>(SUM(Z100:AL100)-SUM(Z103:AL103))/SUM(Z100:AL100)</f>
        <v>0.8746921029574648</v>
      </c>
      <c r="AM102" s="40">
        <f>(SUM(Z100:AM100)-SUM(Z103:AM103))/SUM(Z100:AM100)</f>
        <v>0.89514310614339665</v>
      </c>
      <c r="AN102" s="40">
        <f>(SUM($Z$100:AN100)-SUM($Z$103:AN103))/SUM($Z$100:AN100)</f>
        <v>0.90490170248535262</v>
      </c>
      <c r="AO102" s="40">
        <f>(SUM($Z$100:AO100)-SUM($Z$103:AO103))/SUM($Z$100:AO100)</f>
        <v>0.92360026205714862</v>
      </c>
      <c r="AP102" s="40">
        <f>(SUM($Z$100:AP100)-SUM($Z$103:AP103))/SUM($Z$100:AP100)</f>
        <v>0.92859094291985789</v>
      </c>
      <c r="AQ102" s="40">
        <f>(SUM($Z$100:AQ100)-SUM($Z$103:AQ103))/SUM($Z$100:AQ100)</f>
        <v>0.9393827920701816</v>
      </c>
      <c r="AR102" s="40">
        <f>(SUM($Z$100:AR100)-SUM($Z$103:AR103))/SUM($Z$100:AR100)</f>
        <v>0.94875608436992964</v>
      </c>
      <c r="AS102" s="40">
        <f>(SUM($Z$100:AS100)-SUM($Z$103:AS103))/SUM($Z$100:AS100)</f>
        <v>0.94875608436992964</v>
      </c>
      <c r="AT102" s="40">
        <f>(SUM($Z$100:AT100)-SUM($Z$103:AT103))/SUM($Z$100:AT100)</f>
        <v>0.94928239269345283</v>
      </c>
      <c r="AU102" s="40">
        <f>(SUM($Z$100:AU100)-SUM($Z$103:AU103))/SUM($Z$100:AU100)</f>
        <v>0.95411733372073315</v>
      </c>
      <c r="AV102" s="40">
        <f>(SUM($Z$100:AV100)-SUM($Z$103:AV103))/SUM($Z$100:AV100)</f>
        <v>0.95683100877617622</v>
      </c>
      <c r="AW102" s="40">
        <f>(SUM($Z$100:AW100)-SUM($Z$103:AW103))/SUM($Z$100:AW100)</f>
        <v>0.95811900170728603</v>
      </c>
      <c r="AX102" s="109">
        <f>(SUM(Z100:AW100)-SUM(Z103:AW103))/SUM(Z100:AW100)</f>
        <v>0.95811900170728603</v>
      </c>
      <c r="AZ102" s="40">
        <f>AZ101</f>
        <v>1</v>
      </c>
      <c r="BA102" s="40">
        <f>(SUM(AZ100:BA100)-SUM(AZ103:BA103))/SUM(AZ100:BA100)</f>
        <v>1</v>
      </c>
      <c r="BB102" s="40">
        <f>(SUM(AZ100:BB100)-SUM(AZ103:BB103))/SUM(AZ100:BB100)</f>
        <v>1</v>
      </c>
      <c r="BC102" s="40">
        <f>(SUM(AZ100:BC100)-SUM(AZ103:BC103))/SUM(AZ100:BC100)</f>
        <v>1</v>
      </c>
      <c r="BD102" s="40">
        <f>(SUM(AZ100:BD100)-SUM(AZ103:BD103))/SUM(AZ100:BD100)</f>
        <v>1</v>
      </c>
      <c r="BE102" s="40">
        <f>(SUM(AZ100:BE100)-SUM(AZ103:BE103))/SUM(AZ100:BE100)</f>
        <v>0.98424944957753902</v>
      </c>
      <c r="BF102" s="40">
        <f>(SUM(AZ100:BF100)-SUM(AZ103:BF103))/SUM(AZ100:BF100)</f>
        <v>0.98557468590041875</v>
      </c>
      <c r="BG102" s="40">
        <f>(SUM(AZ100:BG100)-SUM(AZ103:BG103))/SUM(AZ100:BG100)</f>
        <v>0.98672755815612956</v>
      </c>
      <c r="BH102" s="40">
        <f>(SUM(AZ100:BH100)-SUM(AZ103:BH103))/SUM(AZ100:BH100)</f>
        <v>0.98849452905921809</v>
      </c>
      <c r="BI102" s="40">
        <f>(SUM(AZ100:BI100)-SUM(AZ103:BI103))/SUM(AZ100:BI100)</f>
        <v>0.98915662650602409</v>
      </c>
      <c r="BJ102" s="40">
        <f>(SUM(AZ100:BJ100)-SUM(AZ103:BJ103))/SUM(AZ100:BJ100)</f>
        <v>0.98922641266572275</v>
      </c>
      <c r="BK102" s="40">
        <f>(SUM(AZ100:BK100)-SUM(AZ103:BK103))/SUM(AZ100:BK100)</f>
        <v>0.98922641266572275</v>
      </c>
      <c r="BL102" s="40">
        <f>(SUM(AZ100:BL100)-SUM(AZ103:BL103))/SUM(AZ100:BL100)</f>
        <v>0.98922641266572275</v>
      </c>
      <c r="BM102" s="40">
        <f>(SUM(AZ100:BM100)-SUM(AZ103:BM103))/SUM(AZ100:BM100)</f>
        <v>0.98922641266572275</v>
      </c>
      <c r="BN102" s="40">
        <f>(SUM(AZ100:BN100)-SUM(AZ103:BN103))/SUM(AZ100:BN100)</f>
        <v>0.98922641266572275</v>
      </c>
      <c r="BO102" s="40">
        <f>(SUM(AZ100:BO100)-SUM(AZ103:BO103))/SUM(AZ100:BO100)</f>
        <v>0.98922641266572275</v>
      </c>
      <c r="BP102" s="40">
        <f>(SUM(AZ100:BP100)-SUM(AZ103:BP103))/SUM(AZ100:BP100)</f>
        <v>0.98922641266572275</v>
      </c>
      <c r="BQ102" s="40">
        <f>(SUM(AZ100:BQ100)-SUM(AZ103:BQ103))/SUM(AZ100:BQ100)</f>
        <v>0.98922641266572275</v>
      </c>
      <c r="BR102" s="40">
        <f>(SUM(AZ100:BR100)-SUM(AZ103:BR103))/SUM(AZ100:BR100)</f>
        <v>0.98922641266572275</v>
      </c>
      <c r="BS102" s="40">
        <f>(SUM(AZ100:BS100)-SUM(AZ103:BS103))/SUM(AZ100:BS100)</f>
        <v>0.98922641266572275</v>
      </c>
      <c r="BT102" s="40">
        <f>(SUM(AZ100:BT100)-SUM(AZ103:BT103))/SUM(AZ100:BT100)</f>
        <v>0.98922641266572275</v>
      </c>
      <c r="BU102" s="40">
        <f>(SUM(AZ100:BU100)-SUM(AZ103:BU103))/SUM(AZ100:BU100)</f>
        <v>0.98922641266572275</v>
      </c>
      <c r="BV102" s="40">
        <f>(SUM(AZ100:BV100)-SUM(AZ103:BV103))/SUM(AZ100:BV100)</f>
        <v>0.98922641266572275</v>
      </c>
      <c r="BW102" s="40">
        <f>(SUM(AZ100:BW100)-SUM(AZ103:BW103))/SUM(AZ100:BW100)</f>
        <v>0.98922641266572275</v>
      </c>
      <c r="BX102" s="109">
        <f>(BX100-BX103)/BX100</f>
        <v>0.98922641266572275</v>
      </c>
    </row>
    <row r="103" spans="1:77">
      <c r="A103" s="76" t="s">
        <v>77</v>
      </c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8">
        <f t="shared" ref="Z103:AW109" si="95">Z71</f>
        <v>0</v>
      </c>
      <c r="AA103" s="78">
        <f t="shared" si="95"/>
        <v>0</v>
      </c>
      <c r="AB103" s="78">
        <f t="shared" si="95"/>
        <v>0</v>
      </c>
      <c r="AC103" s="78">
        <f t="shared" si="95"/>
        <v>0</v>
      </c>
      <c r="AD103" s="78">
        <f t="shared" si="95"/>
        <v>7580</v>
      </c>
      <c r="AE103" s="78">
        <f t="shared" si="95"/>
        <v>0</v>
      </c>
      <c r="AF103" s="78">
        <f t="shared" si="95"/>
        <v>0</v>
      </c>
      <c r="AG103" s="78">
        <f t="shared" si="95"/>
        <v>0</v>
      </c>
      <c r="AH103" s="78">
        <f t="shared" si="95"/>
        <v>0</v>
      </c>
      <c r="AI103" s="78">
        <f t="shared" si="95"/>
        <v>0</v>
      </c>
      <c r="AJ103" s="78">
        <f t="shared" si="95"/>
        <v>0</v>
      </c>
      <c r="AK103" s="78">
        <f t="shared" si="95"/>
        <v>0</v>
      </c>
      <c r="AL103" s="78">
        <f t="shared" si="95"/>
        <v>0</v>
      </c>
      <c r="AM103" s="78">
        <f t="shared" si="95"/>
        <v>0</v>
      </c>
      <c r="AN103" s="78">
        <f t="shared" si="95"/>
        <v>0</v>
      </c>
      <c r="AO103" s="78">
        <f t="shared" si="95"/>
        <v>0</v>
      </c>
      <c r="AP103" s="78">
        <f t="shared" si="95"/>
        <v>0</v>
      </c>
      <c r="AQ103" s="78">
        <f t="shared" si="95"/>
        <v>0</v>
      </c>
      <c r="AR103" s="78">
        <f t="shared" si="95"/>
        <v>0</v>
      </c>
      <c r="AS103" s="78">
        <f t="shared" si="95"/>
        <v>0</v>
      </c>
      <c r="AT103" s="78">
        <f t="shared" si="95"/>
        <v>0</v>
      </c>
      <c r="AU103" s="78">
        <f t="shared" si="95"/>
        <v>0</v>
      </c>
      <c r="AV103" s="78">
        <f t="shared" si="95"/>
        <v>0</v>
      </c>
      <c r="AW103" s="78">
        <f t="shared" si="95"/>
        <v>0</v>
      </c>
      <c r="AX103" s="123">
        <f>SUM(Z103:AW103)</f>
        <v>7580</v>
      </c>
      <c r="AZ103" s="78">
        <f t="shared" ref="AZ103:BQ109" si="96">AZ71</f>
        <v>0</v>
      </c>
      <c r="BA103" s="78">
        <f t="shared" si="96"/>
        <v>0</v>
      </c>
      <c r="BB103" s="78">
        <f t="shared" si="96"/>
        <v>0</v>
      </c>
      <c r="BC103" s="78">
        <f t="shared" si="96"/>
        <v>0</v>
      </c>
      <c r="BD103" s="78">
        <f t="shared" si="96"/>
        <v>0</v>
      </c>
      <c r="BE103" s="78">
        <f t="shared" si="96"/>
        <v>837</v>
      </c>
      <c r="BF103" s="78">
        <f t="shared" si="96"/>
        <v>0</v>
      </c>
      <c r="BG103" s="78">
        <f t="shared" si="96"/>
        <v>0</v>
      </c>
      <c r="BH103" s="78">
        <f t="shared" si="96"/>
        <v>0</v>
      </c>
      <c r="BI103" s="78">
        <f t="shared" si="96"/>
        <v>0</v>
      </c>
      <c r="BJ103" s="78">
        <f t="shared" si="96"/>
        <v>0</v>
      </c>
      <c r="BK103" s="78">
        <f t="shared" si="96"/>
        <v>0</v>
      </c>
      <c r="BL103" s="78">
        <f t="shared" si="96"/>
        <v>0</v>
      </c>
      <c r="BM103" s="78">
        <f t="shared" si="96"/>
        <v>0</v>
      </c>
      <c r="BN103" s="78">
        <f t="shared" si="96"/>
        <v>0</v>
      </c>
      <c r="BO103" s="78">
        <f t="shared" si="96"/>
        <v>0</v>
      </c>
      <c r="BP103" s="78">
        <f t="shared" si="96"/>
        <v>0</v>
      </c>
      <c r="BQ103" s="78">
        <f t="shared" si="96"/>
        <v>0</v>
      </c>
      <c r="BR103" s="78"/>
      <c r="BS103" s="78"/>
      <c r="BT103" s="78"/>
      <c r="BU103" s="78"/>
      <c r="BV103" s="78"/>
      <c r="BW103" s="78"/>
      <c r="BX103" s="123">
        <f t="shared" ref="BX103:BX109" si="97">SUM(AZ103:BW103)</f>
        <v>837</v>
      </c>
      <c r="BY103" s="11"/>
    </row>
    <row r="104" spans="1:77">
      <c r="A104" s="76" t="s">
        <v>71</v>
      </c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139">
        <f t="shared" si="95"/>
        <v>10821</v>
      </c>
      <c r="AA104" s="139">
        <f t="shared" si="95"/>
        <v>36439</v>
      </c>
      <c r="AB104" s="139">
        <f t="shared" si="95"/>
        <v>102852</v>
      </c>
      <c r="AC104" s="139">
        <f t="shared" si="95"/>
        <v>61087</v>
      </c>
      <c r="AD104" s="139">
        <f t="shared" si="95"/>
        <v>77475</v>
      </c>
      <c r="AE104" s="139">
        <f t="shared" si="95"/>
        <v>27565</v>
      </c>
      <c r="AF104" s="139">
        <f t="shared" si="95"/>
        <v>12021</v>
      </c>
      <c r="AG104" s="139">
        <f t="shared" si="95"/>
        <v>29270</v>
      </c>
      <c r="AH104" s="139">
        <f t="shared" si="95"/>
        <v>15835</v>
      </c>
      <c r="AI104" s="139">
        <f t="shared" si="95"/>
        <v>2604</v>
      </c>
      <c r="AJ104" s="139">
        <f t="shared" si="95"/>
        <v>149</v>
      </c>
      <c r="AK104" s="139">
        <f t="shared" si="95"/>
        <v>329</v>
      </c>
      <c r="AL104" s="139">
        <f t="shared" si="95"/>
        <v>1863</v>
      </c>
      <c r="AM104" s="139">
        <f t="shared" si="95"/>
        <v>3614</v>
      </c>
      <c r="AN104" s="139">
        <f t="shared" si="95"/>
        <v>2522</v>
      </c>
      <c r="AO104" s="139">
        <f t="shared" si="95"/>
        <v>7650</v>
      </c>
      <c r="AP104" s="139">
        <f t="shared" si="95"/>
        <v>789</v>
      </c>
      <c r="AQ104" s="139">
        <f t="shared" si="95"/>
        <v>3438</v>
      </c>
      <c r="AR104" s="139">
        <f t="shared" si="95"/>
        <v>300</v>
      </c>
      <c r="AS104" s="139">
        <f t="shared" si="95"/>
        <v>2178</v>
      </c>
      <c r="AT104" s="139">
        <f t="shared" si="95"/>
        <v>9425</v>
      </c>
      <c r="AU104" s="139">
        <f t="shared" si="95"/>
        <v>363</v>
      </c>
      <c r="AV104" s="139">
        <f t="shared" si="95"/>
        <v>353</v>
      </c>
      <c r="AW104" s="139">
        <f t="shared" si="95"/>
        <v>1200</v>
      </c>
      <c r="AX104" s="123">
        <f t="shared" ref="AX104:AX109" si="98">SUM(Z104:AW104)</f>
        <v>410142</v>
      </c>
      <c r="AZ104" s="78">
        <f t="shared" si="96"/>
        <v>0</v>
      </c>
      <c r="BA104" s="78">
        <f t="shared" ref="BA104:BL104" si="99">BA72</f>
        <v>0</v>
      </c>
      <c r="BB104" s="78">
        <f t="shared" si="99"/>
        <v>470</v>
      </c>
      <c r="BC104" s="78">
        <f t="shared" si="99"/>
        <v>3556</v>
      </c>
      <c r="BD104" s="78">
        <f t="shared" si="99"/>
        <v>44596</v>
      </c>
      <c r="BE104" s="78">
        <f t="shared" si="99"/>
        <v>23416</v>
      </c>
      <c r="BF104" s="78">
        <f t="shared" si="99"/>
        <v>93191</v>
      </c>
      <c r="BG104" s="78">
        <f t="shared" si="99"/>
        <v>90460</v>
      </c>
      <c r="BH104" s="78">
        <f>BH72+6106</f>
        <v>58742</v>
      </c>
      <c r="BI104" s="78">
        <f>BI72+2059+3000+300+98+1730+120+3461+142+137</f>
        <v>11047</v>
      </c>
      <c r="BJ104" s="78">
        <f t="shared" si="99"/>
        <v>0</v>
      </c>
      <c r="BK104" s="78">
        <f t="shared" si="99"/>
        <v>0</v>
      </c>
      <c r="BL104" s="78">
        <f t="shared" si="99"/>
        <v>0</v>
      </c>
      <c r="BM104" s="78">
        <f t="shared" si="96"/>
        <v>0</v>
      </c>
      <c r="BN104" s="78">
        <f t="shared" si="96"/>
        <v>0</v>
      </c>
      <c r="BO104" s="78">
        <f t="shared" si="96"/>
        <v>0</v>
      </c>
      <c r="BP104" s="78">
        <f t="shared" si="96"/>
        <v>0</v>
      </c>
      <c r="BQ104" s="78">
        <f t="shared" si="96"/>
        <v>0</v>
      </c>
      <c r="BR104" s="78">
        <f t="shared" ref="BR104:BW109" si="100">BR72</f>
        <v>0</v>
      </c>
      <c r="BS104" s="78">
        <f t="shared" si="100"/>
        <v>0</v>
      </c>
      <c r="BT104" s="78">
        <f t="shared" si="100"/>
        <v>0</v>
      </c>
      <c r="BU104" s="78">
        <f t="shared" si="100"/>
        <v>0</v>
      </c>
      <c r="BV104" s="78">
        <f t="shared" si="100"/>
        <v>0</v>
      </c>
      <c r="BW104" s="78">
        <f t="shared" si="100"/>
        <v>0</v>
      </c>
      <c r="BX104" s="123">
        <f t="shared" si="97"/>
        <v>325478</v>
      </c>
      <c r="BY104" s="11"/>
    </row>
    <row r="105" spans="1:77">
      <c r="A105" s="76" t="s">
        <v>72</v>
      </c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139">
        <f t="shared" si="95"/>
        <v>56545</v>
      </c>
      <c r="AA105" s="139">
        <f t="shared" si="95"/>
        <v>87839</v>
      </c>
      <c r="AB105" s="139">
        <f t="shared" si="95"/>
        <v>281513</v>
      </c>
      <c r="AC105" s="139">
        <f t="shared" si="95"/>
        <v>240279</v>
      </c>
      <c r="AD105" s="139">
        <f t="shared" si="95"/>
        <v>192992</v>
      </c>
      <c r="AE105" s="139">
        <f t="shared" si="95"/>
        <v>73667</v>
      </c>
      <c r="AF105" s="139">
        <f t="shared" si="95"/>
        <v>34463</v>
      </c>
      <c r="AG105" s="139">
        <f t="shared" si="95"/>
        <v>54731</v>
      </c>
      <c r="AH105" s="139">
        <f t="shared" si="95"/>
        <v>22413</v>
      </c>
      <c r="AI105" s="139">
        <f t="shared" si="95"/>
        <v>9439</v>
      </c>
      <c r="AJ105" s="139">
        <f t="shared" si="95"/>
        <v>1484</v>
      </c>
      <c r="AK105" s="139">
        <f t="shared" si="95"/>
        <v>9130</v>
      </c>
      <c r="AL105" s="139">
        <f t="shared" si="95"/>
        <v>6637</v>
      </c>
      <c r="AM105" s="139">
        <f t="shared" si="95"/>
        <v>3780</v>
      </c>
      <c r="AN105" s="139">
        <f t="shared" si="95"/>
        <v>2836</v>
      </c>
      <c r="AO105" s="139">
        <f t="shared" si="95"/>
        <v>8304</v>
      </c>
      <c r="AP105" s="139">
        <f t="shared" si="95"/>
        <v>3533</v>
      </c>
      <c r="AQ105" s="139">
        <f t="shared" si="95"/>
        <v>8710</v>
      </c>
      <c r="AR105" s="139">
        <f t="shared" si="95"/>
        <v>300</v>
      </c>
      <c r="AS105" s="139">
        <f t="shared" si="95"/>
        <v>2178</v>
      </c>
      <c r="AT105" s="139">
        <f t="shared" si="95"/>
        <v>12289</v>
      </c>
      <c r="AU105" s="139">
        <f t="shared" si="95"/>
        <v>863</v>
      </c>
      <c r="AV105" s="139">
        <f t="shared" si="95"/>
        <v>709</v>
      </c>
      <c r="AW105" s="139">
        <f t="shared" si="95"/>
        <v>1222</v>
      </c>
      <c r="AX105" s="123">
        <f>SUM(Z105:AW105)</f>
        <v>1115856</v>
      </c>
      <c r="AZ105" s="78">
        <f t="shared" si="96"/>
        <v>2542</v>
      </c>
      <c r="BA105" s="78">
        <f t="shared" ref="BA105:BL105" si="101">BA73</f>
        <v>47</v>
      </c>
      <c r="BB105" s="78">
        <f t="shared" si="101"/>
        <v>886</v>
      </c>
      <c r="BC105" s="78">
        <f t="shared" si="101"/>
        <v>5588</v>
      </c>
      <c r="BD105" s="78">
        <f t="shared" si="101"/>
        <v>47069</v>
      </c>
      <c r="BE105" s="78">
        <f t="shared" si="101"/>
        <v>24717</v>
      </c>
      <c r="BF105" s="78">
        <f t="shared" si="101"/>
        <v>111981</v>
      </c>
      <c r="BG105" s="78">
        <f t="shared" si="101"/>
        <v>113547</v>
      </c>
      <c r="BH105" s="78">
        <f>BH73+6106</f>
        <v>59018</v>
      </c>
      <c r="BI105" s="78">
        <f>BI73+2359+3000+300+98+1730+120+3448+281+137</f>
        <v>14122</v>
      </c>
      <c r="BJ105" s="78">
        <f t="shared" si="101"/>
        <v>767</v>
      </c>
      <c r="BK105" s="78">
        <f t="shared" si="101"/>
        <v>0</v>
      </c>
      <c r="BL105" s="78">
        <f t="shared" si="101"/>
        <v>0</v>
      </c>
      <c r="BM105" s="78">
        <f t="shared" si="96"/>
        <v>0</v>
      </c>
      <c r="BN105" s="78">
        <f t="shared" si="96"/>
        <v>0</v>
      </c>
      <c r="BO105" s="78">
        <f t="shared" si="96"/>
        <v>0</v>
      </c>
      <c r="BP105" s="78">
        <f t="shared" si="96"/>
        <v>0</v>
      </c>
      <c r="BQ105" s="78">
        <f t="shared" si="96"/>
        <v>0</v>
      </c>
      <c r="BR105" s="78">
        <f t="shared" si="100"/>
        <v>0</v>
      </c>
      <c r="BS105" s="78">
        <f t="shared" si="100"/>
        <v>0</v>
      </c>
      <c r="BT105" s="78">
        <f t="shared" si="100"/>
        <v>0</v>
      </c>
      <c r="BU105" s="78">
        <f t="shared" si="100"/>
        <v>0</v>
      </c>
      <c r="BV105" s="78">
        <f t="shared" si="100"/>
        <v>0</v>
      </c>
      <c r="BW105" s="78">
        <f t="shared" si="100"/>
        <v>0</v>
      </c>
      <c r="BX105" s="123">
        <f t="shared" si="97"/>
        <v>380284</v>
      </c>
      <c r="BY105" s="11"/>
    </row>
    <row r="106" spans="1:77">
      <c r="A106" s="76" t="s">
        <v>73</v>
      </c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139">
        <f t="shared" si="95"/>
        <v>21877</v>
      </c>
      <c r="AA106" s="139">
        <f t="shared" si="95"/>
        <v>8614</v>
      </c>
      <c r="AB106" s="139">
        <f t="shared" si="95"/>
        <v>101428</v>
      </c>
      <c r="AC106" s="139">
        <f t="shared" si="95"/>
        <v>71990</v>
      </c>
      <c r="AD106" s="139">
        <f t="shared" si="95"/>
        <v>8482</v>
      </c>
      <c r="AE106" s="139">
        <f t="shared" si="95"/>
        <v>1863</v>
      </c>
      <c r="AF106" s="139">
        <f t="shared" si="95"/>
        <v>11195</v>
      </c>
      <c r="AG106" s="139">
        <f t="shared" si="95"/>
        <v>13060</v>
      </c>
      <c r="AH106" s="139">
        <f t="shared" si="95"/>
        <v>8160</v>
      </c>
      <c r="AI106" s="139">
        <f t="shared" si="95"/>
        <v>2547</v>
      </c>
      <c r="AJ106" s="139">
        <f t="shared" si="95"/>
        <v>0</v>
      </c>
      <c r="AK106" s="139">
        <f t="shared" si="95"/>
        <v>0</v>
      </c>
      <c r="AL106" s="139">
        <f t="shared" si="95"/>
        <v>4217</v>
      </c>
      <c r="AM106" s="139">
        <f t="shared" si="95"/>
        <v>464</v>
      </c>
      <c r="AN106" s="139">
        <f t="shared" si="95"/>
        <v>2222</v>
      </c>
      <c r="AO106" s="139">
        <f t="shared" si="95"/>
        <v>7600</v>
      </c>
      <c r="AP106" s="139">
        <f t="shared" si="95"/>
        <v>789</v>
      </c>
      <c r="AQ106" s="139">
        <f t="shared" si="95"/>
        <v>2872</v>
      </c>
      <c r="AR106" s="139">
        <f t="shared" si="95"/>
        <v>300</v>
      </c>
      <c r="AS106" s="139">
        <f t="shared" si="95"/>
        <v>0</v>
      </c>
      <c r="AT106" s="139">
        <f t="shared" si="95"/>
        <v>1389</v>
      </c>
      <c r="AU106" s="139">
        <f t="shared" si="95"/>
        <v>0</v>
      </c>
      <c r="AV106" s="139">
        <f t="shared" si="95"/>
        <v>353</v>
      </c>
      <c r="AW106" s="139">
        <f t="shared" si="95"/>
        <v>1222</v>
      </c>
      <c r="AX106" s="123">
        <f t="shared" si="98"/>
        <v>270644</v>
      </c>
      <c r="AZ106" s="78">
        <f t="shared" si="96"/>
        <v>0</v>
      </c>
      <c r="BA106" s="78">
        <f t="shared" ref="BA106:BL106" si="102">BA74</f>
        <v>0</v>
      </c>
      <c r="BB106" s="78">
        <f t="shared" si="102"/>
        <v>470</v>
      </c>
      <c r="BC106" s="78">
        <f t="shared" si="102"/>
        <v>4575</v>
      </c>
      <c r="BD106" s="78">
        <f t="shared" si="102"/>
        <v>40810</v>
      </c>
      <c r="BE106" s="78">
        <f t="shared" si="102"/>
        <v>23094</v>
      </c>
      <c r="BF106" s="78">
        <f t="shared" si="102"/>
        <v>89442</v>
      </c>
      <c r="BG106" s="78">
        <f t="shared" si="102"/>
        <v>86081</v>
      </c>
      <c r="BH106" s="78">
        <f>BH74+6106</f>
        <v>58742</v>
      </c>
      <c r="BI106" s="78">
        <f>BI74+2059+3000+300+98+1730+120+3461+281+137</f>
        <v>11186</v>
      </c>
      <c r="BJ106" s="78">
        <f t="shared" si="102"/>
        <v>0</v>
      </c>
      <c r="BK106" s="78">
        <f t="shared" si="102"/>
        <v>0</v>
      </c>
      <c r="BL106" s="78">
        <f t="shared" si="102"/>
        <v>0</v>
      </c>
      <c r="BM106" s="78">
        <f t="shared" si="96"/>
        <v>0</v>
      </c>
      <c r="BN106" s="78">
        <f t="shared" si="96"/>
        <v>0</v>
      </c>
      <c r="BO106" s="78">
        <f t="shared" si="96"/>
        <v>0</v>
      </c>
      <c r="BP106" s="78">
        <f t="shared" si="96"/>
        <v>0</v>
      </c>
      <c r="BQ106" s="78">
        <f t="shared" si="96"/>
        <v>0</v>
      </c>
      <c r="BR106" s="78">
        <f t="shared" si="100"/>
        <v>0</v>
      </c>
      <c r="BS106" s="78">
        <f t="shared" si="100"/>
        <v>0</v>
      </c>
      <c r="BT106" s="78">
        <f t="shared" si="100"/>
        <v>0</v>
      </c>
      <c r="BU106" s="78">
        <f t="shared" si="100"/>
        <v>0</v>
      </c>
      <c r="BV106" s="78">
        <f t="shared" si="100"/>
        <v>0</v>
      </c>
      <c r="BW106" s="78">
        <f t="shared" si="100"/>
        <v>0</v>
      </c>
      <c r="BX106" s="123">
        <f t="shared" si="97"/>
        <v>314400</v>
      </c>
      <c r="BY106" s="11"/>
    </row>
    <row r="107" spans="1:77">
      <c r="A107" s="76" t="s">
        <v>74</v>
      </c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139">
        <f t="shared" si="95"/>
        <v>28898</v>
      </c>
      <c r="AA107" s="139">
        <f t="shared" si="95"/>
        <v>25556</v>
      </c>
      <c r="AB107" s="139">
        <f t="shared" si="95"/>
        <v>108151</v>
      </c>
      <c r="AC107" s="139">
        <f t="shared" si="95"/>
        <v>80620</v>
      </c>
      <c r="AD107" s="139">
        <f t="shared" si="95"/>
        <v>74918</v>
      </c>
      <c r="AE107" s="139">
        <f t="shared" si="95"/>
        <v>19993</v>
      </c>
      <c r="AF107" s="139">
        <f t="shared" si="95"/>
        <v>19264</v>
      </c>
      <c r="AG107" s="139">
        <f t="shared" si="95"/>
        <v>16355</v>
      </c>
      <c r="AH107" s="139">
        <f t="shared" si="95"/>
        <v>6402</v>
      </c>
      <c r="AI107" s="139">
        <f t="shared" si="95"/>
        <v>2940</v>
      </c>
      <c r="AJ107" s="139">
        <f t="shared" si="95"/>
        <v>715</v>
      </c>
      <c r="AK107" s="139">
        <f t="shared" si="95"/>
        <v>1808</v>
      </c>
      <c r="AL107" s="139">
        <f t="shared" si="95"/>
        <v>727</v>
      </c>
      <c r="AM107" s="139">
        <f t="shared" si="95"/>
        <v>3284</v>
      </c>
      <c r="AN107" s="139">
        <f t="shared" si="95"/>
        <v>314</v>
      </c>
      <c r="AO107" s="139">
        <f t="shared" si="95"/>
        <v>7904</v>
      </c>
      <c r="AP107" s="139">
        <f t="shared" si="95"/>
        <v>2827</v>
      </c>
      <c r="AQ107" s="139">
        <f t="shared" si="95"/>
        <v>5788</v>
      </c>
      <c r="AR107" s="139">
        <f t="shared" si="95"/>
        <v>300</v>
      </c>
      <c r="AS107" s="139">
        <f t="shared" si="95"/>
        <v>0</v>
      </c>
      <c r="AT107" s="139">
        <f t="shared" si="95"/>
        <v>0</v>
      </c>
      <c r="AU107" s="139">
        <f t="shared" si="95"/>
        <v>500</v>
      </c>
      <c r="AV107" s="139">
        <f t="shared" si="95"/>
        <v>881</v>
      </c>
      <c r="AW107" s="139">
        <f t="shared" si="95"/>
        <v>266</v>
      </c>
      <c r="AX107" s="123">
        <f t="shared" si="98"/>
        <v>408411</v>
      </c>
      <c r="AZ107" s="78">
        <f t="shared" si="96"/>
        <v>0</v>
      </c>
      <c r="BA107" s="78">
        <f t="shared" ref="BA107:BL107" si="103">BA75</f>
        <v>0</v>
      </c>
      <c r="BB107" s="78">
        <f t="shared" si="103"/>
        <v>0</v>
      </c>
      <c r="BC107" s="78">
        <f t="shared" si="103"/>
        <v>0</v>
      </c>
      <c r="BD107" s="78">
        <f t="shared" si="103"/>
        <v>0</v>
      </c>
      <c r="BE107" s="78">
        <f t="shared" si="103"/>
        <v>0</v>
      </c>
      <c r="BF107" s="78">
        <f t="shared" si="103"/>
        <v>0</v>
      </c>
      <c r="BG107" s="78">
        <f t="shared" si="103"/>
        <v>0</v>
      </c>
      <c r="BH107" s="78">
        <f t="shared" si="103"/>
        <v>0</v>
      </c>
      <c r="BI107" s="78">
        <f t="shared" si="103"/>
        <v>0</v>
      </c>
      <c r="BJ107" s="78">
        <f t="shared" si="103"/>
        <v>0</v>
      </c>
      <c r="BK107" s="78">
        <f t="shared" si="103"/>
        <v>0</v>
      </c>
      <c r="BL107" s="78">
        <f t="shared" si="103"/>
        <v>0</v>
      </c>
      <c r="BM107" s="78">
        <f t="shared" si="96"/>
        <v>0</v>
      </c>
      <c r="BN107" s="78">
        <f t="shared" si="96"/>
        <v>0</v>
      </c>
      <c r="BO107" s="78">
        <f t="shared" si="96"/>
        <v>0</v>
      </c>
      <c r="BP107" s="78">
        <f t="shared" si="96"/>
        <v>0</v>
      </c>
      <c r="BQ107" s="78">
        <f t="shared" si="96"/>
        <v>0</v>
      </c>
      <c r="BR107" s="78">
        <f t="shared" si="100"/>
        <v>0</v>
      </c>
      <c r="BS107" s="78">
        <f t="shared" si="100"/>
        <v>0</v>
      </c>
      <c r="BT107" s="78">
        <f t="shared" si="100"/>
        <v>0</v>
      </c>
      <c r="BU107" s="78">
        <f t="shared" si="100"/>
        <v>0</v>
      </c>
      <c r="BV107" s="78">
        <f t="shared" si="100"/>
        <v>0</v>
      </c>
      <c r="BW107" s="78">
        <f t="shared" si="100"/>
        <v>0</v>
      </c>
      <c r="BX107" s="123">
        <f t="shared" si="97"/>
        <v>0</v>
      </c>
    </row>
    <row r="108" spans="1:77">
      <c r="A108" s="76" t="s">
        <v>75</v>
      </c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139">
        <f t="shared" si="95"/>
        <v>0</v>
      </c>
      <c r="AA108" s="139">
        <f t="shared" si="95"/>
        <v>0</v>
      </c>
      <c r="AB108" s="139">
        <f t="shared" si="95"/>
        <v>0</v>
      </c>
      <c r="AC108" s="139">
        <f t="shared" si="95"/>
        <v>0</v>
      </c>
      <c r="AD108" s="139">
        <f t="shared" si="95"/>
        <v>0</v>
      </c>
      <c r="AE108" s="139">
        <f t="shared" si="95"/>
        <v>0</v>
      </c>
      <c r="AF108" s="139">
        <f t="shared" si="95"/>
        <v>0</v>
      </c>
      <c r="AG108" s="139">
        <f t="shared" si="95"/>
        <v>0</v>
      </c>
      <c r="AH108" s="139">
        <f t="shared" si="95"/>
        <v>0</v>
      </c>
      <c r="AI108" s="139">
        <f t="shared" si="95"/>
        <v>0</v>
      </c>
      <c r="AJ108" s="139">
        <f t="shared" si="95"/>
        <v>0</v>
      </c>
      <c r="AK108" s="139">
        <f t="shared" si="95"/>
        <v>0</v>
      </c>
      <c r="AL108" s="139">
        <f t="shared" si="95"/>
        <v>0</v>
      </c>
      <c r="AM108" s="139">
        <f t="shared" si="95"/>
        <v>0</v>
      </c>
      <c r="AN108" s="139">
        <f t="shared" si="95"/>
        <v>0</v>
      </c>
      <c r="AO108" s="139">
        <f t="shared" si="95"/>
        <v>0</v>
      </c>
      <c r="AP108" s="139">
        <f t="shared" si="95"/>
        <v>0</v>
      </c>
      <c r="AQ108" s="139">
        <f t="shared" si="95"/>
        <v>0</v>
      </c>
      <c r="AR108" s="139">
        <f t="shared" si="95"/>
        <v>0</v>
      </c>
      <c r="AS108" s="139">
        <f t="shared" si="95"/>
        <v>0</v>
      </c>
      <c r="AT108" s="139">
        <f t="shared" si="95"/>
        <v>0</v>
      </c>
      <c r="AU108" s="139">
        <f t="shared" si="95"/>
        <v>0</v>
      </c>
      <c r="AV108" s="139">
        <f t="shared" si="95"/>
        <v>0</v>
      </c>
      <c r="AW108" s="139">
        <f t="shared" si="95"/>
        <v>0</v>
      </c>
      <c r="AX108" s="123">
        <f t="shared" si="98"/>
        <v>0</v>
      </c>
      <c r="AZ108" s="78">
        <f t="shared" si="96"/>
        <v>0</v>
      </c>
      <c r="BA108" s="78">
        <f t="shared" si="96"/>
        <v>0</v>
      </c>
      <c r="BB108" s="78">
        <f t="shared" si="96"/>
        <v>0</v>
      </c>
      <c r="BC108" s="78">
        <f t="shared" si="96"/>
        <v>0</v>
      </c>
      <c r="BD108" s="78">
        <f t="shared" si="96"/>
        <v>0</v>
      </c>
      <c r="BE108" s="78">
        <f t="shared" si="96"/>
        <v>0</v>
      </c>
      <c r="BF108" s="78">
        <f t="shared" si="96"/>
        <v>0</v>
      </c>
      <c r="BG108" s="78">
        <f t="shared" si="96"/>
        <v>0</v>
      </c>
      <c r="BH108" s="78">
        <f t="shared" si="96"/>
        <v>0</v>
      </c>
      <c r="BI108" s="78">
        <f t="shared" si="96"/>
        <v>0</v>
      </c>
      <c r="BJ108" s="78">
        <f t="shared" si="96"/>
        <v>0</v>
      </c>
      <c r="BK108" s="78">
        <f t="shared" si="96"/>
        <v>0</v>
      </c>
      <c r="BL108" s="78">
        <f t="shared" si="96"/>
        <v>0</v>
      </c>
      <c r="BM108" s="78">
        <f t="shared" si="96"/>
        <v>0</v>
      </c>
      <c r="BN108" s="78">
        <f t="shared" si="96"/>
        <v>0</v>
      </c>
      <c r="BO108" s="78">
        <f t="shared" si="96"/>
        <v>0</v>
      </c>
      <c r="BP108" s="78">
        <f t="shared" si="96"/>
        <v>0</v>
      </c>
      <c r="BQ108" s="78">
        <f t="shared" si="96"/>
        <v>0</v>
      </c>
      <c r="BR108" s="78">
        <f t="shared" si="100"/>
        <v>0</v>
      </c>
      <c r="BS108" s="78">
        <f t="shared" si="100"/>
        <v>0</v>
      </c>
      <c r="BT108" s="78">
        <f t="shared" si="100"/>
        <v>0</v>
      </c>
      <c r="BU108" s="78">
        <f t="shared" si="100"/>
        <v>0</v>
      </c>
      <c r="BV108" s="78">
        <f t="shared" si="100"/>
        <v>0</v>
      </c>
      <c r="BW108" s="78">
        <f t="shared" si="100"/>
        <v>0</v>
      </c>
      <c r="BX108" s="123">
        <f t="shared" si="97"/>
        <v>0</v>
      </c>
    </row>
    <row r="109" spans="1:77">
      <c r="A109" s="76" t="s">
        <v>76</v>
      </c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139">
        <f t="shared" si="95"/>
        <v>492</v>
      </c>
      <c r="AA109" s="139">
        <f t="shared" si="95"/>
        <v>0</v>
      </c>
      <c r="AB109" s="139">
        <f t="shared" si="95"/>
        <v>3686</v>
      </c>
      <c r="AC109" s="139">
        <f t="shared" si="95"/>
        <v>9588</v>
      </c>
      <c r="AD109" s="139">
        <f t="shared" si="95"/>
        <v>467</v>
      </c>
      <c r="AE109" s="139">
        <f t="shared" si="95"/>
        <v>166</v>
      </c>
      <c r="AF109" s="139">
        <f t="shared" si="95"/>
        <v>22</v>
      </c>
      <c r="AG109" s="139">
        <f t="shared" si="95"/>
        <v>134</v>
      </c>
      <c r="AH109" s="139">
        <f t="shared" si="95"/>
        <v>1943</v>
      </c>
      <c r="AI109" s="139">
        <f t="shared" si="95"/>
        <v>0</v>
      </c>
      <c r="AJ109" s="139">
        <f t="shared" si="95"/>
        <v>0</v>
      </c>
      <c r="AK109" s="139">
        <f t="shared" si="95"/>
        <v>0</v>
      </c>
      <c r="AL109" s="139">
        <f t="shared" si="95"/>
        <v>90</v>
      </c>
      <c r="AM109" s="139">
        <f t="shared" si="95"/>
        <v>0</v>
      </c>
      <c r="AN109" s="139">
        <f t="shared" si="95"/>
        <v>0</v>
      </c>
      <c r="AO109" s="139">
        <f t="shared" si="95"/>
        <v>0</v>
      </c>
      <c r="AP109" s="139">
        <f t="shared" si="95"/>
        <v>789</v>
      </c>
      <c r="AQ109" s="139">
        <f t="shared" si="95"/>
        <v>0</v>
      </c>
      <c r="AR109" s="139">
        <f t="shared" si="95"/>
        <v>0</v>
      </c>
      <c r="AS109" s="139">
        <f t="shared" si="95"/>
        <v>0</v>
      </c>
      <c r="AT109" s="139">
        <f t="shared" si="95"/>
        <v>0</v>
      </c>
      <c r="AU109" s="139">
        <f t="shared" si="95"/>
        <v>0</v>
      </c>
      <c r="AV109" s="139">
        <f t="shared" si="95"/>
        <v>0</v>
      </c>
      <c r="AW109" s="139">
        <f t="shared" si="95"/>
        <v>0</v>
      </c>
      <c r="AX109" s="123">
        <f t="shared" si="98"/>
        <v>17377</v>
      </c>
      <c r="AZ109" s="78">
        <f t="shared" si="96"/>
        <v>0</v>
      </c>
      <c r="BA109" s="78">
        <f t="shared" si="96"/>
        <v>0</v>
      </c>
      <c r="BB109" s="78">
        <f t="shared" si="96"/>
        <v>0</v>
      </c>
      <c r="BC109" s="78">
        <f t="shared" si="96"/>
        <v>0</v>
      </c>
      <c r="BD109" s="78">
        <f t="shared" si="96"/>
        <v>0</v>
      </c>
      <c r="BE109" s="78">
        <f t="shared" si="96"/>
        <v>0</v>
      </c>
      <c r="BF109" s="78">
        <f t="shared" si="96"/>
        <v>0</v>
      </c>
      <c r="BG109" s="78">
        <f t="shared" si="96"/>
        <v>0</v>
      </c>
      <c r="BH109" s="78">
        <f t="shared" si="96"/>
        <v>0</v>
      </c>
      <c r="BI109" s="78">
        <f t="shared" si="96"/>
        <v>0</v>
      </c>
      <c r="BJ109" s="78">
        <f t="shared" si="96"/>
        <v>0</v>
      </c>
      <c r="BK109" s="78">
        <f t="shared" si="96"/>
        <v>0</v>
      </c>
      <c r="BL109" s="78">
        <f t="shared" si="96"/>
        <v>0</v>
      </c>
      <c r="BM109" s="78">
        <f t="shared" si="96"/>
        <v>0</v>
      </c>
      <c r="BN109" s="78">
        <f t="shared" si="96"/>
        <v>0</v>
      </c>
      <c r="BO109" s="78">
        <f t="shared" si="96"/>
        <v>0</v>
      </c>
      <c r="BP109" s="78">
        <f t="shared" si="96"/>
        <v>0</v>
      </c>
      <c r="BQ109" s="78">
        <f t="shared" si="96"/>
        <v>0</v>
      </c>
      <c r="BR109" s="78">
        <f t="shared" si="100"/>
        <v>0</v>
      </c>
      <c r="BS109" s="78">
        <f t="shared" si="100"/>
        <v>0</v>
      </c>
      <c r="BT109" s="78">
        <f t="shared" si="100"/>
        <v>0</v>
      </c>
      <c r="BU109" s="78">
        <f t="shared" si="100"/>
        <v>0</v>
      </c>
      <c r="BV109" s="78">
        <f t="shared" si="100"/>
        <v>0</v>
      </c>
      <c r="BW109" s="78">
        <f t="shared" si="100"/>
        <v>0</v>
      </c>
      <c r="BX109" s="123">
        <f t="shared" si="97"/>
        <v>0</v>
      </c>
    </row>
    <row r="110" spans="1:77">
      <c r="AA110" s="11"/>
    </row>
    <row r="111" spans="1:77">
      <c r="AA111" s="11"/>
    </row>
    <row r="112" spans="1:77">
      <c r="AA112" s="11"/>
    </row>
  </sheetData>
  <phoneticPr fontId="94" type="noConversion"/>
  <conditionalFormatting sqref="B18:L18 N18:O18 AL17 R17:Y18 R25:Y25 AL25">
    <cfRule type="cellIs" dxfId="1376" priority="452" operator="lessThan">
      <formula>0.97</formula>
    </cfRule>
  </conditionalFormatting>
  <conditionalFormatting sqref="B23 R15:Y15 R23:Y23 P30:Y30 AL30 AL23 AL15 C23:L25">
    <cfRule type="cellIs" dxfId="1375" priority="451" operator="lessThan">
      <formula>0.94</formula>
    </cfRule>
  </conditionalFormatting>
  <conditionalFormatting sqref="B24 R16:X16 R24:Y24 AL24 AL16">
    <cfRule type="cellIs" dxfId="1374" priority="450" operator="lessThan">
      <formula>0.88</formula>
    </cfRule>
  </conditionalFormatting>
  <conditionalFormatting sqref="B25:B26 C26:L26 N26:O26 R26:Y26">
    <cfRule type="cellIs" dxfId="1373" priority="449" operator="lessThan">
      <formula>0.97</formula>
    </cfRule>
  </conditionalFormatting>
  <conditionalFormatting sqref="B27:B30 R19:Y22 R27:Y29 AL19:AL22 AL27:AL29">
    <cfRule type="cellIs" dxfId="1372" priority="448" operator="lessThan">
      <formula>0.92</formula>
    </cfRule>
  </conditionalFormatting>
  <conditionalFormatting sqref="B13:L13 N13:O13 R13:AB14 AL13:AL14">
    <cfRule type="cellIs" dxfId="1371" priority="447" operator="greaterThan">
      <formula>1</formula>
    </cfRule>
  </conditionalFormatting>
  <conditionalFormatting sqref="B14:L14 N14:O14">
    <cfRule type="cellIs" dxfId="1370" priority="446" operator="greaterThan">
      <formula>1</formula>
    </cfRule>
  </conditionalFormatting>
  <conditionalFormatting sqref="B15:L15 N15:O15">
    <cfRule type="cellIs" dxfId="1369" priority="445" operator="lessThan">
      <formula>0.94</formula>
    </cfRule>
  </conditionalFormatting>
  <conditionalFormatting sqref="B16:L16 N16:O16">
    <cfRule type="cellIs" dxfId="1368" priority="444" operator="lessThan">
      <formula>0.88</formula>
    </cfRule>
  </conditionalFormatting>
  <conditionalFormatting sqref="AL18 B17:L17 N17:O17">
    <cfRule type="cellIs" dxfId="1367" priority="443" operator="lessThan">
      <formula>0.97</formula>
    </cfRule>
  </conditionalFormatting>
  <conditionalFormatting sqref="B19:L22 N19:O22">
    <cfRule type="cellIs" dxfId="1366" priority="442" operator="lessThan">
      <formula>0.92</formula>
    </cfRule>
  </conditionalFormatting>
  <conditionalFormatting sqref="N23:O23">
    <cfRule type="cellIs" dxfId="1365" priority="441" operator="lessThan">
      <formula>0.94</formula>
    </cfRule>
  </conditionalFormatting>
  <conditionalFormatting sqref="AL26">
    <cfRule type="cellIs" dxfId="1364" priority="440" operator="lessThan">
      <formula>0.92</formula>
    </cfRule>
  </conditionalFormatting>
  <conditionalFormatting sqref="C27:L30">
    <cfRule type="cellIs" dxfId="1363" priority="439" operator="lessThan">
      <formula>0.94</formula>
    </cfRule>
  </conditionalFormatting>
  <conditionalFormatting sqref="N27:N30">
    <cfRule type="cellIs" dxfId="1362" priority="438" operator="lessThan">
      <formula>0.94</formula>
    </cfRule>
  </conditionalFormatting>
  <conditionalFormatting sqref="N25">
    <cfRule type="cellIs" dxfId="1361" priority="437" operator="lessThan">
      <formula>0.97</formula>
    </cfRule>
  </conditionalFormatting>
  <conditionalFormatting sqref="M18">
    <cfRule type="cellIs" dxfId="1360" priority="436" operator="lessThan">
      <formula>0.97</formula>
    </cfRule>
  </conditionalFormatting>
  <conditionalFormatting sqref="M26">
    <cfRule type="cellIs" dxfId="1359" priority="435" operator="lessThan">
      <formula>0.97</formula>
    </cfRule>
  </conditionalFormatting>
  <conditionalFormatting sqref="M13">
    <cfRule type="cellIs" dxfId="1358" priority="434" operator="greaterThan">
      <formula>1</formula>
    </cfRule>
  </conditionalFormatting>
  <conditionalFormatting sqref="M14">
    <cfRule type="cellIs" dxfId="1357" priority="433" operator="greaterThan">
      <formula>1</formula>
    </cfRule>
  </conditionalFormatting>
  <conditionalFormatting sqref="M15">
    <cfRule type="cellIs" dxfId="1356" priority="432" operator="lessThan">
      <formula>0.94</formula>
    </cfRule>
  </conditionalFormatting>
  <conditionalFormatting sqref="M16">
    <cfRule type="cellIs" dxfId="1355" priority="431" operator="lessThan">
      <formula>0.88</formula>
    </cfRule>
  </conditionalFormatting>
  <conditionalFormatting sqref="M17">
    <cfRule type="cellIs" dxfId="1354" priority="430" operator="lessThan">
      <formula>0.97</formula>
    </cfRule>
  </conditionalFormatting>
  <conditionalFormatting sqref="M19:M22">
    <cfRule type="cellIs" dxfId="1353" priority="429" operator="lessThan">
      <formula>0.92</formula>
    </cfRule>
  </conditionalFormatting>
  <conditionalFormatting sqref="M23">
    <cfRule type="cellIs" dxfId="1352" priority="428" operator="lessThan">
      <formula>0.94</formula>
    </cfRule>
  </conditionalFormatting>
  <conditionalFormatting sqref="M27:M30">
    <cfRule type="cellIs" dxfId="1351" priority="427" operator="lessThan">
      <formula>0.94</formula>
    </cfRule>
  </conditionalFormatting>
  <conditionalFormatting sqref="M25">
    <cfRule type="cellIs" dxfId="1350" priority="426" operator="lessThan">
      <formula>0.97</formula>
    </cfRule>
  </conditionalFormatting>
  <conditionalFormatting sqref="O25">
    <cfRule type="cellIs" dxfId="1349" priority="425" operator="lessThan">
      <formula>0.94</formula>
    </cfRule>
  </conditionalFormatting>
  <conditionalFormatting sqref="O27:O29">
    <cfRule type="cellIs" dxfId="1348" priority="424" operator="lessThan">
      <formula>0.92</formula>
    </cfRule>
  </conditionalFormatting>
  <conditionalFormatting sqref="M24:O24">
    <cfRule type="cellIs" dxfId="1347" priority="423" operator="lessThan">
      <formula>0.88</formula>
    </cfRule>
  </conditionalFormatting>
  <conditionalFormatting sqref="P18">
    <cfRule type="cellIs" dxfId="1346" priority="422" operator="lessThan">
      <formula>0.97</formula>
    </cfRule>
  </conditionalFormatting>
  <conditionalFormatting sqref="P26">
    <cfRule type="cellIs" dxfId="1345" priority="421" operator="lessThan">
      <formula>0.97</formula>
    </cfRule>
  </conditionalFormatting>
  <conditionalFormatting sqref="P13">
    <cfRule type="cellIs" dxfId="1344" priority="420" operator="greaterThan">
      <formula>1</formula>
    </cfRule>
  </conditionalFormatting>
  <conditionalFormatting sqref="P14">
    <cfRule type="cellIs" dxfId="1343" priority="419" operator="greaterThan">
      <formula>1</formula>
    </cfRule>
  </conditionalFormatting>
  <conditionalFormatting sqref="P15">
    <cfRule type="cellIs" dxfId="1342" priority="418" operator="lessThan">
      <formula>0.94</formula>
    </cfRule>
  </conditionalFormatting>
  <conditionalFormatting sqref="P16">
    <cfRule type="cellIs" dxfId="1341" priority="417" operator="lessThan">
      <formula>0.88</formula>
    </cfRule>
  </conditionalFormatting>
  <conditionalFormatting sqref="P17">
    <cfRule type="cellIs" dxfId="1340" priority="416" operator="lessThan">
      <formula>0.97</formula>
    </cfRule>
  </conditionalFormatting>
  <conditionalFormatting sqref="P19:P22">
    <cfRule type="cellIs" dxfId="1339" priority="415" operator="lessThan">
      <formula>0.92</formula>
    </cfRule>
  </conditionalFormatting>
  <conditionalFormatting sqref="P23">
    <cfRule type="cellIs" dxfId="1338" priority="414" operator="lessThan">
      <formula>0.94</formula>
    </cfRule>
  </conditionalFormatting>
  <conditionalFormatting sqref="P24">
    <cfRule type="cellIs" dxfId="1337" priority="413" operator="lessThan">
      <formula>0.88</formula>
    </cfRule>
  </conditionalFormatting>
  <conditionalFormatting sqref="P27:P29">
    <cfRule type="cellIs" dxfId="1336" priority="412" operator="lessThan">
      <formula>0.92</formula>
    </cfRule>
  </conditionalFormatting>
  <conditionalFormatting sqref="P25">
    <cfRule type="cellIs" dxfId="1335" priority="411" operator="lessThan">
      <formula>0.97</formula>
    </cfRule>
  </conditionalFormatting>
  <conditionalFormatting sqref="Q18">
    <cfRule type="cellIs" dxfId="1334" priority="410" operator="lessThan">
      <formula>0.97</formula>
    </cfRule>
  </conditionalFormatting>
  <conditionalFormatting sqref="Q26">
    <cfRule type="cellIs" dxfId="1333" priority="409" operator="lessThan">
      <formula>0.97</formula>
    </cfRule>
  </conditionalFormatting>
  <conditionalFormatting sqref="Q13">
    <cfRule type="cellIs" dxfId="1332" priority="408" operator="greaterThan">
      <formula>1</formula>
    </cfRule>
  </conditionalFormatting>
  <conditionalFormatting sqref="Q14">
    <cfRule type="cellIs" dxfId="1331" priority="407" operator="greaterThan">
      <formula>1</formula>
    </cfRule>
  </conditionalFormatting>
  <conditionalFormatting sqref="Q15">
    <cfRule type="cellIs" dxfId="1330" priority="406" operator="lessThan">
      <formula>0.94</formula>
    </cfRule>
  </conditionalFormatting>
  <conditionalFormatting sqref="Q16">
    <cfRule type="cellIs" dxfId="1329" priority="405" operator="lessThan">
      <formula>0.88</formula>
    </cfRule>
  </conditionalFormatting>
  <conditionalFormatting sqref="Q17">
    <cfRule type="cellIs" dxfId="1328" priority="404" operator="lessThan">
      <formula>0.97</formula>
    </cfRule>
  </conditionalFormatting>
  <conditionalFormatting sqref="Q19:Q22">
    <cfRule type="cellIs" dxfId="1327" priority="403" operator="lessThan">
      <formula>0.92</formula>
    </cfRule>
  </conditionalFormatting>
  <conditionalFormatting sqref="Q23">
    <cfRule type="cellIs" dxfId="1326" priority="402" operator="lessThan">
      <formula>0.94</formula>
    </cfRule>
  </conditionalFormatting>
  <conditionalFormatting sqref="Q24">
    <cfRule type="cellIs" dxfId="1325" priority="401" operator="lessThan">
      <formula>0.88</formula>
    </cfRule>
  </conditionalFormatting>
  <conditionalFormatting sqref="Q25">
    <cfRule type="cellIs" dxfId="1324" priority="400" operator="lessThan">
      <formula>0.97</formula>
    </cfRule>
  </conditionalFormatting>
  <conditionalFormatting sqref="Q27:Q29">
    <cfRule type="cellIs" dxfId="1323" priority="399" operator="lessThan">
      <formula>0.92</formula>
    </cfRule>
  </conditionalFormatting>
  <conditionalFormatting sqref="O30">
    <cfRule type="cellIs" dxfId="1322" priority="398" operator="lessThan">
      <formula>0.94</formula>
    </cfRule>
  </conditionalFormatting>
  <conditionalFormatting sqref="Z17:AB17">
    <cfRule type="cellIs" dxfId="1321" priority="397" operator="lessThan">
      <formula>0.97</formula>
    </cfRule>
  </conditionalFormatting>
  <conditionalFormatting sqref="Z15:AB15">
    <cfRule type="cellIs" dxfId="1320" priority="396" operator="lessThan">
      <formula>0.94</formula>
    </cfRule>
  </conditionalFormatting>
  <conditionalFormatting sqref="Z16:AB16">
    <cfRule type="cellIs" dxfId="1319" priority="395" operator="lessThan">
      <formula>0.88</formula>
    </cfRule>
  </conditionalFormatting>
  <conditionalFormatting sqref="Z19:AB22">
    <cfRule type="cellIs" dxfId="1318" priority="394" operator="lessThan">
      <formula>0.92</formula>
    </cfRule>
  </conditionalFormatting>
  <conditionalFormatting sqref="Z25">
    <cfRule type="cellIs" dxfId="1317" priority="393" operator="lessThan">
      <formula>0.97</formula>
    </cfRule>
  </conditionalFormatting>
  <conditionalFormatting sqref="Z30 Z23">
    <cfRule type="cellIs" dxfId="1316" priority="392" operator="lessThan">
      <formula>0.94</formula>
    </cfRule>
  </conditionalFormatting>
  <conditionalFormatting sqref="Z24">
    <cfRule type="cellIs" dxfId="1315" priority="391" operator="lessThan">
      <formula>0.88</formula>
    </cfRule>
  </conditionalFormatting>
  <conditionalFormatting sqref="Z26">
    <cfRule type="cellIs" dxfId="1314" priority="390" operator="lessThan">
      <formula>0.97</formula>
    </cfRule>
  </conditionalFormatting>
  <conditionalFormatting sqref="Z27:Z29">
    <cfRule type="cellIs" dxfId="1313" priority="389" operator="lessThan">
      <formula>0.92</formula>
    </cfRule>
  </conditionalFormatting>
  <conditionalFormatting sqref="AA25">
    <cfRule type="cellIs" dxfId="1312" priority="388" operator="lessThan">
      <formula>0.97</formula>
    </cfRule>
  </conditionalFormatting>
  <conditionalFormatting sqref="AA30 AA23">
    <cfRule type="cellIs" dxfId="1311" priority="387" operator="lessThan">
      <formula>0.94</formula>
    </cfRule>
  </conditionalFormatting>
  <conditionalFormatting sqref="AA24">
    <cfRule type="cellIs" dxfId="1310" priority="386" operator="lessThan">
      <formula>0.88</formula>
    </cfRule>
  </conditionalFormatting>
  <conditionalFormatting sqref="AA26">
    <cfRule type="cellIs" dxfId="1309" priority="385" operator="lessThan">
      <formula>0.97</formula>
    </cfRule>
  </conditionalFormatting>
  <conditionalFormatting sqref="AA27:AA29">
    <cfRule type="cellIs" dxfId="1308" priority="384" operator="lessThan">
      <formula>0.92</formula>
    </cfRule>
  </conditionalFormatting>
  <conditionalFormatting sqref="AB25">
    <cfRule type="cellIs" dxfId="1307" priority="383" operator="lessThan">
      <formula>0.97</formula>
    </cfRule>
  </conditionalFormatting>
  <conditionalFormatting sqref="AB23 AB30">
    <cfRule type="cellIs" dxfId="1306" priority="382" operator="lessThan">
      <formula>0.94</formula>
    </cfRule>
  </conditionalFormatting>
  <conditionalFormatting sqref="AB24">
    <cfRule type="cellIs" dxfId="1305" priority="381" operator="lessThan">
      <formula>0.88</formula>
    </cfRule>
  </conditionalFormatting>
  <conditionalFormatting sqref="AB26">
    <cfRule type="cellIs" dxfId="1304" priority="380" operator="lessThan">
      <formula>0.97</formula>
    </cfRule>
  </conditionalFormatting>
  <conditionalFormatting sqref="AB27:AB29">
    <cfRule type="cellIs" dxfId="1303" priority="379" operator="lessThan">
      <formula>0.92</formula>
    </cfRule>
  </conditionalFormatting>
  <conditionalFormatting sqref="Y16">
    <cfRule type="cellIs" dxfId="1302" priority="378" operator="lessThan">
      <formula>0.94</formula>
    </cfRule>
  </conditionalFormatting>
  <conditionalFormatting sqref="AC13:AC14">
    <cfRule type="cellIs" dxfId="1301" priority="377" operator="greaterThan">
      <formula>1</formula>
    </cfRule>
  </conditionalFormatting>
  <conditionalFormatting sqref="AC17">
    <cfRule type="cellIs" dxfId="1300" priority="376" operator="lessThan">
      <formula>0.97</formula>
    </cfRule>
  </conditionalFormatting>
  <conditionalFormatting sqref="AC15">
    <cfRule type="cellIs" dxfId="1299" priority="375" operator="lessThan">
      <formula>0.94</formula>
    </cfRule>
  </conditionalFormatting>
  <conditionalFormatting sqref="AC16">
    <cfRule type="cellIs" dxfId="1298" priority="374" operator="lessThan">
      <formula>0.88</formula>
    </cfRule>
  </conditionalFormatting>
  <conditionalFormatting sqref="AC19:AC22">
    <cfRule type="cellIs" dxfId="1297" priority="373" operator="lessThan">
      <formula>0.92</formula>
    </cfRule>
  </conditionalFormatting>
  <conditionalFormatting sqref="AC25">
    <cfRule type="cellIs" dxfId="1296" priority="372" operator="lessThan">
      <formula>0.97</formula>
    </cfRule>
  </conditionalFormatting>
  <conditionalFormatting sqref="AC23 AC30">
    <cfRule type="cellIs" dxfId="1295" priority="371" operator="lessThan">
      <formula>0.94</formula>
    </cfRule>
  </conditionalFormatting>
  <conditionalFormatting sqref="AC24">
    <cfRule type="cellIs" dxfId="1294" priority="370" operator="lessThan">
      <formula>0.88</formula>
    </cfRule>
  </conditionalFormatting>
  <conditionalFormatting sqref="AC26">
    <cfRule type="cellIs" dxfId="1293" priority="369" operator="lessThan">
      <formula>0.97</formula>
    </cfRule>
  </conditionalFormatting>
  <conditionalFormatting sqref="AC27:AC29">
    <cfRule type="cellIs" dxfId="1292" priority="368" operator="lessThan">
      <formula>0.92</formula>
    </cfRule>
  </conditionalFormatting>
  <conditionalFormatting sqref="AD13:AD14">
    <cfRule type="cellIs" dxfId="1291" priority="367" operator="greaterThan">
      <formula>1</formula>
    </cfRule>
  </conditionalFormatting>
  <conditionalFormatting sqref="AD17">
    <cfRule type="cellIs" dxfId="1290" priority="366" operator="lessThan">
      <formula>0.97</formula>
    </cfRule>
  </conditionalFormatting>
  <conditionalFormatting sqref="AD15">
    <cfRule type="cellIs" dxfId="1289" priority="365" operator="lessThan">
      <formula>0.94</formula>
    </cfRule>
  </conditionalFormatting>
  <conditionalFormatting sqref="AD16">
    <cfRule type="cellIs" dxfId="1288" priority="364" operator="lessThan">
      <formula>0.88</formula>
    </cfRule>
  </conditionalFormatting>
  <conditionalFormatting sqref="AD19:AD22">
    <cfRule type="cellIs" dxfId="1287" priority="363" operator="lessThan">
      <formula>0.92</formula>
    </cfRule>
  </conditionalFormatting>
  <conditionalFormatting sqref="AD25">
    <cfRule type="cellIs" dxfId="1286" priority="362" operator="lessThan">
      <formula>0.97</formula>
    </cfRule>
  </conditionalFormatting>
  <conditionalFormatting sqref="AD23 AD30">
    <cfRule type="cellIs" dxfId="1285" priority="361" operator="lessThan">
      <formula>0.94</formula>
    </cfRule>
  </conditionalFormatting>
  <conditionalFormatting sqref="AD24">
    <cfRule type="cellIs" dxfId="1284" priority="360" operator="lessThan">
      <formula>0.88</formula>
    </cfRule>
  </conditionalFormatting>
  <conditionalFormatting sqref="AD26">
    <cfRule type="cellIs" dxfId="1283" priority="359" operator="lessThan">
      <formula>0.97</formula>
    </cfRule>
  </conditionalFormatting>
  <conditionalFormatting sqref="AD27:AD29">
    <cfRule type="cellIs" dxfId="1282" priority="358" operator="lessThan">
      <formula>0.92</formula>
    </cfRule>
  </conditionalFormatting>
  <conditionalFormatting sqref="AE13:AG14">
    <cfRule type="cellIs" dxfId="1281" priority="357" operator="greaterThan">
      <formula>1</formula>
    </cfRule>
  </conditionalFormatting>
  <conditionalFormatting sqref="AE17">
    <cfRule type="cellIs" dxfId="1280" priority="356" operator="lessThan">
      <formula>0.97</formula>
    </cfRule>
  </conditionalFormatting>
  <conditionalFormatting sqref="AE15">
    <cfRule type="cellIs" dxfId="1279" priority="355" operator="lessThan">
      <formula>0.94</formula>
    </cfRule>
  </conditionalFormatting>
  <conditionalFormatting sqref="AE16">
    <cfRule type="cellIs" dxfId="1278" priority="354" operator="lessThan">
      <formula>0.88</formula>
    </cfRule>
  </conditionalFormatting>
  <conditionalFormatting sqref="AE19:AG22">
    <cfRule type="cellIs" dxfId="1277" priority="353" operator="lessThan">
      <formula>0.92</formula>
    </cfRule>
  </conditionalFormatting>
  <conditionalFormatting sqref="AE25">
    <cfRule type="cellIs" dxfId="1276" priority="352" operator="lessThan">
      <formula>0.97</formula>
    </cfRule>
  </conditionalFormatting>
  <conditionalFormatting sqref="AE23 AE30">
    <cfRule type="cellIs" dxfId="1275" priority="351" operator="lessThan">
      <formula>0.94</formula>
    </cfRule>
  </conditionalFormatting>
  <conditionalFormatting sqref="AE24">
    <cfRule type="cellIs" dxfId="1274" priority="350" operator="lessThan">
      <formula>0.88</formula>
    </cfRule>
  </conditionalFormatting>
  <conditionalFormatting sqref="AE26">
    <cfRule type="cellIs" dxfId="1273" priority="349" operator="lessThan">
      <formula>0.97</formula>
    </cfRule>
  </conditionalFormatting>
  <conditionalFormatting sqref="AE27:AE29">
    <cfRule type="cellIs" dxfId="1272" priority="348" operator="lessThan">
      <formula>0.92</formula>
    </cfRule>
  </conditionalFormatting>
  <conditionalFormatting sqref="AB18">
    <cfRule type="cellIs" dxfId="1271" priority="347" operator="lessThan">
      <formula>0.97</formula>
    </cfRule>
  </conditionalFormatting>
  <conditionalFormatting sqref="AF17:AG17">
    <cfRule type="cellIs" dxfId="1270" priority="346" operator="lessThan">
      <formula>0.97</formula>
    </cfRule>
  </conditionalFormatting>
  <conditionalFormatting sqref="AF15:AG15">
    <cfRule type="cellIs" dxfId="1269" priority="345" operator="lessThan">
      <formula>0.94</formula>
    </cfRule>
  </conditionalFormatting>
  <conditionalFormatting sqref="AF16:AG16">
    <cfRule type="cellIs" dxfId="1268" priority="344" operator="lessThan">
      <formula>0.88</formula>
    </cfRule>
  </conditionalFormatting>
  <conditionalFormatting sqref="AF25:AG25">
    <cfRule type="cellIs" dxfId="1267" priority="343" operator="lessThan">
      <formula>0.97</formula>
    </cfRule>
  </conditionalFormatting>
  <conditionalFormatting sqref="AF23:AG23 AF30:AG30">
    <cfRule type="cellIs" dxfId="1266" priority="342" operator="lessThan">
      <formula>0.94</formula>
    </cfRule>
  </conditionalFormatting>
  <conditionalFormatting sqref="AF24:AG24">
    <cfRule type="cellIs" dxfId="1265" priority="341" operator="lessThan">
      <formula>0.88</formula>
    </cfRule>
  </conditionalFormatting>
  <conditionalFormatting sqref="AF26:AG26">
    <cfRule type="cellIs" dxfId="1264" priority="340" operator="lessThan">
      <formula>0.97</formula>
    </cfRule>
  </conditionalFormatting>
  <conditionalFormatting sqref="AF27:AG29">
    <cfRule type="cellIs" dxfId="1263" priority="339" operator="lessThan">
      <formula>0.92</formula>
    </cfRule>
  </conditionalFormatting>
  <conditionalFormatting sqref="Z56">
    <cfRule type="cellIs" dxfId="1262" priority="338" operator="lessThan">
      <formula>0.94</formula>
    </cfRule>
  </conditionalFormatting>
  <conditionalFormatting sqref="AA56:AG56 AL56:AS56 AX56">
    <cfRule type="cellIs" dxfId="1261" priority="337" operator="lessThan">
      <formula>0.94</formula>
    </cfRule>
  </conditionalFormatting>
  <conditionalFormatting sqref="Z57">
    <cfRule type="cellIs" dxfId="1260" priority="336" operator="lessThan">
      <formula>0.94</formula>
    </cfRule>
  </conditionalFormatting>
  <conditionalFormatting sqref="AA57:AG57 AL57:AS57 AX57">
    <cfRule type="cellIs" dxfId="1259" priority="335" operator="lessThan">
      <formula>0.94</formula>
    </cfRule>
  </conditionalFormatting>
  <conditionalFormatting sqref="Z58:Z61">
    <cfRule type="cellIs" dxfId="1258" priority="334" operator="lessThan">
      <formula>0.94</formula>
    </cfRule>
  </conditionalFormatting>
  <conditionalFormatting sqref="AA58:AG58 AL58:AS58 AX58">
    <cfRule type="cellIs" dxfId="1257" priority="333" operator="lessThan">
      <formula>0.94</formula>
    </cfRule>
  </conditionalFormatting>
  <conditionalFormatting sqref="AA59:AG61 AL59:AS61 AX59:AX61">
    <cfRule type="cellIs" dxfId="1256" priority="332" operator="lessThan">
      <formula>0.94</formula>
    </cfRule>
  </conditionalFormatting>
  <conditionalFormatting sqref="Z62:Z64">
    <cfRule type="cellIs" dxfId="1255" priority="331" operator="lessThan">
      <formula>0.94</formula>
    </cfRule>
  </conditionalFormatting>
  <conditionalFormatting sqref="AA62:AG64 AL62:AS64 AX62:AX64">
    <cfRule type="cellIs" dxfId="1254" priority="330" operator="lessThan">
      <formula>0.94</formula>
    </cfRule>
  </conditionalFormatting>
  <conditionalFormatting sqref="Z65:Z67">
    <cfRule type="cellIs" dxfId="1253" priority="329" operator="lessThan">
      <formula>0.94</formula>
    </cfRule>
  </conditionalFormatting>
  <conditionalFormatting sqref="AA65:AG67 AL65:AS67 AX65:AX67">
    <cfRule type="cellIs" dxfId="1252" priority="328" operator="lessThan">
      <formula>0.94</formula>
    </cfRule>
  </conditionalFormatting>
  <conditionalFormatting sqref="Z69:Z70">
    <cfRule type="cellIs" dxfId="1251" priority="327" operator="lessThan">
      <formula>0.94</formula>
    </cfRule>
  </conditionalFormatting>
  <conditionalFormatting sqref="AA69:AG70 AL69:AO70 AX69:AX70">
    <cfRule type="cellIs" dxfId="1250" priority="326" operator="lessThan">
      <formula>0.94</formula>
    </cfRule>
  </conditionalFormatting>
  <conditionalFormatting sqref="AV58:AW58">
    <cfRule type="cellIs" dxfId="1249" priority="245" operator="lessThan">
      <formula>0.94</formula>
    </cfRule>
  </conditionalFormatting>
  <conditionalFormatting sqref="AV59:AW61">
    <cfRule type="cellIs" dxfId="1248" priority="244" operator="lessThan">
      <formula>0.94</formula>
    </cfRule>
  </conditionalFormatting>
  <conditionalFormatting sqref="AV62:AW64">
    <cfRule type="cellIs" dxfId="1247" priority="243" operator="lessThan">
      <formula>0.94</formula>
    </cfRule>
  </conditionalFormatting>
  <conditionalFormatting sqref="AV65:AW67">
    <cfRule type="cellIs" dxfId="1246" priority="242" operator="lessThan">
      <formula>0.94</formula>
    </cfRule>
  </conditionalFormatting>
  <conditionalFormatting sqref="AK15">
    <cfRule type="cellIs" dxfId="1245" priority="268" operator="lessThan">
      <formula>0.94</formula>
    </cfRule>
  </conditionalFormatting>
  <conditionalFormatting sqref="AK23 AK30">
    <cfRule type="cellIs" dxfId="1244" priority="264" operator="lessThan">
      <formula>0.94</formula>
    </cfRule>
  </conditionalFormatting>
  <conditionalFormatting sqref="AA88:AG88 AL88:AP88 AX88 AR88:AS88">
    <cfRule type="cellIs" dxfId="1243" priority="240" operator="lessThan">
      <formula>0.94</formula>
    </cfRule>
  </conditionalFormatting>
  <conditionalFormatting sqref="Z89">
    <cfRule type="cellIs" dxfId="1242" priority="239" operator="lessThan">
      <formula>0.94</formula>
    </cfRule>
  </conditionalFormatting>
  <conditionalFormatting sqref="AH13:AH14">
    <cfRule type="cellIs" dxfId="1241" priority="325" operator="greaterThan">
      <formula>1</formula>
    </cfRule>
  </conditionalFormatting>
  <conditionalFormatting sqref="AH19:AH22">
    <cfRule type="cellIs" dxfId="1240" priority="324" operator="lessThan">
      <formula>0.92</formula>
    </cfRule>
  </conditionalFormatting>
  <conditionalFormatting sqref="AH17">
    <cfRule type="cellIs" dxfId="1239" priority="323" operator="lessThan">
      <formula>0.97</formula>
    </cfRule>
  </conditionalFormatting>
  <conditionalFormatting sqref="AH15">
    <cfRule type="cellIs" dxfId="1238" priority="322" operator="lessThan">
      <formula>0.94</formula>
    </cfRule>
  </conditionalFormatting>
  <conditionalFormatting sqref="AH16">
    <cfRule type="cellIs" dxfId="1237" priority="321" operator="lessThan">
      <formula>0.88</formula>
    </cfRule>
  </conditionalFormatting>
  <conditionalFormatting sqref="AH18">
    <cfRule type="cellIs" dxfId="1236" priority="320" operator="lessThan">
      <formula>0.97</formula>
    </cfRule>
  </conditionalFormatting>
  <conditionalFormatting sqref="AH25">
    <cfRule type="cellIs" dxfId="1235" priority="319" operator="lessThan">
      <formula>0.97</formula>
    </cfRule>
  </conditionalFormatting>
  <conditionalFormatting sqref="AH23 AH30">
    <cfRule type="cellIs" dxfId="1234" priority="318" operator="lessThan">
      <formula>0.94</formula>
    </cfRule>
  </conditionalFormatting>
  <conditionalFormatting sqref="AH24">
    <cfRule type="cellIs" dxfId="1233" priority="317" operator="lessThan">
      <formula>0.88</formula>
    </cfRule>
  </conditionalFormatting>
  <conditionalFormatting sqref="AH26">
    <cfRule type="cellIs" dxfId="1232" priority="316" operator="lessThan">
      <formula>0.97</formula>
    </cfRule>
  </conditionalFormatting>
  <conditionalFormatting sqref="AH27:AH29">
    <cfRule type="cellIs" dxfId="1231" priority="315" operator="lessThan">
      <formula>0.92</formula>
    </cfRule>
  </conditionalFormatting>
  <conditionalFormatting sqref="AH56">
    <cfRule type="cellIs" dxfId="1230" priority="314" operator="lessThan">
      <formula>0.94</formula>
    </cfRule>
  </conditionalFormatting>
  <conditionalFormatting sqref="AH57">
    <cfRule type="cellIs" dxfId="1229" priority="313" operator="lessThan">
      <formula>0.94</formula>
    </cfRule>
  </conditionalFormatting>
  <conditionalFormatting sqref="AH58">
    <cfRule type="cellIs" dxfId="1228" priority="312" operator="lessThan">
      <formula>0.94</formula>
    </cfRule>
  </conditionalFormatting>
  <conditionalFormatting sqref="AH59:AH61">
    <cfRule type="cellIs" dxfId="1227" priority="311" operator="lessThan">
      <formula>0.94</formula>
    </cfRule>
  </conditionalFormatting>
  <conditionalFormatting sqref="AH62:AH64">
    <cfRule type="cellIs" dxfId="1226" priority="310" operator="lessThan">
      <formula>0.94</formula>
    </cfRule>
  </conditionalFormatting>
  <conditionalFormatting sqref="AH65:AH67">
    <cfRule type="cellIs" dxfId="1225" priority="309" operator="lessThan">
      <formula>0.94</formula>
    </cfRule>
  </conditionalFormatting>
  <conditionalFormatting sqref="AH69:AH70">
    <cfRule type="cellIs" dxfId="1224" priority="308" operator="lessThan">
      <formula>0.94</formula>
    </cfRule>
  </conditionalFormatting>
  <conditionalFormatting sqref="AT56:AU56">
    <cfRule type="cellIs" dxfId="1223" priority="253" operator="lessThan">
      <formula>0.94</formula>
    </cfRule>
  </conditionalFormatting>
  <conditionalFormatting sqref="AT57:AU57">
    <cfRule type="cellIs" dxfId="1222" priority="252" operator="lessThan">
      <formula>0.94</formula>
    </cfRule>
  </conditionalFormatting>
  <conditionalFormatting sqref="AT58:AU58">
    <cfRule type="cellIs" dxfId="1221" priority="251" operator="lessThan">
      <formula>0.94</formula>
    </cfRule>
  </conditionalFormatting>
  <conditionalFormatting sqref="AT59:AU61">
    <cfRule type="cellIs" dxfId="1220" priority="250" operator="lessThan">
      <formula>0.94</formula>
    </cfRule>
  </conditionalFormatting>
  <conditionalFormatting sqref="AT62:AU64">
    <cfRule type="cellIs" dxfId="1219" priority="249" operator="lessThan">
      <formula>0.94</formula>
    </cfRule>
  </conditionalFormatting>
  <conditionalFormatting sqref="AT65:AU67">
    <cfRule type="cellIs" dxfId="1218" priority="248" operator="lessThan">
      <formula>0.94</formula>
    </cfRule>
  </conditionalFormatting>
  <conditionalFormatting sqref="AJ88">
    <cfRule type="cellIs" dxfId="1217" priority="214" operator="lessThan">
      <formula>0.94</formula>
    </cfRule>
  </conditionalFormatting>
  <conditionalFormatting sqref="AJ89">
    <cfRule type="cellIs" dxfId="1216" priority="213" operator="lessThan">
      <formula>0.94</formula>
    </cfRule>
  </conditionalFormatting>
  <conditionalFormatting sqref="AJ90">
    <cfRule type="cellIs" dxfId="1215" priority="212" operator="lessThan">
      <formula>0.94</formula>
    </cfRule>
  </conditionalFormatting>
  <conditionalFormatting sqref="AJ91:AJ93">
    <cfRule type="cellIs" dxfId="1214" priority="211" operator="lessThan">
      <formula>0.94</formula>
    </cfRule>
  </conditionalFormatting>
  <conditionalFormatting sqref="AI13:AI14">
    <cfRule type="cellIs" dxfId="1213" priority="307" operator="greaterThan">
      <formula>1</formula>
    </cfRule>
  </conditionalFormatting>
  <conditionalFormatting sqref="AI19:AI22">
    <cfRule type="cellIs" dxfId="1212" priority="306" operator="lessThan">
      <formula>0.92</formula>
    </cfRule>
  </conditionalFormatting>
  <conditionalFormatting sqref="AI17">
    <cfRule type="cellIs" dxfId="1211" priority="305" operator="lessThan">
      <formula>0.97</formula>
    </cfRule>
  </conditionalFormatting>
  <conditionalFormatting sqref="AI15">
    <cfRule type="cellIs" dxfId="1210" priority="304" operator="lessThan">
      <formula>0.94</formula>
    </cfRule>
  </conditionalFormatting>
  <conditionalFormatting sqref="AI16">
    <cfRule type="cellIs" dxfId="1209" priority="303" operator="lessThan">
      <formula>0.88</formula>
    </cfRule>
  </conditionalFormatting>
  <conditionalFormatting sqref="AI18">
    <cfRule type="cellIs" dxfId="1208" priority="302" operator="lessThan">
      <formula>0.97</formula>
    </cfRule>
  </conditionalFormatting>
  <conditionalFormatting sqref="AI25">
    <cfRule type="cellIs" dxfId="1207" priority="301" operator="lessThan">
      <formula>0.97</formula>
    </cfRule>
  </conditionalFormatting>
  <conditionalFormatting sqref="AI23 AI30">
    <cfRule type="cellIs" dxfId="1206" priority="300" operator="lessThan">
      <formula>0.94</formula>
    </cfRule>
  </conditionalFormatting>
  <conditionalFormatting sqref="AI24">
    <cfRule type="cellIs" dxfId="1205" priority="299" operator="lessThan">
      <formula>0.88</formula>
    </cfRule>
  </conditionalFormatting>
  <conditionalFormatting sqref="AI26">
    <cfRule type="cellIs" dxfId="1204" priority="298" operator="lessThan">
      <formula>0.97</formula>
    </cfRule>
  </conditionalFormatting>
  <conditionalFormatting sqref="AI27:AI29">
    <cfRule type="cellIs" dxfId="1203" priority="297" operator="lessThan">
      <formula>0.92</formula>
    </cfRule>
  </conditionalFormatting>
  <conditionalFormatting sqref="AI56">
    <cfRule type="cellIs" dxfId="1202" priority="296" operator="lessThan">
      <formula>0.94</formula>
    </cfRule>
  </conditionalFormatting>
  <conditionalFormatting sqref="AI57">
    <cfRule type="cellIs" dxfId="1201" priority="295" operator="lessThan">
      <formula>0.94</formula>
    </cfRule>
  </conditionalFormatting>
  <conditionalFormatting sqref="AI58">
    <cfRule type="cellIs" dxfId="1200" priority="294" operator="lessThan">
      <formula>0.94</formula>
    </cfRule>
  </conditionalFormatting>
  <conditionalFormatting sqref="AI59:AI61">
    <cfRule type="cellIs" dxfId="1199" priority="293" operator="lessThan">
      <formula>0.94</formula>
    </cfRule>
  </conditionalFormatting>
  <conditionalFormatting sqref="AI62:AI64">
    <cfRule type="cellIs" dxfId="1198" priority="292" operator="lessThan">
      <formula>0.94</formula>
    </cfRule>
  </conditionalFormatting>
  <conditionalFormatting sqref="AI65:AI67">
    <cfRule type="cellIs" dxfId="1197" priority="291" operator="lessThan">
      <formula>0.94</formula>
    </cfRule>
  </conditionalFormatting>
  <conditionalFormatting sqref="AI69:AI70">
    <cfRule type="cellIs" dxfId="1196" priority="290" operator="lessThan">
      <formula>0.94</formula>
    </cfRule>
  </conditionalFormatting>
  <conditionalFormatting sqref="AV90:AW90">
    <cfRule type="cellIs" dxfId="1195" priority="192" operator="lessThan">
      <formula>0.94</formula>
    </cfRule>
  </conditionalFormatting>
  <conditionalFormatting sqref="AV91:AW93">
    <cfRule type="cellIs" dxfId="1194" priority="191" operator="lessThan">
      <formula>0.94</formula>
    </cfRule>
  </conditionalFormatting>
  <conditionalFormatting sqref="AV94:AW96">
    <cfRule type="cellIs" dxfId="1193" priority="190" operator="lessThan">
      <formula>0.94</formula>
    </cfRule>
  </conditionalFormatting>
  <conditionalFormatting sqref="AV97:AW99">
    <cfRule type="cellIs" dxfId="1192" priority="189" operator="lessThan">
      <formula>0.94</formula>
    </cfRule>
  </conditionalFormatting>
  <conditionalFormatting sqref="Z88">
    <cfRule type="cellIs" dxfId="1191" priority="241" operator="lessThan">
      <formula>0.94</formula>
    </cfRule>
  </conditionalFormatting>
  <conditionalFormatting sqref="AA89:AG89 AL89:AP89 AX89 AR89:AS89">
    <cfRule type="cellIs" dxfId="1190" priority="238" operator="lessThan">
      <formula>0.94</formula>
    </cfRule>
  </conditionalFormatting>
  <conditionalFormatting sqref="Z90:Z93">
    <cfRule type="cellIs" dxfId="1189" priority="237" operator="lessThan">
      <formula>0.94</formula>
    </cfRule>
  </conditionalFormatting>
  <conditionalFormatting sqref="AA90:AG90 AL90:AP90 AX90 AR90:AS90">
    <cfRule type="cellIs" dxfId="1188" priority="236" operator="lessThan">
      <formula>0.94</formula>
    </cfRule>
  </conditionalFormatting>
  <conditionalFormatting sqref="AJ13:AJ14">
    <cfRule type="cellIs" dxfId="1187" priority="289" operator="greaterThan">
      <formula>1</formula>
    </cfRule>
  </conditionalFormatting>
  <conditionalFormatting sqref="AJ19:AJ22">
    <cfRule type="cellIs" dxfId="1186" priority="288" operator="lessThan">
      <formula>0.92</formula>
    </cfRule>
  </conditionalFormatting>
  <conditionalFormatting sqref="AJ17">
    <cfRule type="cellIs" dxfId="1185" priority="287" operator="lessThan">
      <formula>0.97</formula>
    </cfRule>
  </conditionalFormatting>
  <conditionalFormatting sqref="AJ15">
    <cfRule type="cellIs" dxfId="1184" priority="286" operator="lessThan">
      <formula>0.94</formula>
    </cfRule>
  </conditionalFormatting>
  <conditionalFormatting sqref="AJ16">
    <cfRule type="cellIs" dxfId="1183" priority="285" operator="lessThan">
      <formula>0.88</formula>
    </cfRule>
  </conditionalFormatting>
  <conditionalFormatting sqref="AJ18">
    <cfRule type="cellIs" dxfId="1182" priority="284" operator="lessThan">
      <formula>0.97</formula>
    </cfRule>
  </conditionalFormatting>
  <conditionalFormatting sqref="AJ25">
    <cfRule type="cellIs" dxfId="1181" priority="283" operator="lessThan">
      <formula>0.97</formula>
    </cfRule>
  </conditionalFormatting>
  <conditionalFormatting sqref="AJ23 AJ30">
    <cfRule type="cellIs" dxfId="1180" priority="282" operator="lessThan">
      <formula>0.94</formula>
    </cfRule>
  </conditionalFormatting>
  <conditionalFormatting sqref="AJ24">
    <cfRule type="cellIs" dxfId="1179" priority="281" operator="lessThan">
      <formula>0.88</formula>
    </cfRule>
  </conditionalFormatting>
  <conditionalFormatting sqref="AJ26">
    <cfRule type="cellIs" dxfId="1178" priority="280" operator="lessThan">
      <formula>0.97</formula>
    </cfRule>
  </conditionalFormatting>
  <conditionalFormatting sqref="AJ27:AJ29">
    <cfRule type="cellIs" dxfId="1177" priority="279" operator="lessThan">
      <formula>0.92</formula>
    </cfRule>
  </conditionalFormatting>
  <conditionalFormatting sqref="AJ56">
    <cfRule type="cellIs" dxfId="1176" priority="278" operator="lessThan">
      <formula>0.94</formula>
    </cfRule>
  </conditionalFormatting>
  <conditionalFormatting sqref="AJ57">
    <cfRule type="cellIs" dxfId="1175" priority="277" operator="lessThan">
      <formula>0.94</formula>
    </cfRule>
  </conditionalFormatting>
  <conditionalFormatting sqref="AJ58">
    <cfRule type="cellIs" dxfId="1174" priority="276" operator="lessThan">
      <formula>0.94</formula>
    </cfRule>
  </conditionalFormatting>
  <conditionalFormatting sqref="AJ59:AJ61">
    <cfRule type="cellIs" dxfId="1173" priority="275" operator="lessThan">
      <formula>0.94</formula>
    </cfRule>
  </conditionalFormatting>
  <conditionalFormatting sqref="AJ62:AJ64">
    <cfRule type="cellIs" dxfId="1172" priority="274" operator="lessThan">
      <formula>0.94</formula>
    </cfRule>
  </conditionalFormatting>
  <conditionalFormatting sqref="AJ65:AJ67">
    <cfRule type="cellIs" dxfId="1171" priority="273" operator="lessThan">
      <formula>0.94</formula>
    </cfRule>
  </conditionalFormatting>
  <conditionalFormatting sqref="AJ69:AJ70">
    <cfRule type="cellIs" dxfId="1170" priority="272" operator="lessThan">
      <formula>0.94</formula>
    </cfRule>
  </conditionalFormatting>
  <conditionalFormatting sqref="AI94:AI96">
    <cfRule type="cellIs" dxfId="1169" priority="217" operator="lessThan">
      <formula>0.94</formula>
    </cfRule>
  </conditionalFormatting>
  <conditionalFormatting sqref="AI97:AI99">
    <cfRule type="cellIs" dxfId="1168" priority="216" operator="lessThan">
      <formula>0.94</formula>
    </cfRule>
  </conditionalFormatting>
  <conditionalFormatting sqref="AI101:AI102">
    <cfRule type="cellIs" dxfId="1167" priority="215" operator="lessThan">
      <formula>0.94</formula>
    </cfRule>
  </conditionalFormatting>
  <conditionalFormatting sqref="AJ94:AJ96">
    <cfRule type="cellIs" dxfId="1166" priority="210" operator="lessThan">
      <formula>0.94</formula>
    </cfRule>
  </conditionalFormatting>
  <conditionalFormatting sqref="AJ97:AJ99">
    <cfRule type="cellIs" dxfId="1165" priority="209" operator="lessThan">
      <formula>0.94</formula>
    </cfRule>
  </conditionalFormatting>
  <conditionalFormatting sqref="AJ101:AJ102">
    <cfRule type="cellIs" dxfId="1164" priority="208" operator="lessThan">
      <formula>0.94</formula>
    </cfRule>
  </conditionalFormatting>
  <conditionalFormatting sqref="AK13:AK14">
    <cfRule type="cellIs" dxfId="1163" priority="271" operator="greaterThan">
      <formula>1</formula>
    </cfRule>
  </conditionalFormatting>
  <conditionalFormatting sqref="AK19:AK22">
    <cfRule type="cellIs" dxfId="1162" priority="270" operator="lessThan">
      <formula>0.92</formula>
    </cfRule>
  </conditionalFormatting>
  <conditionalFormatting sqref="AK17">
    <cfRule type="cellIs" dxfId="1161" priority="269" operator="lessThan">
      <formula>0.97</formula>
    </cfRule>
  </conditionalFormatting>
  <conditionalFormatting sqref="AK16">
    <cfRule type="cellIs" dxfId="1160" priority="267" operator="lessThan">
      <formula>0.88</formula>
    </cfRule>
  </conditionalFormatting>
  <conditionalFormatting sqref="AK18">
    <cfRule type="cellIs" dxfId="1159" priority="266" operator="lessThan">
      <formula>0.97</formula>
    </cfRule>
  </conditionalFormatting>
  <conditionalFormatting sqref="AK25">
    <cfRule type="cellIs" dxfId="1158" priority="265" operator="lessThan">
      <formula>0.97</formula>
    </cfRule>
  </conditionalFormatting>
  <conditionalFormatting sqref="AK24">
    <cfRule type="cellIs" dxfId="1157" priority="263" operator="lessThan">
      <formula>0.88</formula>
    </cfRule>
  </conditionalFormatting>
  <conditionalFormatting sqref="AK26">
    <cfRule type="cellIs" dxfId="1156" priority="262" operator="lessThan">
      <formula>0.97</formula>
    </cfRule>
  </conditionalFormatting>
  <conditionalFormatting sqref="AK27:AK29">
    <cfRule type="cellIs" dxfId="1155" priority="261" operator="lessThan">
      <formula>0.92</formula>
    </cfRule>
  </conditionalFormatting>
  <conditionalFormatting sqref="AK56">
    <cfRule type="cellIs" dxfId="1154" priority="260" operator="lessThan">
      <formula>0.94</formula>
    </cfRule>
  </conditionalFormatting>
  <conditionalFormatting sqref="AK57">
    <cfRule type="cellIs" dxfId="1153" priority="259" operator="lessThan">
      <formula>0.94</formula>
    </cfRule>
  </conditionalFormatting>
  <conditionalFormatting sqref="AK58">
    <cfRule type="cellIs" dxfId="1152" priority="258" operator="lessThan">
      <formula>0.94</formula>
    </cfRule>
  </conditionalFormatting>
  <conditionalFormatting sqref="AK59:AK61">
    <cfRule type="cellIs" dxfId="1151" priority="257" operator="lessThan">
      <formula>0.94</formula>
    </cfRule>
  </conditionalFormatting>
  <conditionalFormatting sqref="AK62:AK64">
    <cfRule type="cellIs" dxfId="1150" priority="256" operator="lessThan">
      <formula>0.94</formula>
    </cfRule>
  </conditionalFormatting>
  <conditionalFormatting sqref="AK65:AK67">
    <cfRule type="cellIs" dxfId="1149" priority="255" operator="lessThan">
      <formula>0.94</formula>
    </cfRule>
  </conditionalFormatting>
  <conditionalFormatting sqref="AK69:AK70">
    <cfRule type="cellIs" dxfId="1148" priority="254" operator="lessThan">
      <formula>0.94</formula>
    </cfRule>
  </conditionalFormatting>
  <conditionalFormatting sqref="AP69:AQ69">
    <cfRule type="cellIs" dxfId="1147" priority="188" operator="lessThan">
      <formula>0.94</formula>
    </cfRule>
  </conditionalFormatting>
  <conditionalFormatting sqref="AS69:AW69">
    <cfRule type="cellIs" dxfId="1146" priority="187" operator="lessThan">
      <formula>0.94</formula>
    </cfRule>
  </conditionalFormatting>
  <conditionalFormatting sqref="AP101:AW101">
    <cfRule type="cellIs" dxfId="1145" priority="186" operator="lessThan">
      <formula>0.94</formula>
    </cfRule>
  </conditionalFormatting>
  <conditionalFormatting sqref="AP70">
    <cfRule type="cellIs" dxfId="1144" priority="185" operator="lessThan">
      <formula>0.94</formula>
    </cfRule>
  </conditionalFormatting>
  <conditionalFormatting sqref="AQ70">
    <cfRule type="cellIs" dxfId="1143" priority="184" operator="lessThan">
      <formula>0.94</formula>
    </cfRule>
  </conditionalFormatting>
  <conditionalFormatting sqref="AR70">
    <cfRule type="cellIs" dxfId="1142" priority="183" operator="lessThan">
      <formula>0.94</formula>
    </cfRule>
  </conditionalFormatting>
  <conditionalFormatting sqref="AS70">
    <cfRule type="cellIs" dxfId="1141" priority="182" operator="lessThan">
      <formula>0.94</formula>
    </cfRule>
  </conditionalFormatting>
  <conditionalFormatting sqref="AT70">
    <cfRule type="cellIs" dxfId="1140" priority="181" operator="lessThan">
      <formula>0.94</formula>
    </cfRule>
  </conditionalFormatting>
  <conditionalFormatting sqref="AU70">
    <cfRule type="cellIs" dxfId="1139" priority="180" operator="lessThan">
      <formula>0.94</formula>
    </cfRule>
  </conditionalFormatting>
  <conditionalFormatting sqref="AI89">
    <cfRule type="cellIs" dxfId="1138" priority="220" operator="lessThan">
      <formula>0.94</formula>
    </cfRule>
  </conditionalFormatting>
  <conditionalFormatting sqref="AI90">
    <cfRule type="cellIs" dxfId="1137" priority="219" operator="lessThan">
      <formula>0.94</formula>
    </cfRule>
  </conditionalFormatting>
  <conditionalFormatting sqref="AI91:AI93">
    <cfRule type="cellIs" dxfId="1136" priority="218" operator="lessThan">
      <formula>0.94</formula>
    </cfRule>
  </conditionalFormatting>
  <conditionalFormatting sqref="BD101:BD102">
    <cfRule type="cellIs" dxfId="1135" priority="151" operator="lessThan">
      <formula>0.94</formula>
    </cfRule>
  </conditionalFormatting>
  <conditionalFormatting sqref="AQ88">
    <cfRule type="cellIs" dxfId="1134" priority="172" operator="lessThan">
      <formula>0.94</formula>
    </cfRule>
  </conditionalFormatting>
  <conditionalFormatting sqref="AQ89">
    <cfRule type="cellIs" dxfId="1133" priority="171" operator="lessThan">
      <formula>0.94</formula>
    </cfRule>
  </conditionalFormatting>
  <conditionalFormatting sqref="AQ90">
    <cfRule type="cellIs" dxfId="1132" priority="170" operator="lessThan">
      <formula>0.94</formula>
    </cfRule>
  </conditionalFormatting>
  <conditionalFormatting sqref="AZ91:BA93">
    <cfRule type="cellIs" dxfId="1131" priority="147" operator="lessThan">
      <formula>0.94</formula>
    </cfRule>
  </conditionalFormatting>
  <conditionalFormatting sqref="AZ94:BA96">
    <cfRule type="cellIs" dxfId="1130" priority="146" operator="lessThan">
      <formula>0.94</formula>
    </cfRule>
  </conditionalFormatting>
  <conditionalFormatting sqref="AZ97:BA99">
    <cfRule type="cellIs" dxfId="1129" priority="145" operator="lessThan">
      <formula>0.94</formula>
    </cfRule>
  </conditionalFormatting>
  <conditionalFormatting sqref="BB88:BC88">
    <cfRule type="cellIs" dxfId="1128" priority="144" operator="lessThan">
      <formula>0.94</formula>
    </cfRule>
  </conditionalFormatting>
  <conditionalFormatting sqref="BB89:BC89">
    <cfRule type="cellIs" dxfId="1127" priority="143" operator="lessThan">
      <formula>0.94</formula>
    </cfRule>
  </conditionalFormatting>
  <conditionalFormatting sqref="BB90:BC90">
    <cfRule type="cellIs" dxfId="1126" priority="142" operator="lessThan">
      <formula>0.94</formula>
    </cfRule>
  </conditionalFormatting>
  <conditionalFormatting sqref="AV56:AW56">
    <cfRule type="cellIs" dxfId="1125" priority="247" operator="lessThan">
      <formula>0.94</formula>
    </cfRule>
  </conditionalFormatting>
  <conditionalFormatting sqref="AV57:AW57">
    <cfRule type="cellIs" dxfId="1124" priority="246" operator="lessThan">
      <formula>0.94</formula>
    </cfRule>
  </conditionalFormatting>
  <conditionalFormatting sqref="AZ57:BA57">
    <cfRule type="cellIs" dxfId="1123" priority="168" operator="lessThan">
      <formula>0.94</formula>
    </cfRule>
  </conditionalFormatting>
  <conditionalFormatting sqref="AZ58:BA58">
    <cfRule type="cellIs" dxfId="1122" priority="167" operator="lessThan">
      <formula>0.94</formula>
    </cfRule>
  </conditionalFormatting>
  <conditionalFormatting sqref="AZ59:BA61">
    <cfRule type="cellIs" dxfId="1121" priority="166" operator="lessThan">
      <formula>0.94</formula>
    </cfRule>
  </conditionalFormatting>
  <conditionalFormatting sqref="AZ62:BA64">
    <cfRule type="cellIs" dxfId="1120" priority="165" operator="lessThan">
      <formula>0.94</formula>
    </cfRule>
  </conditionalFormatting>
  <conditionalFormatting sqref="AZ65:BA67">
    <cfRule type="cellIs" dxfId="1119" priority="164" operator="lessThan">
      <formula>0.94</formula>
    </cfRule>
  </conditionalFormatting>
  <conditionalFormatting sqref="AZ15:BB15">
    <cfRule type="cellIs" dxfId="1118" priority="129" operator="lessThan">
      <formula>0.94</formula>
    </cfRule>
  </conditionalFormatting>
  <conditionalFormatting sqref="AA91:AG93 AL91:AS93 AX91:AX93">
    <cfRule type="cellIs" dxfId="1117" priority="235" operator="lessThan">
      <formula>0.94</formula>
    </cfRule>
  </conditionalFormatting>
  <conditionalFormatting sqref="Z94:Z96">
    <cfRule type="cellIs" dxfId="1116" priority="234" operator="lessThan">
      <formula>0.94</formula>
    </cfRule>
  </conditionalFormatting>
  <conditionalFormatting sqref="AA94:AG96 AL94:AS96 AX94:AX96">
    <cfRule type="cellIs" dxfId="1115" priority="233" operator="lessThan">
      <formula>0.94</formula>
    </cfRule>
  </conditionalFormatting>
  <conditionalFormatting sqref="Z97:Z99">
    <cfRule type="cellIs" dxfId="1114" priority="232" operator="lessThan">
      <formula>0.94</formula>
    </cfRule>
  </conditionalFormatting>
  <conditionalFormatting sqref="AA97:AG99 AL97:AS99 AX97:AX99">
    <cfRule type="cellIs" dxfId="1113" priority="231" operator="lessThan">
      <formula>0.94</formula>
    </cfRule>
  </conditionalFormatting>
  <conditionalFormatting sqref="Z101:Z102">
    <cfRule type="cellIs" dxfId="1112" priority="230" operator="lessThan">
      <formula>0.94</formula>
    </cfRule>
  </conditionalFormatting>
  <conditionalFormatting sqref="AA101:AG102 AL101:AO101 AX101:AX102 AL102:AN102">
    <cfRule type="cellIs" dxfId="1111" priority="229" operator="lessThan">
      <formula>0.94</formula>
    </cfRule>
  </conditionalFormatting>
  <conditionalFormatting sqref="AH88">
    <cfRule type="cellIs" dxfId="1110" priority="228" operator="lessThan">
      <formula>0.94</formula>
    </cfRule>
  </conditionalFormatting>
  <conditionalFormatting sqref="AH89">
    <cfRule type="cellIs" dxfId="1109" priority="227" operator="lessThan">
      <formula>0.94</formula>
    </cfRule>
  </conditionalFormatting>
  <conditionalFormatting sqref="AH90">
    <cfRule type="cellIs" dxfId="1108" priority="226" operator="lessThan">
      <formula>0.94</formula>
    </cfRule>
  </conditionalFormatting>
  <conditionalFormatting sqref="AH91:AH93">
    <cfRule type="cellIs" dxfId="1107" priority="225" operator="lessThan">
      <formula>0.94</formula>
    </cfRule>
  </conditionalFormatting>
  <conditionalFormatting sqref="AH94:AH96">
    <cfRule type="cellIs" dxfId="1106" priority="224" operator="lessThan">
      <formula>0.94</formula>
    </cfRule>
  </conditionalFormatting>
  <conditionalFormatting sqref="AH97:AH99">
    <cfRule type="cellIs" dxfId="1105" priority="223" operator="lessThan">
      <formula>0.94</formula>
    </cfRule>
  </conditionalFormatting>
  <conditionalFormatting sqref="AH101:AH102">
    <cfRule type="cellIs" dxfId="1104" priority="222" operator="lessThan">
      <formula>0.94</formula>
    </cfRule>
  </conditionalFormatting>
  <conditionalFormatting sqref="AI88">
    <cfRule type="cellIs" dxfId="1103" priority="221" operator="lessThan">
      <formula>0.94</formula>
    </cfRule>
  </conditionalFormatting>
  <conditionalFormatting sqref="AZ56:BA56">
    <cfRule type="cellIs" dxfId="1102" priority="169" operator="lessThan">
      <formula>0.94</formula>
    </cfRule>
  </conditionalFormatting>
  <conditionalFormatting sqref="AK88">
    <cfRule type="cellIs" dxfId="1101" priority="207" operator="lessThan">
      <formula>0.94</formula>
    </cfRule>
  </conditionalFormatting>
  <conditionalFormatting sqref="AK89">
    <cfRule type="cellIs" dxfId="1100" priority="206" operator="lessThan">
      <formula>0.94</formula>
    </cfRule>
  </conditionalFormatting>
  <conditionalFormatting sqref="AK90">
    <cfRule type="cellIs" dxfId="1099" priority="205" operator="lessThan">
      <formula>0.94</formula>
    </cfRule>
  </conditionalFormatting>
  <conditionalFormatting sqref="AK91:AK93">
    <cfRule type="cellIs" dxfId="1098" priority="204" operator="lessThan">
      <formula>0.94</formula>
    </cfRule>
  </conditionalFormatting>
  <conditionalFormatting sqref="AK94:AK96">
    <cfRule type="cellIs" dxfId="1097" priority="203" operator="lessThan">
      <formula>0.94</formula>
    </cfRule>
  </conditionalFormatting>
  <conditionalFormatting sqref="AK97:AK99">
    <cfRule type="cellIs" dxfId="1096" priority="202" operator="lessThan">
      <formula>0.94</formula>
    </cfRule>
  </conditionalFormatting>
  <conditionalFormatting sqref="AK101:AK102">
    <cfRule type="cellIs" dxfId="1095" priority="201" operator="lessThan">
      <formula>0.94</formula>
    </cfRule>
  </conditionalFormatting>
  <conditionalFormatting sqref="AT88:AU88">
    <cfRule type="cellIs" dxfId="1094" priority="200" operator="lessThan">
      <formula>0.94</formula>
    </cfRule>
  </conditionalFormatting>
  <conditionalFormatting sqref="AT89:AU89">
    <cfRule type="cellIs" dxfId="1093" priority="199" operator="lessThan">
      <formula>0.94</formula>
    </cfRule>
  </conditionalFormatting>
  <conditionalFormatting sqref="AT90:AU90">
    <cfRule type="cellIs" dxfId="1092" priority="198" operator="lessThan">
      <formula>0.94</formula>
    </cfRule>
  </conditionalFormatting>
  <conditionalFormatting sqref="AT91:AU93">
    <cfRule type="cellIs" dxfId="1091" priority="197" operator="lessThan">
      <formula>0.94</formula>
    </cfRule>
  </conditionalFormatting>
  <conditionalFormatting sqref="AT94:AU96">
    <cfRule type="cellIs" dxfId="1090" priority="196" operator="lessThan">
      <formula>0.94</formula>
    </cfRule>
  </conditionalFormatting>
  <conditionalFormatting sqref="AT97:AU99">
    <cfRule type="cellIs" dxfId="1089" priority="195" operator="lessThan">
      <formula>0.94</formula>
    </cfRule>
  </conditionalFormatting>
  <conditionalFormatting sqref="AV88:AW88">
    <cfRule type="cellIs" dxfId="1088" priority="194" operator="lessThan">
      <formula>0.94</formula>
    </cfRule>
  </conditionalFormatting>
  <conditionalFormatting sqref="AV89:AW89">
    <cfRule type="cellIs" dxfId="1087" priority="193" operator="lessThan">
      <formula>0.94</formula>
    </cfRule>
  </conditionalFormatting>
  <conditionalFormatting sqref="AV70">
    <cfRule type="cellIs" dxfId="1086" priority="179" operator="lessThan">
      <formula>0.94</formula>
    </cfRule>
  </conditionalFormatting>
  <conditionalFormatting sqref="AW70">
    <cfRule type="cellIs" dxfId="1085" priority="178" operator="lessThan">
      <formula>0.94</formula>
    </cfRule>
  </conditionalFormatting>
  <conditionalFormatting sqref="AO102:AW102">
    <cfRule type="cellIs" dxfId="1084" priority="177" operator="lessThan">
      <formula>0.94</formula>
    </cfRule>
  </conditionalFormatting>
  <conditionalFormatting sqref="AR69">
    <cfRule type="cellIs" dxfId="1083" priority="176" operator="lessThan">
      <formula>0.94</formula>
    </cfRule>
  </conditionalFormatting>
  <conditionalFormatting sqref="AC18">
    <cfRule type="cellIs" dxfId="1082" priority="175" operator="lessThan">
      <formula>0.97</formula>
    </cfRule>
  </conditionalFormatting>
  <conditionalFormatting sqref="AD18:AG18">
    <cfRule type="cellIs" dxfId="1081" priority="174" operator="lessThan">
      <formula>0.97</formula>
    </cfRule>
  </conditionalFormatting>
  <conditionalFormatting sqref="Z18:AA18">
    <cfRule type="cellIs" dxfId="1080" priority="173" operator="lessThan">
      <formula>0.97</formula>
    </cfRule>
  </conditionalFormatting>
  <conditionalFormatting sqref="AZ88:BA88">
    <cfRule type="cellIs" dxfId="1079" priority="150" operator="lessThan">
      <formula>0.94</formula>
    </cfRule>
  </conditionalFormatting>
  <conditionalFormatting sqref="AZ89:BA89">
    <cfRule type="cellIs" dxfId="1078" priority="149" operator="lessThan">
      <formula>0.94</formula>
    </cfRule>
  </conditionalFormatting>
  <conditionalFormatting sqref="AZ90:BA90">
    <cfRule type="cellIs" dxfId="1077" priority="148" operator="lessThan">
      <formula>0.94</formula>
    </cfRule>
  </conditionalFormatting>
  <conditionalFormatting sqref="BC23 BC30">
    <cfRule type="cellIs" dxfId="1076" priority="105" operator="lessThan">
      <formula>0.94</formula>
    </cfRule>
  </conditionalFormatting>
  <conditionalFormatting sqref="BD88:BE88">
    <cfRule type="cellIs" dxfId="1075" priority="54" operator="lessThan">
      <formula>0.94</formula>
    </cfRule>
  </conditionalFormatting>
  <conditionalFormatting sqref="BD15">
    <cfRule type="cellIs" dxfId="1074" priority="99" operator="lessThan">
      <formula>0.94</formula>
    </cfRule>
  </conditionalFormatting>
  <conditionalFormatting sqref="BD90:BE90">
    <cfRule type="cellIs" dxfId="1073" priority="52" operator="lessThan">
      <formula>0.94</formula>
    </cfRule>
  </conditionalFormatting>
  <conditionalFormatting sqref="BD91:BE93">
    <cfRule type="cellIs" dxfId="1072" priority="51" operator="lessThan">
      <formula>0.94</formula>
    </cfRule>
  </conditionalFormatting>
  <conditionalFormatting sqref="BD94:BE96">
    <cfRule type="cellIs" dxfId="1071" priority="50" operator="lessThan">
      <formula>0.94</formula>
    </cfRule>
  </conditionalFormatting>
  <conditionalFormatting sqref="AZ102:BC102">
    <cfRule type="cellIs" dxfId="1070" priority="135" operator="lessThan">
      <formula>0.94</formula>
    </cfRule>
  </conditionalFormatting>
  <conditionalFormatting sqref="BA70">
    <cfRule type="cellIs" dxfId="1069" priority="134" operator="lessThan">
      <formula>0.94</formula>
    </cfRule>
  </conditionalFormatting>
  <conditionalFormatting sqref="BB70">
    <cfRule type="cellIs" dxfId="1068" priority="133" operator="lessThan">
      <formula>0.94</formula>
    </cfRule>
  </conditionalFormatting>
  <conditionalFormatting sqref="BC70">
    <cfRule type="cellIs" dxfId="1067" priority="132" operator="lessThan">
      <formula>0.94</formula>
    </cfRule>
  </conditionalFormatting>
  <conditionalFormatting sqref="BE15">
    <cfRule type="cellIs" dxfId="1066" priority="89" operator="lessThan">
      <formula>0.94</formula>
    </cfRule>
  </conditionalFormatting>
  <conditionalFormatting sqref="BE23 BE30">
    <cfRule type="cellIs" dxfId="1065" priority="85" operator="lessThan">
      <formula>0.94</formula>
    </cfRule>
  </conditionalFormatting>
  <conditionalFormatting sqref="BB56:BC56">
    <cfRule type="cellIs" dxfId="1064" priority="163" operator="lessThan">
      <formula>0.94</formula>
    </cfRule>
  </conditionalFormatting>
  <conditionalFormatting sqref="BB57:BC57">
    <cfRule type="cellIs" dxfId="1063" priority="162" operator="lessThan">
      <formula>0.94</formula>
    </cfRule>
  </conditionalFormatting>
  <conditionalFormatting sqref="BB58:BC58">
    <cfRule type="cellIs" dxfId="1062" priority="161" operator="lessThan">
      <formula>0.94</formula>
    </cfRule>
  </conditionalFormatting>
  <conditionalFormatting sqref="BB59:BC61">
    <cfRule type="cellIs" dxfId="1061" priority="160" operator="lessThan">
      <formula>0.94</formula>
    </cfRule>
  </conditionalFormatting>
  <conditionalFormatting sqref="BB62:BC64">
    <cfRule type="cellIs" dxfId="1060" priority="159" operator="lessThan">
      <formula>0.94</formula>
    </cfRule>
  </conditionalFormatting>
  <conditionalFormatting sqref="BB65:BC67">
    <cfRule type="cellIs" dxfId="1059" priority="158" operator="lessThan">
      <formula>0.94</formula>
    </cfRule>
  </conditionalFormatting>
  <conditionalFormatting sqref="BX56">
    <cfRule type="cellIs" dxfId="1058" priority="70" operator="lessThan">
      <formula>0.94</formula>
    </cfRule>
  </conditionalFormatting>
  <conditionalFormatting sqref="BX57">
    <cfRule type="cellIs" dxfId="1057" priority="69" operator="lessThan">
      <formula>0.94</formula>
    </cfRule>
  </conditionalFormatting>
  <conditionalFormatting sqref="BX58">
    <cfRule type="cellIs" dxfId="1056" priority="68" operator="lessThan">
      <formula>0.94</formula>
    </cfRule>
  </conditionalFormatting>
  <conditionalFormatting sqref="BX59:BX61">
    <cfRule type="cellIs" dxfId="1055" priority="67" operator="lessThan">
      <formula>0.94</formula>
    </cfRule>
  </conditionalFormatting>
  <conditionalFormatting sqref="BX62:BX64">
    <cfRule type="cellIs" dxfId="1054" priority="66" operator="lessThan">
      <formula>0.94</formula>
    </cfRule>
  </conditionalFormatting>
  <conditionalFormatting sqref="BX65:BX67">
    <cfRule type="cellIs" dxfId="1053" priority="65" operator="lessThan">
      <formula>0.94</formula>
    </cfRule>
  </conditionalFormatting>
  <conditionalFormatting sqref="BX69:BX70">
    <cfRule type="cellIs" dxfId="1052" priority="64" operator="lessThan">
      <formula>0.94</formula>
    </cfRule>
  </conditionalFormatting>
  <conditionalFormatting sqref="BD88">
    <cfRule type="cellIs" dxfId="1051" priority="157" operator="lessThan">
      <formula>0.94</formula>
    </cfRule>
  </conditionalFormatting>
  <conditionalFormatting sqref="BD89">
    <cfRule type="cellIs" dxfId="1050" priority="156" operator="lessThan">
      <formula>0.94</formula>
    </cfRule>
  </conditionalFormatting>
  <conditionalFormatting sqref="BD90">
    <cfRule type="cellIs" dxfId="1049" priority="155" operator="lessThan">
      <formula>0.94</formula>
    </cfRule>
  </conditionalFormatting>
  <conditionalFormatting sqref="BD91:BD93">
    <cfRule type="cellIs" dxfId="1048" priority="154" operator="lessThan">
      <formula>0.94</formula>
    </cfRule>
  </conditionalFormatting>
  <conditionalFormatting sqref="BD94:BD96">
    <cfRule type="cellIs" dxfId="1047" priority="153" operator="lessThan">
      <formula>0.94</formula>
    </cfRule>
  </conditionalFormatting>
  <conditionalFormatting sqref="BD97:BD99">
    <cfRule type="cellIs" dxfId="1046" priority="152" operator="lessThan">
      <formula>0.94</formula>
    </cfRule>
  </conditionalFormatting>
  <conditionalFormatting sqref="BB91:BC93">
    <cfRule type="cellIs" dxfId="1045" priority="141" operator="lessThan">
      <formula>0.94</formula>
    </cfRule>
  </conditionalFormatting>
  <conditionalFormatting sqref="BB94:BC96">
    <cfRule type="cellIs" dxfId="1044" priority="140" operator="lessThan">
      <formula>0.94</formula>
    </cfRule>
  </conditionalFormatting>
  <conditionalFormatting sqref="BB97:BC99">
    <cfRule type="cellIs" dxfId="1043" priority="139" operator="lessThan">
      <formula>0.94</formula>
    </cfRule>
  </conditionalFormatting>
  <conditionalFormatting sqref="AZ69:BC69">
    <cfRule type="cellIs" dxfId="1042" priority="138" operator="lessThan">
      <formula>0.94</formula>
    </cfRule>
  </conditionalFormatting>
  <conditionalFormatting sqref="AZ101:BC101">
    <cfRule type="cellIs" dxfId="1041" priority="137" operator="lessThan">
      <formula>0.94</formula>
    </cfRule>
  </conditionalFormatting>
  <conditionalFormatting sqref="AZ70">
    <cfRule type="cellIs" dxfId="1040" priority="136" operator="lessThan">
      <formula>0.94</formula>
    </cfRule>
  </conditionalFormatting>
  <conditionalFormatting sqref="AZ13:BB14">
    <cfRule type="cellIs" dxfId="1039" priority="131" operator="greaterThan">
      <formula>1</formula>
    </cfRule>
  </conditionalFormatting>
  <conditionalFormatting sqref="AZ17:BB17">
    <cfRule type="cellIs" dxfId="1038" priority="130" operator="lessThan">
      <formula>0.97</formula>
    </cfRule>
  </conditionalFormatting>
  <conditionalFormatting sqref="AZ16:BB16">
    <cfRule type="cellIs" dxfId="1037" priority="128" operator="lessThan">
      <formula>0.88</formula>
    </cfRule>
  </conditionalFormatting>
  <conditionalFormatting sqref="AZ19:BB22">
    <cfRule type="cellIs" dxfId="1036" priority="127" operator="lessThan">
      <formula>0.92</formula>
    </cfRule>
  </conditionalFormatting>
  <conditionalFormatting sqref="AZ25">
    <cfRule type="cellIs" dxfId="1035" priority="126" operator="lessThan">
      <formula>0.97</formula>
    </cfRule>
  </conditionalFormatting>
  <conditionalFormatting sqref="AZ30 AZ23">
    <cfRule type="cellIs" dxfId="1034" priority="125" operator="lessThan">
      <formula>0.94</formula>
    </cfRule>
  </conditionalFormatting>
  <conditionalFormatting sqref="AZ24">
    <cfRule type="cellIs" dxfId="1033" priority="124" operator="lessThan">
      <formula>0.88</formula>
    </cfRule>
  </conditionalFormatting>
  <conditionalFormatting sqref="AZ26">
    <cfRule type="cellIs" dxfId="1032" priority="123" operator="lessThan">
      <formula>0.97</formula>
    </cfRule>
  </conditionalFormatting>
  <conditionalFormatting sqref="AZ27:AZ29">
    <cfRule type="cellIs" dxfId="1031" priority="122" operator="lessThan">
      <formula>0.92</formula>
    </cfRule>
  </conditionalFormatting>
  <conditionalFormatting sqref="BA25">
    <cfRule type="cellIs" dxfId="1030" priority="121" operator="lessThan">
      <formula>0.97</formula>
    </cfRule>
  </conditionalFormatting>
  <conditionalFormatting sqref="BA30 BA23">
    <cfRule type="cellIs" dxfId="1029" priority="120" operator="lessThan">
      <formula>0.94</formula>
    </cfRule>
  </conditionalFormatting>
  <conditionalFormatting sqref="BA24">
    <cfRule type="cellIs" dxfId="1028" priority="119" operator="lessThan">
      <formula>0.88</formula>
    </cfRule>
  </conditionalFormatting>
  <conditionalFormatting sqref="BA26">
    <cfRule type="cellIs" dxfId="1027" priority="118" operator="lessThan">
      <formula>0.97</formula>
    </cfRule>
  </conditionalFormatting>
  <conditionalFormatting sqref="BA27:BA29">
    <cfRule type="cellIs" dxfId="1026" priority="117" operator="lessThan">
      <formula>0.92</formula>
    </cfRule>
  </conditionalFormatting>
  <conditionalFormatting sqref="BB25">
    <cfRule type="cellIs" dxfId="1025" priority="116" operator="lessThan">
      <formula>0.97</formula>
    </cfRule>
  </conditionalFormatting>
  <conditionalFormatting sqref="BB23 BB30">
    <cfRule type="cellIs" dxfId="1024" priority="115" operator="lessThan">
      <formula>0.94</formula>
    </cfRule>
  </conditionalFormatting>
  <conditionalFormatting sqref="BB24">
    <cfRule type="cellIs" dxfId="1023" priority="114" operator="lessThan">
      <formula>0.88</formula>
    </cfRule>
  </conditionalFormatting>
  <conditionalFormatting sqref="BB26">
    <cfRule type="cellIs" dxfId="1022" priority="113" operator="lessThan">
      <formula>0.97</formula>
    </cfRule>
  </conditionalFormatting>
  <conditionalFormatting sqref="BB27:BB29">
    <cfRule type="cellIs" dxfId="1021" priority="112" operator="lessThan">
      <formula>0.92</formula>
    </cfRule>
  </conditionalFormatting>
  <conditionalFormatting sqref="BC13:BC14">
    <cfRule type="cellIs" dxfId="1020" priority="111" operator="greaterThan">
      <formula>1</formula>
    </cfRule>
  </conditionalFormatting>
  <conditionalFormatting sqref="BC17">
    <cfRule type="cellIs" dxfId="1019" priority="110" operator="lessThan">
      <formula>0.97</formula>
    </cfRule>
  </conditionalFormatting>
  <conditionalFormatting sqref="BC15">
    <cfRule type="cellIs" dxfId="1018" priority="109" operator="lessThan">
      <formula>0.94</formula>
    </cfRule>
  </conditionalFormatting>
  <conditionalFormatting sqref="BC16">
    <cfRule type="cellIs" dxfId="1017" priority="108" operator="lessThan">
      <formula>0.88</formula>
    </cfRule>
  </conditionalFormatting>
  <conditionalFormatting sqref="BC19:BC22">
    <cfRule type="cellIs" dxfId="1016" priority="107" operator="lessThan">
      <formula>0.92</formula>
    </cfRule>
  </conditionalFormatting>
  <conditionalFormatting sqref="BC25">
    <cfRule type="cellIs" dxfId="1015" priority="106" operator="lessThan">
      <formula>0.97</formula>
    </cfRule>
  </conditionalFormatting>
  <conditionalFormatting sqref="BC24">
    <cfRule type="cellIs" dxfId="1014" priority="104" operator="lessThan">
      <formula>0.88</formula>
    </cfRule>
  </conditionalFormatting>
  <conditionalFormatting sqref="BC26">
    <cfRule type="cellIs" dxfId="1013" priority="103" operator="lessThan">
      <formula>0.97</formula>
    </cfRule>
  </conditionalFormatting>
  <conditionalFormatting sqref="BC27:BC29">
    <cfRule type="cellIs" dxfId="1012" priority="102" operator="lessThan">
      <formula>0.92</formula>
    </cfRule>
  </conditionalFormatting>
  <conditionalFormatting sqref="BD13:BD14">
    <cfRule type="cellIs" dxfId="1011" priority="101" operator="greaterThan">
      <formula>1</formula>
    </cfRule>
  </conditionalFormatting>
  <conditionalFormatting sqref="BD17">
    <cfRule type="cellIs" dxfId="1010" priority="100" operator="lessThan">
      <formula>0.97</formula>
    </cfRule>
  </conditionalFormatting>
  <conditionalFormatting sqref="BD89:BE89">
    <cfRule type="cellIs" dxfId="1009" priority="53" operator="lessThan">
      <formula>0.94</formula>
    </cfRule>
  </conditionalFormatting>
  <conditionalFormatting sqref="BD16">
    <cfRule type="cellIs" dxfId="1008" priority="98" operator="lessThan">
      <formula>0.88</formula>
    </cfRule>
  </conditionalFormatting>
  <conditionalFormatting sqref="BD19:BD22">
    <cfRule type="cellIs" dxfId="1007" priority="97" operator="lessThan">
      <formula>0.92</formula>
    </cfRule>
  </conditionalFormatting>
  <conditionalFormatting sqref="BD25">
    <cfRule type="cellIs" dxfId="1006" priority="96" operator="lessThan">
      <formula>0.97</formula>
    </cfRule>
  </conditionalFormatting>
  <conditionalFormatting sqref="BD23 BD30">
    <cfRule type="cellIs" dxfId="1005" priority="95" operator="lessThan">
      <formula>0.94</formula>
    </cfRule>
  </conditionalFormatting>
  <conditionalFormatting sqref="BD24">
    <cfRule type="cellIs" dxfId="1004" priority="94" operator="lessThan">
      <formula>0.88</formula>
    </cfRule>
  </conditionalFormatting>
  <conditionalFormatting sqref="BD26">
    <cfRule type="cellIs" dxfId="1003" priority="93" operator="lessThan">
      <formula>0.97</formula>
    </cfRule>
  </conditionalFormatting>
  <conditionalFormatting sqref="BD27:BD29">
    <cfRule type="cellIs" dxfId="1002" priority="92" operator="lessThan">
      <formula>0.92</formula>
    </cfRule>
  </conditionalFormatting>
  <conditionalFormatting sqref="BE13:BE14">
    <cfRule type="cellIs" dxfId="1001" priority="91" operator="greaterThan">
      <formula>1</formula>
    </cfRule>
  </conditionalFormatting>
  <conditionalFormatting sqref="BE17">
    <cfRule type="cellIs" dxfId="1000" priority="90" operator="lessThan">
      <formula>0.97</formula>
    </cfRule>
  </conditionalFormatting>
  <conditionalFormatting sqref="BE16">
    <cfRule type="cellIs" dxfId="999" priority="88" operator="lessThan">
      <formula>0.88</formula>
    </cfRule>
  </conditionalFormatting>
  <conditionalFormatting sqref="BE19:BE22">
    <cfRule type="cellIs" dxfId="998" priority="87" operator="lessThan">
      <formula>0.92</formula>
    </cfRule>
  </conditionalFormatting>
  <conditionalFormatting sqref="BE25">
    <cfRule type="cellIs" dxfId="997" priority="86" operator="lessThan">
      <formula>0.97</formula>
    </cfRule>
  </conditionalFormatting>
  <conditionalFormatting sqref="BE24">
    <cfRule type="cellIs" dxfId="996" priority="84" operator="lessThan">
      <formula>0.88</formula>
    </cfRule>
  </conditionalFormatting>
  <conditionalFormatting sqref="BE26">
    <cfRule type="cellIs" dxfId="995" priority="83" operator="lessThan">
      <formula>0.97</formula>
    </cfRule>
  </conditionalFormatting>
  <conditionalFormatting sqref="BE27:BE29">
    <cfRule type="cellIs" dxfId="994" priority="82" operator="lessThan">
      <formula>0.92</formula>
    </cfRule>
  </conditionalFormatting>
  <conditionalFormatting sqref="BB18">
    <cfRule type="cellIs" dxfId="993" priority="81" operator="lessThan">
      <formula>0.97</formula>
    </cfRule>
  </conditionalFormatting>
  <conditionalFormatting sqref="BC18">
    <cfRule type="cellIs" dxfId="992" priority="80" operator="lessThan">
      <formula>0.97</formula>
    </cfRule>
  </conditionalFormatting>
  <conditionalFormatting sqref="BD18:BE18">
    <cfRule type="cellIs" dxfId="991" priority="79" operator="lessThan">
      <formula>0.97</formula>
    </cfRule>
  </conditionalFormatting>
  <conditionalFormatting sqref="AZ18:BA18">
    <cfRule type="cellIs" dxfId="990" priority="78" operator="lessThan">
      <formula>0.97</formula>
    </cfRule>
  </conditionalFormatting>
  <conditionalFormatting sqref="BL17 BL25">
    <cfRule type="cellIs" dxfId="989" priority="77" operator="lessThan">
      <formula>0.97</formula>
    </cfRule>
  </conditionalFormatting>
  <conditionalFormatting sqref="BL30 BL23 BL15">
    <cfRule type="cellIs" dxfId="988" priority="76" operator="lessThan">
      <formula>0.94</formula>
    </cfRule>
  </conditionalFormatting>
  <conditionalFormatting sqref="BL24 BL16">
    <cfRule type="cellIs" dxfId="987" priority="75" operator="lessThan">
      <formula>0.88</formula>
    </cfRule>
  </conditionalFormatting>
  <conditionalFormatting sqref="BL19:BL22 BL27:BL29">
    <cfRule type="cellIs" dxfId="986" priority="74" operator="lessThan">
      <formula>0.92</formula>
    </cfRule>
  </conditionalFormatting>
  <conditionalFormatting sqref="BL13:BL14">
    <cfRule type="cellIs" dxfId="985" priority="73" operator="greaterThan">
      <formula>1</formula>
    </cfRule>
  </conditionalFormatting>
  <conditionalFormatting sqref="BL18">
    <cfRule type="cellIs" dxfId="984" priority="72" operator="lessThan">
      <formula>0.97</formula>
    </cfRule>
  </conditionalFormatting>
  <conditionalFormatting sqref="BL26">
    <cfRule type="cellIs" dxfId="983" priority="71" operator="lessThan">
      <formula>0.92</formula>
    </cfRule>
  </conditionalFormatting>
  <conditionalFormatting sqref="BD56:BE56">
    <cfRule type="cellIs" dxfId="982" priority="63" operator="lessThan">
      <formula>0.94</formula>
    </cfRule>
  </conditionalFormatting>
  <conditionalFormatting sqref="BD57:BE57">
    <cfRule type="cellIs" dxfId="981" priority="62" operator="lessThan">
      <formula>0.94</formula>
    </cfRule>
  </conditionalFormatting>
  <conditionalFormatting sqref="BD58:BE58">
    <cfRule type="cellIs" dxfId="980" priority="61" operator="lessThan">
      <formula>0.94</formula>
    </cfRule>
  </conditionalFormatting>
  <conditionalFormatting sqref="BD59:BE61">
    <cfRule type="cellIs" dxfId="979" priority="60" operator="lessThan">
      <formula>0.94</formula>
    </cfRule>
  </conditionalFormatting>
  <conditionalFormatting sqref="BD62:BE64">
    <cfRule type="cellIs" dxfId="978" priority="59" operator="lessThan">
      <formula>0.94</formula>
    </cfRule>
  </conditionalFormatting>
  <conditionalFormatting sqref="BD65:BE67">
    <cfRule type="cellIs" dxfId="977" priority="58" operator="lessThan">
      <formula>0.94</formula>
    </cfRule>
  </conditionalFormatting>
  <conditionalFormatting sqref="BD69:BE69">
    <cfRule type="cellIs" dxfId="976" priority="57" operator="lessThan">
      <formula>0.94</formula>
    </cfRule>
  </conditionalFormatting>
  <conditionalFormatting sqref="BD70">
    <cfRule type="cellIs" dxfId="975" priority="56" operator="lessThan">
      <formula>0.94</formula>
    </cfRule>
  </conditionalFormatting>
  <conditionalFormatting sqref="BE70">
    <cfRule type="cellIs" dxfId="974" priority="55" operator="lessThan">
      <formula>0.94</formula>
    </cfRule>
  </conditionalFormatting>
  <conditionalFormatting sqref="BD97:BE99">
    <cfRule type="cellIs" dxfId="973" priority="49" operator="lessThan">
      <formula>0.94</formula>
    </cfRule>
  </conditionalFormatting>
  <conditionalFormatting sqref="BD101:BE101">
    <cfRule type="cellIs" dxfId="972" priority="48" operator="lessThan">
      <formula>0.94</formula>
    </cfRule>
  </conditionalFormatting>
  <conditionalFormatting sqref="BD102:BE102">
    <cfRule type="cellIs" dxfId="971" priority="47" operator="lessThan">
      <formula>0.94</formula>
    </cfRule>
  </conditionalFormatting>
  <conditionalFormatting sqref="BX88">
    <cfRule type="cellIs" dxfId="970" priority="46" operator="lessThan">
      <formula>0.94</formula>
    </cfRule>
  </conditionalFormatting>
  <conditionalFormatting sqref="BX89">
    <cfRule type="cellIs" dxfId="969" priority="45" operator="lessThan">
      <formula>0.94</formula>
    </cfRule>
  </conditionalFormatting>
  <conditionalFormatting sqref="BX90">
    <cfRule type="cellIs" dxfId="968" priority="44" operator="lessThan">
      <formula>0.94</formula>
    </cfRule>
  </conditionalFormatting>
  <conditionalFormatting sqref="BX91:BX93">
    <cfRule type="cellIs" dxfId="967" priority="43" operator="lessThan">
      <formula>0.94</formula>
    </cfRule>
  </conditionalFormatting>
  <conditionalFormatting sqref="BX94:BX96">
    <cfRule type="cellIs" dxfId="966" priority="42" operator="lessThan">
      <formula>0.94</formula>
    </cfRule>
  </conditionalFormatting>
  <conditionalFormatting sqref="BX97:BX99">
    <cfRule type="cellIs" dxfId="965" priority="41" operator="lessThan">
      <formula>0.94</formula>
    </cfRule>
  </conditionalFormatting>
  <conditionalFormatting sqref="BX101:BX102">
    <cfRule type="cellIs" dxfId="964" priority="40" operator="lessThan">
      <formula>0.94</formula>
    </cfRule>
  </conditionalFormatting>
  <conditionalFormatting sqref="BF56:BG56">
    <cfRule type="cellIs" dxfId="963" priority="39" operator="lessThan">
      <formula>0.94</formula>
    </cfRule>
  </conditionalFormatting>
  <conditionalFormatting sqref="BF57:BG57">
    <cfRule type="cellIs" dxfId="962" priority="38" operator="lessThan">
      <formula>0.94</formula>
    </cfRule>
  </conditionalFormatting>
  <conditionalFormatting sqref="BF58:BG58">
    <cfRule type="cellIs" dxfId="961" priority="37" operator="lessThan">
      <formula>0.94</formula>
    </cfRule>
  </conditionalFormatting>
  <conditionalFormatting sqref="BF59:BG61">
    <cfRule type="cellIs" dxfId="960" priority="36" operator="lessThan">
      <formula>0.94</formula>
    </cfRule>
  </conditionalFormatting>
  <conditionalFormatting sqref="BF62:BG64">
    <cfRule type="cellIs" dxfId="959" priority="35" operator="lessThan">
      <formula>0.94</formula>
    </cfRule>
  </conditionalFormatting>
  <conditionalFormatting sqref="BF65:BG67">
    <cfRule type="cellIs" dxfId="958" priority="34" operator="lessThan">
      <formula>0.94</formula>
    </cfRule>
  </conditionalFormatting>
  <conditionalFormatting sqref="BF69:BG69">
    <cfRule type="cellIs" dxfId="957" priority="33" operator="lessThan">
      <formula>0.94</formula>
    </cfRule>
  </conditionalFormatting>
  <conditionalFormatting sqref="BF70">
    <cfRule type="cellIs" dxfId="956" priority="32" operator="lessThan">
      <formula>0.94</formula>
    </cfRule>
  </conditionalFormatting>
  <conditionalFormatting sqref="BG70">
    <cfRule type="cellIs" dxfId="955" priority="31" operator="lessThan">
      <formula>0.94</formula>
    </cfRule>
  </conditionalFormatting>
  <conditionalFormatting sqref="BF15:BK15">
    <cfRule type="cellIs" dxfId="954" priority="28" operator="lessThan">
      <formula>0.94</formula>
    </cfRule>
  </conditionalFormatting>
  <conditionalFormatting sqref="BF23:BK23 BF30:BK30">
    <cfRule type="cellIs" dxfId="953" priority="24" operator="lessThan">
      <formula>0.94</formula>
    </cfRule>
  </conditionalFormatting>
  <conditionalFormatting sqref="BF13:BK14">
    <cfRule type="cellIs" dxfId="952" priority="30" operator="greaterThan">
      <formula>1</formula>
    </cfRule>
  </conditionalFormatting>
  <conditionalFormatting sqref="BF17:BK17">
    <cfRule type="cellIs" dxfId="951" priority="29" operator="lessThan">
      <formula>0.97</formula>
    </cfRule>
  </conditionalFormatting>
  <conditionalFormatting sqref="BF16:BK16">
    <cfRule type="cellIs" dxfId="950" priority="27" operator="lessThan">
      <formula>0.88</formula>
    </cfRule>
  </conditionalFormatting>
  <conditionalFormatting sqref="BF19:BK22">
    <cfRule type="cellIs" dxfId="949" priority="26" operator="lessThan">
      <formula>0.92</formula>
    </cfRule>
  </conditionalFormatting>
  <conditionalFormatting sqref="BF25:BK25">
    <cfRule type="cellIs" dxfId="948" priority="25" operator="lessThan">
      <formula>0.97</formula>
    </cfRule>
  </conditionalFormatting>
  <conditionalFormatting sqref="BF24:BK24">
    <cfRule type="cellIs" dxfId="947" priority="23" operator="lessThan">
      <formula>0.88</formula>
    </cfRule>
  </conditionalFormatting>
  <conditionalFormatting sqref="BF26:BK26">
    <cfRule type="cellIs" dxfId="946" priority="22" operator="lessThan">
      <formula>0.97</formula>
    </cfRule>
  </conditionalFormatting>
  <conditionalFormatting sqref="BF27:BK29">
    <cfRule type="cellIs" dxfId="945" priority="21" operator="lessThan">
      <formula>0.92</formula>
    </cfRule>
  </conditionalFormatting>
  <conditionalFormatting sqref="BF18:BK18">
    <cfRule type="cellIs" dxfId="944" priority="20" operator="lessThan">
      <formula>0.97</formula>
    </cfRule>
  </conditionalFormatting>
  <conditionalFormatting sqref="BH56:BW56">
    <cfRule type="cellIs" dxfId="943" priority="19" operator="lessThan">
      <formula>0.94</formula>
    </cfRule>
  </conditionalFormatting>
  <conditionalFormatting sqref="BH57:BW57">
    <cfRule type="cellIs" dxfId="942" priority="18" operator="lessThan">
      <formula>0.94</formula>
    </cfRule>
  </conditionalFormatting>
  <conditionalFormatting sqref="BH58:BW58">
    <cfRule type="cellIs" dxfId="941" priority="17" operator="lessThan">
      <formula>0.94</formula>
    </cfRule>
  </conditionalFormatting>
  <conditionalFormatting sqref="BH59:BW61">
    <cfRule type="cellIs" dxfId="940" priority="16" operator="lessThan">
      <formula>0.94</formula>
    </cfRule>
  </conditionalFormatting>
  <conditionalFormatting sqref="BH62:BW64">
    <cfRule type="cellIs" dxfId="939" priority="15" operator="lessThan">
      <formula>0.94</formula>
    </cfRule>
  </conditionalFormatting>
  <conditionalFormatting sqref="BH65:BW67">
    <cfRule type="cellIs" dxfId="938" priority="14" operator="lessThan">
      <formula>0.94</formula>
    </cfRule>
  </conditionalFormatting>
  <conditionalFormatting sqref="BI69:BW69">
    <cfRule type="cellIs" dxfId="937" priority="13" operator="lessThan">
      <formula>0.94</formula>
    </cfRule>
  </conditionalFormatting>
  <conditionalFormatting sqref="BH70:BW70">
    <cfRule type="cellIs" dxfId="936" priority="12" operator="lessThan">
      <formula>0.94</formula>
    </cfRule>
  </conditionalFormatting>
  <conditionalFormatting sqref="BF88:BW88">
    <cfRule type="cellIs" dxfId="935" priority="11" operator="lessThan">
      <formula>0.94</formula>
    </cfRule>
  </conditionalFormatting>
  <conditionalFormatting sqref="BF90:BW90">
    <cfRule type="cellIs" dxfId="934" priority="9" operator="lessThan">
      <formula>0.94</formula>
    </cfRule>
  </conditionalFormatting>
  <conditionalFormatting sqref="BF91:BW93">
    <cfRule type="cellIs" dxfId="933" priority="8" operator="lessThan">
      <formula>0.94</formula>
    </cfRule>
  </conditionalFormatting>
  <conditionalFormatting sqref="BF94:BW94 BS95:BT98 BF95:BR96 BV95:BW98">
    <cfRule type="cellIs" dxfId="932" priority="7" operator="lessThan">
      <formula>0.94</formula>
    </cfRule>
  </conditionalFormatting>
  <conditionalFormatting sqref="BF89:BW89">
    <cfRule type="cellIs" dxfId="931" priority="10" operator="lessThan">
      <formula>0.94</formula>
    </cfRule>
  </conditionalFormatting>
  <conditionalFormatting sqref="BF99:BW99 BF97:BQ98 BS97:BT98 BV97:BW98">
    <cfRule type="cellIs" dxfId="930" priority="6" operator="lessThan">
      <formula>0.94</formula>
    </cfRule>
  </conditionalFormatting>
  <conditionalFormatting sqref="BF101:BW101">
    <cfRule type="cellIs" dxfId="929" priority="5" operator="lessThan">
      <formula>0.94</formula>
    </cfRule>
  </conditionalFormatting>
  <conditionalFormatting sqref="BF102:BW102">
    <cfRule type="cellIs" dxfId="928" priority="4" operator="lessThan">
      <formula>0.94</formula>
    </cfRule>
  </conditionalFormatting>
  <conditionalFormatting sqref="BR97:BR98">
    <cfRule type="cellIs" dxfId="927" priority="3" operator="lessThan">
      <formula>0.94</formula>
    </cfRule>
  </conditionalFormatting>
  <conditionalFormatting sqref="BU95:BU98">
    <cfRule type="cellIs" dxfId="926" priority="2" operator="lessThan">
      <formula>0.94</formula>
    </cfRule>
  </conditionalFormatting>
  <conditionalFormatting sqref="BH69">
    <cfRule type="cellIs" dxfId="925" priority="1" operator="lessThan">
      <formula>0.94</formula>
    </cfRule>
  </conditionalFormatting>
  <pageMargins left="0.7" right="0.7" top="0.75" bottom="0.75" header="0.3" footer="0.3"/>
  <pageSetup paperSize="9" scale="86" orientation="landscape" r:id="rId1"/>
  <colBreaks count="1" manualBreakCount="1">
    <brk id="38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112"/>
  <sheetViews>
    <sheetView topLeftCell="A54" zoomScaleNormal="100" workbookViewId="0">
      <selection activeCell="AZ74" sqref="AZ74:BJ74"/>
    </sheetView>
  </sheetViews>
  <sheetFormatPr defaultColWidth="9.125" defaultRowHeight="13.2" outlineLevelRow="1" outlineLevelCol="1"/>
  <cols>
    <col min="1" max="1" width="17.375" style="1" customWidth="1"/>
    <col min="2" max="8" width="12.375" style="1" hidden="1" customWidth="1" outlineLevel="1"/>
    <col min="9" max="9" width="10.625" style="1" hidden="1" customWidth="1" outlineLevel="1"/>
    <col min="10" max="10" width="13.375" style="1" hidden="1" customWidth="1" outlineLevel="1"/>
    <col min="11" max="11" width="11.5" style="1" hidden="1" customWidth="1" outlineLevel="1"/>
    <col min="12" max="12" width="12.375" style="1" hidden="1" customWidth="1" outlineLevel="1"/>
    <col min="13" max="13" width="0.125" style="1" hidden="1" customWidth="1"/>
    <col min="14" max="24" width="0.125" style="1" hidden="1" customWidth="1" outlineLevel="1"/>
    <col min="25" max="25" width="0.5" style="1" hidden="1" customWidth="1" outlineLevel="1"/>
    <col min="26" max="26" width="10" style="1" hidden="1" customWidth="1" outlineLevel="1" collapsed="1"/>
    <col min="27" max="28" width="10" style="1" hidden="1" customWidth="1" outlineLevel="1"/>
    <col min="29" max="29" width="10.5" style="1" hidden="1" customWidth="1" outlineLevel="1"/>
    <col min="30" max="32" width="10" style="1" hidden="1" customWidth="1" outlineLevel="1"/>
    <col min="33" max="33" width="11.125" style="1" hidden="1" customWidth="1" outlineLevel="1"/>
    <col min="34" max="35" width="10" style="1" hidden="1" customWidth="1" outlineLevel="1"/>
    <col min="36" max="36" width="9.5" style="1" hidden="1" customWidth="1" outlineLevel="1"/>
    <col min="37" max="37" width="11.125" style="1" hidden="1" customWidth="1" outlineLevel="1"/>
    <col min="38" max="38" width="11.5" style="1" hidden="1" customWidth="1" outlineLevel="1"/>
    <col min="39" max="40" width="11.875" style="1" hidden="1" customWidth="1" outlineLevel="1"/>
    <col min="41" max="41" width="12" style="1" hidden="1" customWidth="1" outlineLevel="1"/>
    <col min="42" max="43" width="10" style="1" hidden="1" customWidth="1" outlineLevel="1"/>
    <col min="44" max="44" width="10" style="44" hidden="1" customWidth="1" outlineLevel="1"/>
    <col min="45" max="45" width="10" style="1" hidden="1" customWidth="1" outlineLevel="1"/>
    <col min="46" max="46" width="10" style="44" hidden="1" customWidth="1" outlineLevel="1"/>
    <col min="47" max="47" width="10" style="1" hidden="1" customWidth="1" outlineLevel="1"/>
    <col min="48" max="48" width="10" style="44" hidden="1" customWidth="1" outlineLevel="1"/>
    <col min="49" max="49" width="10" style="1" hidden="1" customWidth="1" outlineLevel="1"/>
    <col min="50" max="50" width="11" style="113" hidden="1" customWidth="1" outlineLevel="1"/>
    <col min="51" max="51" width="10" style="1" hidden="1" customWidth="1" collapsed="1"/>
    <col min="52" max="52" width="10" style="44" customWidth="1"/>
    <col min="53" max="53" width="10" style="1" customWidth="1"/>
    <col min="54" max="54" width="10" style="44" customWidth="1"/>
    <col min="55" max="55" width="10" style="1" customWidth="1"/>
    <col min="56" max="56" width="11" style="113" customWidth="1"/>
    <col min="57" max="63" width="10.375" style="1" customWidth="1"/>
    <col min="64" max="64" width="10.5" style="1" customWidth="1"/>
    <col min="65" max="75" width="9.125" style="1" customWidth="1"/>
    <col min="76" max="76" width="11" style="1" customWidth="1"/>
    <col min="77" max="77" width="11.375" style="1" customWidth="1"/>
    <col min="78" max="16384" width="9.125" style="1"/>
  </cols>
  <sheetData>
    <row r="1" spans="1:64" hidden="1" outlineLevel="1">
      <c r="A1" s="3" t="s">
        <v>0</v>
      </c>
      <c r="B1" s="4">
        <v>2018</v>
      </c>
      <c r="C1" s="4">
        <v>2018</v>
      </c>
      <c r="D1" s="4">
        <v>2018</v>
      </c>
      <c r="E1" s="4">
        <v>2018</v>
      </c>
      <c r="F1" s="4">
        <v>2018</v>
      </c>
      <c r="G1" s="4">
        <v>2018</v>
      </c>
      <c r="H1" s="4">
        <v>2018</v>
      </c>
      <c r="I1" s="4">
        <v>2018</v>
      </c>
      <c r="J1" s="4">
        <v>2018</v>
      </c>
      <c r="K1" s="4">
        <v>2018</v>
      </c>
      <c r="L1" s="4">
        <v>2018</v>
      </c>
      <c r="M1" s="4">
        <v>2018</v>
      </c>
      <c r="N1" s="4">
        <v>2019</v>
      </c>
      <c r="O1" s="4">
        <v>2019</v>
      </c>
      <c r="P1" s="4">
        <v>2019</v>
      </c>
      <c r="Q1" s="4">
        <v>2019</v>
      </c>
      <c r="R1" s="4">
        <v>2019</v>
      </c>
      <c r="S1" s="4">
        <v>2019</v>
      </c>
      <c r="T1" s="4">
        <v>2019</v>
      </c>
      <c r="U1" s="4">
        <v>2019</v>
      </c>
      <c r="V1" s="4">
        <v>2019</v>
      </c>
      <c r="W1" s="4">
        <v>2019</v>
      </c>
      <c r="X1" s="4">
        <v>2019</v>
      </c>
      <c r="Y1" s="4">
        <v>2019</v>
      </c>
      <c r="Z1" s="57">
        <v>2020</v>
      </c>
      <c r="AA1" s="57">
        <v>2020</v>
      </c>
      <c r="AB1" s="57">
        <v>2020</v>
      </c>
      <c r="AC1" s="58">
        <v>2020</v>
      </c>
      <c r="AD1" s="58">
        <v>2020</v>
      </c>
      <c r="AE1" s="106">
        <v>2020</v>
      </c>
      <c r="AF1" s="58">
        <v>2020</v>
      </c>
      <c r="AG1" s="58">
        <v>2020</v>
      </c>
      <c r="AH1" s="58">
        <v>2020</v>
      </c>
      <c r="AI1" s="58">
        <v>2020</v>
      </c>
      <c r="AJ1" s="58">
        <v>2020</v>
      </c>
      <c r="AK1" s="58">
        <v>2020</v>
      </c>
      <c r="AL1" s="58" t="s">
        <v>49</v>
      </c>
      <c r="AM1" s="1" t="s">
        <v>1</v>
      </c>
      <c r="AZ1" s="154">
        <v>2021</v>
      </c>
      <c r="BA1" s="154">
        <v>2021</v>
      </c>
      <c r="BB1" s="154">
        <v>2021</v>
      </c>
      <c r="BC1" s="154">
        <v>2021</v>
      </c>
      <c r="BD1" s="154">
        <v>2021</v>
      </c>
      <c r="BE1" s="154">
        <v>2021</v>
      </c>
      <c r="BF1" s="154">
        <v>2021</v>
      </c>
      <c r="BG1" s="154">
        <v>2021</v>
      </c>
      <c r="BH1" s="154">
        <v>2021</v>
      </c>
      <c r="BI1" s="154">
        <v>2021</v>
      </c>
      <c r="BJ1" s="154">
        <v>2021</v>
      </c>
      <c r="BK1" s="154">
        <v>2021</v>
      </c>
      <c r="BL1" s="155" t="s">
        <v>49</v>
      </c>
    </row>
    <row r="2" spans="1:64" hidden="1" outlineLevel="1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3</v>
      </c>
      <c r="O2" s="6" t="s">
        <v>4</v>
      </c>
      <c r="P2" s="6" t="s">
        <v>5</v>
      </c>
      <c r="Q2" s="6" t="s">
        <v>6</v>
      </c>
      <c r="R2" s="6" t="s">
        <v>7</v>
      </c>
      <c r="S2" s="6" t="s">
        <v>8</v>
      </c>
      <c r="T2" s="6" t="s">
        <v>9</v>
      </c>
      <c r="U2" s="6" t="s">
        <v>10</v>
      </c>
      <c r="V2" s="6" t="s">
        <v>11</v>
      </c>
      <c r="W2" s="6" t="s">
        <v>12</v>
      </c>
      <c r="X2" s="6" t="s">
        <v>13</v>
      </c>
      <c r="Y2" s="6" t="s">
        <v>14</v>
      </c>
      <c r="Z2" s="58" t="s">
        <v>3</v>
      </c>
      <c r="AA2" s="58" t="s">
        <v>4</v>
      </c>
      <c r="AB2" s="58" t="s">
        <v>5</v>
      </c>
      <c r="AC2" s="58" t="s">
        <v>6</v>
      </c>
      <c r="AD2" s="58" t="s">
        <v>7</v>
      </c>
      <c r="AE2" s="106" t="s">
        <v>8</v>
      </c>
      <c r="AF2" s="58" t="s">
        <v>9</v>
      </c>
      <c r="AG2" s="58" t="s">
        <v>10</v>
      </c>
      <c r="AH2" s="58" t="s">
        <v>11</v>
      </c>
      <c r="AI2" s="58" t="s">
        <v>12</v>
      </c>
      <c r="AJ2" s="58" t="s">
        <v>13</v>
      </c>
      <c r="AK2" s="58" t="s">
        <v>14</v>
      </c>
      <c r="AL2" s="58" t="s">
        <v>15</v>
      </c>
      <c r="AZ2" s="155" t="s">
        <v>3</v>
      </c>
      <c r="BA2" s="155" t="s">
        <v>4</v>
      </c>
      <c r="BB2" s="155" t="s">
        <v>5</v>
      </c>
      <c r="BC2" s="155" t="s">
        <v>6</v>
      </c>
      <c r="BD2" s="155" t="s">
        <v>7</v>
      </c>
      <c r="BE2" s="156" t="s">
        <v>8</v>
      </c>
      <c r="BF2" s="156" t="s">
        <v>9</v>
      </c>
      <c r="BG2" s="156" t="s">
        <v>10</v>
      </c>
      <c r="BH2" s="156" t="s">
        <v>11</v>
      </c>
      <c r="BI2" s="156" t="s">
        <v>12</v>
      </c>
      <c r="BJ2" s="156" t="s">
        <v>13</v>
      </c>
      <c r="BK2" s="156" t="s">
        <v>14</v>
      </c>
      <c r="BL2" s="155" t="s">
        <v>15</v>
      </c>
    </row>
    <row r="3" spans="1:64" hidden="1" outlineLevel="1">
      <c r="A3" s="7" t="s">
        <v>16</v>
      </c>
      <c r="B3" s="8">
        <v>1280000</v>
      </c>
      <c r="C3" s="8">
        <v>740000</v>
      </c>
      <c r="D3" s="8">
        <v>1290000</v>
      </c>
      <c r="E3" s="8">
        <v>1200000</v>
      </c>
      <c r="F3" s="8">
        <v>1300000</v>
      </c>
      <c r="G3" s="8">
        <v>1250000</v>
      </c>
      <c r="H3" s="8">
        <v>1240000</v>
      </c>
      <c r="I3" s="8">
        <f>1240000+36000</f>
        <v>1276000</v>
      </c>
      <c r="J3" s="8">
        <v>1090000</v>
      </c>
      <c r="K3" s="8">
        <v>1240000</v>
      </c>
      <c r="L3" s="8">
        <v>1240000</v>
      </c>
      <c r="M3" s="8">
        <v>1240000</v>
      </c>
      <c r="N3" s="8">
        <v>1240000</v>
      </c>
      <c r="O3" s="8">
        <v>728000</v>
      </c>
      <c r="P3" s="45">
        <v>1140000</v>
      </c>
      <c r="Q3" s="45">
        <v>1090000</v>
      </c>
      <c r="R3" s="45">
        <v>1140000</v>
      </c>
      <c r="S3" s="45">
        <v>1090000</v>
      </c>
      <c r="T3" s="45">
        <v>1160000</v>
      </c>
      <c r="U3" s="45">
        <v>1160000</v>
      </c>
      <c r="V3" s="45">
        <v>1020000</v>
      </c>
      <c r="W3" s="45">
        <v>1160000</v>
      </c>
      <c r="X3" s="46">
        <v>1050000</v>
      </c>
      <c r="Y3" s="46">
        <v>1130000</v>
      </c>
      <c r="Z3" s="46">
        <v>740000</v>
      </c>
      <c r="AA3" s="46">
        <v>1080000</v>
      </c>
      <c r="AB3" s="46">
        <v>1065000</v>
      </c>
      <c r="AC3" s="45">
        <v>980000</v>
      </c>
      <c r="AD3" s="45">
        <v>1025000</v>
      </c>
      <c r="AE3" s="45">
        <v>1065000</v>
      </c>
      <c r="AF3" s="45">
        <v>1110000</v>
      </c>
      <c r="AG3" s="45">
        <v>1070000</v>
      </c>
      <c r="AH3" s="45">
        <v>895000</v>
      </c>
      <c r="AI3" s="45">
        <v>945000</v>
      </c>
      <c r="AJ3" s="45">
        <v>890000</v>
      </c>
      <c r="AK3" s="45">
        <v>945000</v>
      </c>
      <c r="AL3" s="60">
        <f>SUM(Z3:AK3)</f>
        <v>11810000</v>
      </c>
      <c r="AT3" s="99"/>
      <c r="AU3" s="99"/>
      <c r="AV3" s="99"/>
      <c r="AW3" s="99"/>
      <c r="AX3" s="114"/>
      <c r="AY3" s="99"/>
      <c r="AZ3" s="46">
        <v>865000</v>
      </c>
      <c r="BA3" s="46">
        <v>520000</v>
      </c>
      <c r="BB3" s="46">
        <v>1065000</v>
      </c>
      <c r="BC3" s="45">
        <v>980000</v>
      </c>
      <c r="BD3" s="45">
        <v>1025000</v>
      </c>
      <c r="BE3" s="45">
        <v>1065000</v>
      </c>
      <c r="BF3" s="161"/>
      <c r="BG3" s="161"/>
      <c r="BH3" s="161"/>
      <c r="BI3" s="161"/>
      <c r="BJ3" s="161"/>
      <c r="BK3" s="161"/>
      <c r="BL3" s="60">
        <f>SUM(AZ3:BK3)</f>
        <v>5520000</v>
      </c>
    </row>
    <row r="4" spans="1:64" hidden="1" outlineLevel="1">
      <c r="A4" s="9" t="s">
        <v>17</v>
      </c>
      <c r="B4" s="10">
        <v>936037</v>
      </c>
      <c r="C4" s="10">
        <v>571234</v>
      </c>
      <c r="D4" s="10">
        <v>1052497</v>
      </c>
      <c r="E4" s="10">
        <v>1449335</v>
      </c>
      <c r="F4" s="10">
        <v>1234132</v>
      </c>
      <c r="G4" s="10">
        <v>1510016</v>
      </c>
      <c r="H4" s="10">
        <v>1254514</v>
      </c>
      <c r="I4" s="10">
        <v>1015603</v>
      </c>
      <c r="J4" s="10">
        <v>1430530</v>
      </c>
      <c r="K4" s="10">
        <v>818435</v>
      </c>
      <c r="L4" s="10">
        <v>694813</v>
      </c>
      <c r="M4" s="10">
        <v>874959</v>
      </c>
      <c r="N4" s="53">
        <v>836127</v>
      </c>
      <c r="O4" s="53">
        <v>824184</v>
      </c>
      <c r="P4" s="54">
        <v>1399439</v>
      </c>
      <c r="Q4" s="54">
        <v>1548623</v>
      </c>
      <c r="R4" s="54">
        <v>1336959</v>
      </c>
      <c r="S4" s="54">
        <v>1282208</v>
      </c>
      <c r="T4" s="54">
        <v>919874</v>
      </c>
      <c r="U4" s="54">
        <v>1068750</v>
      </c>
      <c r="V4" s="54">
        <v>1085163</v>
      </c>
      <c r="W4" s="54">
        <v>1393488</v>
      </c>
      <c r="X4" s="55">
        <v>814628</v>
      </c>
      <c r="Y4" s="55">
        <v>1009566</v>
      </c>
      <c r="Z4" s="55">
        <v>810872</v>
      </c>
      <c r="AA4" s="55">
        <v>1168861</v>
      </c>
      <c r="AB4" s="55">
        <v>835127</v>
      </c>
      <c r="AC4" s="54">
        <v>898109</v>
      </c>
      <c r="AD4" s="54">
        <v>683939</v>
      </c>
      <c r="AE4" s="54">
        <v>516896</v>
      </c>
      <c r="AF4" s="54">
        <v>507021</v>
      </c>
      <c r="AG4" s="54">
        <v>632878</v>
      </c>
      <c r="AH4" s="54">
        <v>1032434</v>
      </c>
      <c r="AI4" s="54">
        <v>529687</v>
      </c>
      <c r="AJ4" s="54">
        <v>955661</v>
      </c>
      <c r="AK4" s="54">
        <v>705329</v>
      </c>
      <c r="AL4" s="60">
        <f>SUM(Z4:AK4)</f>
        <v>9276814</v>
      </c>
      <c r="AM4" s="11">
        <f>V3-V4</f>
        <v>-65163</v>
      </c>
      <c r="AN4" s="146"/>
      <c r="AO4" s="11"/>
      <c r="AZ4" s="55">
        <v>1000955</v>
      </c>
      <c r="BA4" s="55">
        <v>494544</v>
      </c>
      <c r="BB4" s="55">
        <v>948580</v>
      </c>
      <c r="BC4" s="54">
        <v>1095600</v>
      </c>
      <c r="BD4" s="54">
        <v>786487</v>
      </c>
      <c r="BE4" s="54">
        <v>890470</v>
      </c>
      <c r="BF4" s="162">
        <v>366086</v>
      </c>
      <c r="BG4" s="162">
        <v>135164</v>
      </c>
      <c r="BH4" s="162">
        <v>9621</v>
      </c>
      <c r="BI4" s="162"/>
      <c r="BJ4" s="162"/>
      <c r="BK4" s="162"/>
      <c r="BL4" s="60">
        <f>SUM(AZ4:BK4)</f>
        <v>5727507</v>
      </c>
    </row>
    <row r="5" spans="1:64" hidden="1" outlineLevel="1">
      <c r="A5" s="96" t="s">
        <v>78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53"/>
      <c r="O5" s="53"/>
      <c r="P5" s="54"/>
      <c r="Q5" s="54"/>
      <c r="R5" s="54"/>
      <c r="S5" s="54"/>
      <c r="T5" s="54"/>
      <c r="U5" s="54"/>
      <c r="V5" s="54"/>
      <c r="W5" s="54"/>
      <c r="X5" s="55"/>
      <c r="Y5" s="55"/>
      <c r="Z5" s="55">
        <v>765311</v>
      </c>
      <c r="AA5" s="55">
        <v>1168861</v>
      </c>
      <c r="AB5" s="55">
        <v>813892</v>
      </c>
      <c r="AC5" s="54">
        <v>812973</v>
      </c>
      <c r="AD5" s="54">
        <v>683939</v>
      </c>
      <c r="AE5" s="54">
        <v>516896</v>
      </c>
      <c r="AF5" s="54">
        <v>507021</v>
      </c>
      <c r="AG5" s="54">
        <v>632878</v>
      </c>
      <c r="AH5" s="54">
        <v>1025398</v>
      </c>
      <c r="AI5" s="54">
        <v>529687</v>
      </c>
      <c r="AJ5" s="54">
        <v>928448</v>
      </c>
      <c r="AK5" s="54">
        <v>696575</v>
      </c>
      <c r="AL5" s="60">
        <f>SUM(Z5:AK5)</f>
        <v>9081879</v>
      </c>
      <c r="AM5" s="11"/>
      <c r="AN5" s="146"/>
      <c r="AT5" s="99"/>
      <c r="AU5" s="99"/>
      <c r="AV5" s="99"/>
      <c r="AW5" s="99"/>
      <c r="AX5" s="114"/>
      <c r="AY5" s="99"/>
      <c r="AZ5" s="55">
        <v>997325</v>
      </c>
      <c r="BA5" s="55">
        <v>494544</v>
      </c>
      <c r="BB5" s="55">
        <v>938709</v>
      </c>
      <c r="BC5" s="54">
        <v>1093491</v>
      </c>
      <c r="BD5" s="54">
        <v>786487</v>
      </c>
      <c r="BE5" s="54">
        <v>881356</v>
      </c>
      <c r="BF5" s="162">
        <v>366086</v>
      </c>
      <c r="BG5" s="162">
        <v>135164</v>
      </c>
      <c r="BH5" s="162">
        <v>9621</v>
      </c>
      <c r="BI5" s="162"/>
      <c r="BJ5" s="162"/>
      <c r="BK5" s="162"/>
      <c r="BL5" s="60">
        <f>SUM(AT5:BK5)</f>
        <v>5702783</v>
      </c>
    </row>
    <row r="6" spans="1:64" s="14" customFormat="1" hidden="1" outlineLevel="1">
      <c r="A6" s="12" t="s">
        <v>18</v>
      </c>
      <c r="B6" s="10">
        <v>786771</v>
      </c>
      <c r="C6" s="10">
        <v>699818</v>
      </c>
      <c r="D6" s="10">
        <v>1151025</v>
      </c>
      <c r="E6" s="10">
        <v>1277177</v>
      </c>
      <c r="F6" s="10">
        <v>1067894</v>
      </c>
      <c r="G6" s="10">
        <v>1468434</v>
      </c>
      <c r="H6" s="10">
        <v>1176459</v>
      </c>
      <c r="I6" s="10">
        <v>1252819</v>
      </c>
      <c r="J6" s="10">
        <v>1119899</v>
      </c>
      <c r="K6" s="10">
        <v>1034461</v>
      </c>
      <c r="L6" s="10">
        <v>927930</v>
      </c>
      <c r="M6" s="10">
        <v>961260</v>
      </c>
      <c r="N6" s="8">
        <v>958154</v>
      </c>
      <c r="O6" s="8">
        <v>520593</v>
      </c>
      <c r="P6" s="45">
        <v>1282583</v>
      </c>
      <c r="Q6" s="45">
        <v>1462499</v>
      </c>
      <c r="R6" s="45">
        <v>1180808</v>
      </c>
      <c r="S6" s="45">
        <v>1467962</v>
      </c>
      <c r="T6" s="45">
        <v>1128906</v>
      </c>
      <c r="U6" s="45">
        <v>1083238</v>
      </c>
      <c r="V6" s="45">
        <v>752688</v>
      </c>
      <c r="W6" s="45">
        <v>1064268</v>
      </c>
      <c r="X6" s="46">
        <v>1036758</v>
      </c>
      <c r="Y6" s="46">
        <v>1075363</v>
      </c>
      <c r="Z6" s="46">
        <v>958136</v>
      </c>
      <c r="AA6" s="46">
        <v>912263</v>
      </c>
      <c r="AB6" s="46">
        <v>1159154</v>
      </c>
      <c r="AC6" s="45">
        <v>927700</v>
      </c>
      <c r="AD6" s="45">
        <v>833541</v>
      </c>
      <c r="AE6" s="45">
        <v>341297</v>
      </c>
      <c r="AF6" s="45">
        <v>66756</v>
      </c>
      <c r="AG6" s="45">
        <v>6838</v>
      </c>
      <c r="AH6" s="45">
        <v>6838</v>
      </c>
      <c r="AI6" s="45">
        <v>6838</v>
      </c>
      <c r="AJ6" s="45">
        <v>6838</v>
      </c>
      <c r="AK6" s="45">
        <v>6838</v>
      </c>
      <c r="AL6" s="60">
        <f>SUM(Z6:AG6)</f>
        <v>5205685</v>
      </c>
      <c r="AM6" s="13"/>
      <c r="AN6" s="146">
        <f>((AH4+AI4+AJ4)-(AH32+AI32+AJ32))/(AH4+AI4+AJ4)</f>
        <v>0.9934493931563575</v>
      </c>
      <c r="AR6" s="61"/>
      <c r="AT6" s="61"/>
      <c r="AV6" s="61"/>
      <c r="AX6" s="115"/>
      <c r="AZ6" s="46">
        <v>777663</v>
      </c>
      <c r="BA6" s="46">
        <v>458788</v>
      </c>
      <c r="BB6" s="46">
        <v>424985</v>
      </c>
      <c r="BC6" s="45">
        <v>59091</v>
      </c>
      <c r="BD6" s="45">
        <v>7692</v>
      </c>
      <c r="BE6" s="45">
        <v>2495</v>
      </c>
      <c r="BF6" s="161"/>
      <c r="BG6" s="161"/>
      <c r="BH6" s="161"/>
      <c r="BI6" s="161"/>
      <c r="BJ6" s="161"/>
      <c r="BK6" s="161"/>
      <c r="BL6" s="60">
        <f>SUM(AZ6:BK6)</f>
        <v>1730714</v>
      </c>
    </row>
    <row r="7" spans="1:64" hidden="1" outlineLevel="1">
      <c r="A7" s="9" t="s">
        <v>19</v>
      </c>
      <c r="B7" s="10">
        <v>849317</v>
      </c>
      <c r="C7" s="10">
        <v>315197</v>
      </c>
      <c r="D7" s="10">
        <v>1142298</v>
      </c>
      <c r="E7" s="10">
        <v>1105009</v>
      </c>
      <c r="F7" s="10">
        <v>1119037</v>
      </c>
      <c r="G7" s="10">
        <v>1113373</v>
      </c>
      <c r="H7" s="10">
        <v>1199272</v>
      </c>
      <c r="I7" s="10">
        <v>1185926</v>
      </c>
      <c r="J7" s="10">
        <v>1153680</v>
      </c>
      <c r="K7" s="10">
        <v>1229706</v>
      </c>
      <c r="L7" s="10">
        <v>1036023</v>
      </c>
      <c r="M7" s="10">
        <v>907782</v>
      </c>
      <c r="N7" s="10">
        <v>1090291</v>
      </c>
      <c r="O7" s="10">
        <v>598905</v>
      </c>
      <c r="P7" s="10">
        <v>1185024</v>
      </c>
      <c r="Q7" s="10">
        <v>1243649</v>
      </c>
      <c r="R7" s="10">
        <v>1221096</v>
      </c>
      <c r="S7" s="10">
        <v>1141488</v>
      </c>
      <c r="T7" s="10">
        <v>1156411</v>
      </c>
      <c r="U7" s="10">
        <v>1066690</v>
      </c>
      <c r="V7" s="10">
        <v>1010483</v>
      </c>
      <c r="W7" s="47">
        <v>1292387</v>
      </c>
      <c r="X7" s="47">
        <v>1207566</v>
      </c>
      <c r="Y7" s="47">
        <v>1036362</v>
      </c>
      <c r="Z7" s="47">
        <v>684611</v>
      </c>
      <c r="AA7" s="47">
        <v>934986</v>
      </c>
      <c r="AB7" s="47">
        <v>1076451</v>
      </c>
      <c r="AC7" s="10">
        <v>993696</v>
      </c>
      <c r="AD7" s="10">
        <v>667236</v>
      </c>
      <c r="AE7" s="10">
        <v>243497</v>
      </c>
      <c r="AF7" s="10">
        <v>26700</v>
      </c>
      <c r="AG7" s="10">
        <v>11323</v>
      </c>
      <c r="AH7" s="10">
        <v>11323</v>
      </c>
      <c r="AI7" s="10">
        <v>11323</v>
      </c>
      <c r="AJ7" s="10">
        <v>11323</v>
      </c>
      <c r="AK7" s="10">
        <v>11323</v>
      </c>
      <c r="AL7" s="60">
        <f>SUM(Z7:AG7)</f>
        <v>4638500</v>
      </c>
      <c r="AZ7" s="47">
        <v>832817</v>
      </c>
      <c r="BA7" s="47">
        <v>279807</v>
      </c>
      <c r="BB7" s="47">
        <v>101854</v>
      </c>
      <c r="BC7" s="10">
        <v>762</v>
      </c>
      <c r="BD7" s="10">
        <v>4851</v>
      </c>
      <c r="BE7" s="10">
        <v>2495</v>
      </c>
      <c r="BF7" s="163"/>
      <c r="BG7" s="163"/>
      <c r="BH7" s="163"/>
      <c r="BI7" s="163"/>
      <c r="BJ7" s="163"/>
      <c r="BK7" s="163"/>
      <c r="BL7" s="60">
        <f>SUM(AT7:BK7)</f>
        <v>1222586</v>
      </c>
    </row>
    <row r="8" spans="1:64" hidden="1" outlineLevel="1">
      <c r="A8" s="9" t="s">
        <v>20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/>
      <c r="J8" s="10"/>
      <c r="K8" s="10"/>
      <c r="L8" s="10"/>
      <c r="M8" s="10"/>
      <c r="N8" s="10"/>
      <c r="O8" s="10"/>
      <c r="P8" s="126"/>
      <c r="Q8" s="126"/>
      <c r="R8" s="126"/>
      <c r="S8" s="10"/>
      <c r="T8" s="49"/>
      <c r="U8" s="49"/>
      <c r="V8" s="49"/>
      <c r="W8" s="49"/>
      <c r="X8" s="49"/>
      <c r="Y8" s="59"/>
      <c r="Z8" s="8">
        <v>0</v>
      </c>
      <c r="AA8" s="8">
        <v>0</v>
      </c>
      <c r="AB8" s="8">
        <v>0</v>
      </c>
      <c r="AC8" s="8">
        <v>68818</v>
      </c>
      <c r="AD8" s="8">
        <v>86498</v>
      </c>
      <c r="AE8" s="8">
        <v>54390</v>
      </c>
      <c r="AF8" s="8">
        <v>133</v>
      </c>
      <c r="AG8" s="8">
        <v>1404</v>
      </c>
      <c r="AH8" s="8">
        <v>1404</v>
      </c>
      <c r="AI8" s="8">
        <v>1404</v>
      </c>
      <c r="AJ8" s="8">
        <v>1404</v>
      </c>
      <c r="AK8" s="8">
        <v>1404</v>
      </c>
      <c r="AL8" s="60">
        <f>SUM(Z8:AG8)</f>
        <v>211243</v>
      </c>
      <c r="AM8" s="11"/>
      <c r="AZ8" s="8">
        <v>3035</v>
      </c>
      <c r="BA8" s="8">
        <v>29481</v>
      </c>
      <c r="BB8" s="8">
        <v>127920</v>
      </c>
      <c r="BC8" s="8">
        <v>20364</v>
      </c>
      <c r="BD8" s="8">
        <v>0</v>
      </c>
      <c r="BE8" s="8">
        <v>0</v>
      </c>
      <c r="BF8" s="164"/>
      <c r="BG8" s="164"/>
      <c r="BH8" s="164"/>
      <c r="BI8" s="164"/>
      <c r="BJ8" s="164"/>
      <c r="BK8" s="164"/>
      <c r="BL8" s="60">
        <f>SUM(AZ8:BK8)</f>
        <v>180800</v>
      </c>
    </row>
    <row r="9" spans="1:64" hidden="1" outlineLevel="1">
      <c r="A9" s="9" t="s">
        <v>21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/>
      <c r="N9" s="10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500</v>
      </c>
      <c r="V9" s="15">
        <v>0</v>
      </c>
      <c r="W9" s="15">
        <v>0</v>
      </c>
      <c r="X9" s="15">
        <v>0</v>
      </c>
      <c r="Y9" s="15">
        <v>0</v>
      </c>
      <c r="Z9" s="48"/>
      <c r="AA9" s="48"/>
      <c r="AB9" s="48"/>
      <c r="AC9" s="15"/>
      <c r="AD9" s="15"/>
      <c r="AE9" s="15"/>
      <c r="AF9" s="15"/>
      <c r="AG9" s="15"/>
      <c r="AH9" s="15"/>
      <c r="AI9" s="15"/>
      <c r="AJ9" s="15"/>
      <c r="AK9" s="15"/>
      <c r="AL9" s="60">
        <f>SUM(Z9:AE9)</f>
        <v>0</v>
      </c>
      <c r="AZ9" s="48"/>
      <c r="BA9" s="48"/>
      <c r="BB9" s="48"/>
      <c r="BC9" s="15"/>
      <c r="BD9" s="15"/>
      <c r="BE9" s="15"/>
      <c r="BF9" s="165"/>
      <c r="BG9" s="165"/>
      <c r="BH9" s="165"/>
      <c r="BI9" s="165"/>
      <c r="BJ9" s="165"/>
      <c r="BK9" s="165"/>
      <c r="BL9" s="60">
        <f>SUM(AZ9:BK9)</f>
        <v>0</v>
      </c>
    </row>
    <row r="10" spans="1:64" hidden="1" outlineLevel="1">
      <c r="A10" s="9" t="s">
        <v>22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/>
      <c r="L10" s="10"/>
      <c r="M10" s="10"/>
      <c r="N10" s="10"/>
      <c r="O10" s="15"/>
      <c r="P10" s="15"/>
      <c r="Q10" s="15"/>
      <c r="R10" s="15"/>
      <c r="S10" s="15"/>
      <c r="T10" s="15"/>
      <c r="U10" s="15"/>
      <c r="V10" s="15"/>
      <c r="W10" s="48"/>
      <c r="X10" s="48"/>
      <c r="Y10" s="48"/>
      <c r="Z10" s="48"/>
      <c r="AA10" s="48"/>
      <c r="AB10" s="48"/>
      <c r="AC10" s="15"/>
      <c r="AD10" s="15">
        <v>289863</v>
      </c>
      <c r="AE10" s="15">
        <v>670297</v>
      </c>
      <c r="AF10" s="15">
        <v>582192</v>
      </c>
      <c r="AG10" s="15">
        <v>472725</v>
      </c>
      <c r="AH10" s="15">
        <v>472725</v>
      </c>
      <c r="AI10" s="15">
        <v>472725</v>
      </c>
      <c r="AJ10" s="15">
        <v>472725</v>
      </c>
      <c r="AK10" s="15">
        <v>472725</v>
      </c>
      <c r="AL10" s="60">
        <f>SUM(Z10:AE10)</f>
        <v>960160</v>
      </c>
      <c r="AM10" s="11"/>
      <c r="AZ10" s="48"/>
      <c r="BA10" s="48"/>
      <c r="BB10" s="48">
        <v>766660</v>
      </c>
      <c r="BC10" s="15">
        <v>1306150</v>
      </c>
      <c r="BD10" s="15">
        <v>822019</v>
      </c>
      <c r="BE10" s="15">
        <v>974176</v>
      </c>
      <c r="BF10" s="165"/>
      <c r="BG10" s="165"/>
      <c r="BH10" s="165"/>
      <c r="BI10" s="165"/>
      <c r="BJ10" s="165"/>
      <c r="BK10" s="165"/>
      <c r="BL10" s="60">
        <f>SUM(AZ10:BK10)</f>
        <v>3869005</v>
      </c>
    </row>
    <row r="11" spans="1:64" hidden="1" outlineLevel="1">
      <c r="A11" s="16" t="s">
        <v>23</v>
      </c>
      <c r="B11" s="17">
        <v>849317</v>
      </c>
      <c r="C11" s="17">
        <v>315197</v>
      </c>
      <c r="D11" s="17">
        <v>1142298</v>
      </c>
      <c r="E11" s="17">
        <v>1105009</v>
      </c>
      <c r="F11" s="17">
        <v>1119037</v>
      </c>
      <c r="G11" s="17">
        <v>1113373</v>
      </c>
      <c r="H11" s="17">
        <v>1199272</v>
      </c>
      <c r="I11" s="17">
        <f t="shared" ref="I11:U11" si="0">SUM(I7:I10)</f>
        <v>1185926</v>
      </c>
      <c r="J11" s="17">
        <f t="shared" si="0"/>
        <v>1153680</v>
      </c>
      <c r="K11" s="17">
        <f t="shared" si="0"/>
        <v>1229706</v>
      </c>
      <c r="L11" s="17">
        <f t="shared" si="0"/>
        <v>1036023</v>
      </c>
      <c r="M11" s="17">
        <f t="shared" si="0"/>
        <v>907782</v>
      </c>
      <c r="N11" s="17">
        <f t="shared" si="0"/>
        <v>1090291</v>
      </c>
      <c r="O11" s="17">
        <f t="shared" si="0"/>
        <v>598905</v>
      </c>
      <c r="P11" s="17">
        <f t="shared" si="0"/>
        <v>1185024</v>
      </c>
      <c r="Q11" s="17">
        <f t="shared" si="0"/>
        <v>1243649</v>
      </c>
      <c r="R11" s="17">
        <f t="shared" si="0"/>
        <v>1221096</v>
      </c>
      <c r="S11" s="17">
        <f t="shared" si="0"/>
        <v>1141488</v>
      </c>
      <c r="T11" s="17">
        <f>SUM(T7:T10)</f>
        <v>1156411</v>
      </c>
      <c r="U11" s="17">
        <f t="shared" si="0"/>
        <v>1067190</v>
      </c>
      <c r="V11" s="17">
        <f>SUM(V7:V10)</f>
        <v>1010483</v>
      </c>
      <c r="W11" s="17">
        <f>SUM(W7:W10)</f>
        <v>1292387</v>
      </c>
      <c r="X11" s="17">
        <f>SUM(X7:X10)</f>
        <v>1207566</v>
      </c>
      <c r="Y11" s="17">
        <f t="shared" ref="Y11" si="1">SUM(Y7:Y10)</f>
        <v>1036362</v>
      </c>
      <c r="Z11" s="17">
        <f>SUM(Z7:Z10)</f>
        <v>684611</v>
      </c>
      <c r="AA11" s="17">
        <f>SUM(AA7:AA10)</f>
        <v>934986</v>
      </c>
      <c r="AB11" s="17">
        <f>SUM(AB7:AB10)</f>
        <v>1076451</v>
      </c>
      <c r="AC11" s="17">
        <f>SUM(AC7:AC10)</f>
        <v>1062514</v>
      </c>
      <c r="AD11" s="17">
        <f t="shared" ref="AD11" si="2">SUM(AD7:AD10)</f>
        <v>1043597</v>
      </c>
      <c r="AE11" s="17">
        <f>SUM(AE7:AE10)</f>
        <v>968184</v>
      </c>
      <c r="AF11" s="17">
        <f>SUM(AF7:AF10)</f>
        <v>609025</v>
      </c>
      <c r="AG11" s="17">
        <f t="shared" ref="AG11:AK11" si="3">SUM(AG7:AG10)</f>
        <v>485452</v>
      </c>
      <c r="AH11" s="17">
        <f t="shared" si="3"/>
        <v>485452</v>
      </c>
      <c r="AI11" s="17">
        <f t="shared" si="3"/>
        <v>485452</v>
      </c>
      <c r="AJ11" s="17">
        <f t="shared" si="3"/>
        <v>485452</v>
      </c>
      <c r="AK11" s="17">
        <f t="shared" si="3"/>
        <v>485452</v>
      </c>
      <c r="AL11" s="18">
        <v>2328134</v>
      </c>
      <c r="AO11" s="11"/>
      <c r="AZ11" s="17">
        <f t="shared" ref="AZ11:BE11" si="4">SUM(AZ7:AZ10)</f>
        <v>835852</v>
      </c>
      <c r="BA11" s="17">
        <f t="shared" si="4"/>
        <v>309288</v>
      </c>
      <c r="BB11" s="17">
        <f t="shared" si="4"/>
        <v>996434</v>
      </c>
      <c r="BC11" s="17">
        <f t="shared" si="4"/>
        <v>1327276</v>
      </c>
      <c r="BD11" s="17">
        <f t="shared" si="4"/>
        <v>826870</v>
      </c>
      <c r="BE11" s="17">
        <f t="shared" si="4"/>
        <v>976671</v>
      </c>
      <c r="BF11" s="166"/>
      <c r="BG11" s="166"/>
      <c r="BH11" s="166"/>
      <c r="BI11" s="166"/>
      <c r="BJ11" s="166"/>
      <c r="BK11" s="166"/>
      <c r="BL11" s="18">
        <f>SUM(BL7:BL10)</f>
        <v>5272391</v>
      </c>
    </row>
    <row r="12" spans="1:64" hidden="1" outlineLevel="1">
      <c r="A12" s="7" t="s">
        <v>24</v>
      </c>
      <c r="B12" s="19">
        <v>1</v>
      </c>
      <c r="C12" s="19">
        <v>1</v>
      </c>
      <c r="D12" s="19">
        <v>1</v>
      </c>
      <c r="E12" s="19">
        <v>1</v>
      </c>
      <c r="F12" s="19">
        <v>1</v>
      </c>
      <c r="G12" s="19">
        <v>1</v>
      </c>
      <c r="H12" s="19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>
        <v>1</v>
      </c>
      <c r="AH12" s="20">
        <v>1</v>
      </c>
      <c r="AI12" s="20">
        <v>1</v>
      </c>
      <c r="AJ12" s="20">
        <v>1</v>
      </c>
      <c r="AK12" s="20">
        <v>1</v>
      </c>
      <c r="AL12" s="21">
        <v>1</v>
      </c>
      <c r="AO12" s="63"/>
      <c r="AP12" s="64"/>
      <c r="AQ12" s="64"/>
      <c r="AR12" s="64"/>
      <c r="AS12" s="64"/>
      <c r="AT12" s="64"/>
      <c r="AU12" s="64"/>
      <c r="AV12" s="64"/>
      <c r="AW12" s="64"/>
      <c r="AX12" s="64"/>
      <c r="AY12" s="63"/>
      <c r="AZ12" s="20">
        <v>1</v>
      </c>
      <c r="BA12" s="20">
        <v>1</v>
      </c>
      <c r="BB12" s="20">
        <v>1</v>
      </c>
      <c r="BC12" s="20">
        <v>1</v>
      </c>
      <c r="BD12" s="20">
        <v>1</v>
      </c>
      <c r="BE12" s="20">
        <v>1</v>
      </c>
      <c r="BF12" s="20">
        <v>1</v>
      </c>
      <c r="BG12" s="20">
        <v>1</v>
      </c>
      <c r="BH12" s="20">
        <v>1</v>
      </c>
      <c r="BI12" s="20">
        <v>1</v>
      </c>
      <c r="BJ12" s="20">
        <v>1</v>
      </c>
      <c r="BK12" s="20">
        <v>1</v>
      </c>
      <c r="BL12" s="21">
        <v>1</v>
      </c>
    </row>
    <row r="13" spans="1:64" hidden="1" outlineLevel="1">
      <c r="A13" s="7" t="s">
        <v>25</v>
      </c>
      <c r="B13" s="19">
        <f t="shared" ref="B13:AL13" si="5">B7/B3</f>
        <v>0.66352890625000005</v>
      </c>
      <c r="C13" s="19">
        <f t="shared" si="5"/>
        <v>0.42594189189189191</v>
      </c>
      <c r="D13" s="19">
        <f t="shared" si="5"/>
        <v>0.8855023255813953</v>
      </c>
      <c r="E13" s="19">
        <f t="shared" si="5"/>
        <v>0.92084083333333333</v>
      </c>
      <c r="F13" s="19">
        <f t="shared" si="5"/>
        <v>0.86079769230769232</v>
      </c>
      <c r="G13" s="19">
        <f t="shared" si="5"/>
        <v>0.8906984</v>
      </c>
      <c r="H13" s="19">
        <f t="shared" si="5"/>
        <v>0.96715483870967744</v>
      </c>
      <c r="I13" s="20">
        <f t="shared" si="5"/>
        <v>0.92940909090909096</v>
      </c>
      <c r="J13" s="20">
        <f t="shared" si="5"/>
        <v>1.0584220183486239</v>
      </c>
      <c r="K13" s="20">
        <f t="shared" si="5"/>
        <v>0.99169838709677416</v>
      </c>
      <c r="L13" s="20">
        <f t="shared" si="5"/>
        <v>0.83550241935483871</v>
      </c>
      <c r="M13" s="20">
        <f t="shared" si="5"/>
        <v>0.7320822580645161</v>
      </c>
      <c r="N13" s="20">
        <f t="shared" si="5"/>
        <v>0.87926693548387092</v>
      </c>
      <c r="O13" s="20">
        <f t="shared" si="5"/>
        <v>0.82267170329670325</v>
      </c>
      <c r="P13" s="20">
        <f t="shared" si="5"/>
        <v>1.0394947368421052</v>
      </c>
      <c r="Q13" s="20">
        <f t="shared" si="5"/>
        <v>1.1409623853211008</v>
      </c>
      <c r="R13" s="20">
        <f t="shared" si="5"/>
        <v>1.0711368421052632</v>
      </c>
      <c r="S13" s="20">
        <f t="shared" si="5"/>
        <v>1.0472366972477065</v>
      </c>
      <c r="T13" s="20">
        <f t="shared" si="5"/>
        <v>0.99690603448275861</v>
      </c>
      <c r="U13" s="20">
        <f t="shared" si="5"/>
        <v>0.9195603448275862</v>
      </c>
      <c r="V13" s="20">
        <f t="shared" si="5"/>
        <v>0.99066960784313729</v>
      </c>
      <c r="W13" s="20">
        <f t="shared" si="5"/>
        <v>1.1141267241379311</v>
      </c>
      <c r="X13" s="20">
        <f t="shared" si="5"/>
        <v>1.1500628571428571</v>
      </c>
      <c r="Y13" s="20">
        <f t="shared" si="5"/>
        <v>0.91713451327433626</v>
      </c>
      <c r="Z13" s="20">
        <f t="shared" si="5"/>
        <v>0.92515000000000003</v>
      </c>
      <c r="AA13" s="20">
        <f t="shared" si="5"/>
        <v>0.86572777777777776</v>
      </c>
      <c r="AB13" s="20">
        <f t="shared" si="5"/>
        <v>1.0107521126760564</v>
      </c>
      <c r="AC13" s="20">
        <f t="shared" si="5"/>
        <v>1.0139755102040817</v>
      </c>
      <c r="AD13" s="20">
        <f t="shared" si="5"/>
        <v>0.65096195121951217</v>
      </c>
      <c r="AE13" s="20">
        <f t="shared" si="5"/>
        <v>0.22863568075117371</v>
      </c>
      <c r="AF13" s="20">
        <f t="shared" si="5"/>
        <v>2.4054054054054055E-2</v>
      </c>
      <c r="AG13" s="20">
        <f>AG7/AG3</f>
        <v>1.0582242990654205E-2</v>
      </c>
      <c r="AH13" s="20">
        <f t="shared" si="5"/>
        <v>1.2651396648044693E-2</v>
      </c>
      <c r="AI13" s="20">
        <f t="shared" si="5"/>
        <v>1.1982010582010582E-2</v>
      </c>
      <c r="AJ13" s="20">
        <f t="shared" si="5"/>
        <v>1.272247191011236E-2</v>
      </c>
      <c r="AK13" s="20">
        <f t="shared" si="5"/>
        <v>1.1982010582010582E-2</v>
      </c>
      <c r="AL13" s="21">
        <f t="shared" si="5"/>
        <v>0.39276037256562235</v>
      </c>
      <c r="AO13" s="63"/>
      <c r="AP13" s="64"/>
      <c r="AQ13" s="64"/>
      <c r="AR13" s="64"/>
      <c r="AS13" s="64"/>
      <c r="AT13" s="64"/>
      <c r="AU13" s="64"/>
      <c r="AV13" s="64"/>
      <c r="AW13" s="64"/>
      <c r="AX13" s="64"/>
      <c r="AY13" s="63"/>
      <c r="AZ13" s="20">
        <f t="shared" ref="AZ13:BL13" si="6">AZ7/AZ3</f>
        <v>0.96279421965317924</v>
      </c>
      <c r="BA13" s="20">
        <f t="shared" si="6"/>
        <v>0.53809038461538461</v>
      </c>
      <c r="BB13" s="20">
        <f t="shared" si="6"/>
        <v>9.5637558685446003E-2</v>
      </c>
      <c r="BC13" s="20">
        <f t="shared" si="6"/>
        <v>7.7755102040816325E-4</v>
      </c>
      <c r="BD13" s="20">
        <f t="shared" si="6"/>
        <v>4.7326829268292681E-3</v>
      </c>
      <c r="BE13" s="20">
        <f t="shared" si="6"/>
        <v>2.3427230046948358E-3</v>
      </c>
      <c r="BF13" s="20" t="e">
        <f>BF7/BF3</f>
        <v>#DIV/0!</v>
      </c>
      <c r="BG13" s="20" t="e">
        <f t="shared" ref="BG13:BK13" si="7">BG7/BG3</f>
        <v>#DIV/0!</v>
      </c>
      <c r="BH13" s="20" t="e">
        <f t="shared" si="7"/>
        <v>#DIV/0!</v>
      </c>
      <c r="BI13" s="20" t="e">
        <f t="shared" si="7"/>
        <v>#DIV/0!</v>
      </c>
      <c r="BJ13" s="20" t="e">
        <f t="shared" si="7"/>
        <v>#DIV/0!</v>
      </c>
      <c r="BK13" s="20" t="e">
        <f t="shared" si="7"/>
        <v>#DIV/0!</v>
      </c>
      <c r="BL13" s="21">
        <f t="shared" si="6"/>
        <v>0.22148297101449274</v>
      </c>
    </row>
    <row r="14" spans="1:64" hidden="1" outlineLevel="1">
      <c r="A14" s="7" t="s">
        <v>26</v>
      </c>
      <c r="B14" s="19">
        <f t="shared" ref="B14:AL14" si="8">B11/B3</f>
        <v>0.66352890625000005</v>
      </c>
      <c r="C14" s="19">
        <f t="shared" si="8"/>
        <v>0.42594189189189191</v>
      </c>
      <c r="D14" s="19">
        <f t="shared" si="8"/>
        <v>0.8855023255813953</v>
      </c>
      <c r="E14" s="19">
        <f t="shared" si="8"/>
        <v>0.92084083333333333</v>
      </c>
      <c r="F14" s="19">
        <f t="shared" si="8"/>
        <v>0.86079769230769232</v>
      </c>
      <c r="G14" s="19">
        <f t="shared" si="8"/>
        <v>0.8906984</v>
      </c>
      <c r="H14" s="19">
        <f t="shared" si="8"/>
        <v>0.96715483870967744</v>
      </c>
      <c r="I14" s="20">
        <f t="shared" si="8"/>
        <v>0.92940909090909096</v>
      </c>
      <c r="J14" s="20">
        <f t="shared" si="8"/>
        <v>1.0584220183486239</v>
      </c>
      <c r="K14" s="20">
        <f t="shared" si="8"/>
        <v>0.99169838709677416</v>
      </c>
      <c r="L14" s="20">
        <f t="shared" si="8"/>
        <v>0.83550241935483871</v>
      </c>
      <c r="M14" s="20">
        <f t="shared" si="8"/>
        <v>0.7320822580645161</v>
      </c>
      <c r="N14" s="20">
        <f t="shared" si="8"/>
        <v>0.87926693548387092</v>
      </c>
      <c r="O14" s="20">
        <f t="shared" si="8"/>
        <v>0.82267170329670325</v>
      </c>
      <c r="P14" s="20">
        <f t="shared" si="8"/>
        <v>1.0394947368421052</v>
      </c>
      <c r="Q14" s="20">
        <f t="shared" si="8"/>
        <v>1.1409623853211008</v>
      </c>
      <c r="R14" s="20">
        <f t="shared" si="8"/>
        <v>1.0711368421052632</v>
      </c>
      <c r="S14" s="20">
        <f t="shared" si="8"/>
        <v>1.0472366972477065</v>
      </c>
      <c r="T14" s="20">
        <f t="shared" si="8"/>
        <v>0.99690603448275861</v>
      </c>
      <c r="U14" s="20">
        <f t="shared" si="8"/>
        <v>0.9199913793103448</v>
      </c>
      <c r="V14" s="20">
        <f t="shared" si="8"/>
        <v>0.99066960784313729</v>
      </c>
      <c r="W14" s="20">
        <f t="shared" si="8"/>
        <v>1.1141267241379311</v>
      </c>
      <c r="X14" s="20">
        <f t="shared" si="8"/>
        <v>1.1500628571428571</v>
      </c>
      <c r="Y14" s="20">
        <f t="shared" si="8"/>
        <v>0.91713451327433626</v>
      </c>
      <c r="Z14" s="20">
        <f t="shared" si="8"/>
        <v>0.92515000000000003</v>
      </c>
      <c r="AA14" s="20">
        <f t="shared" si="8"/>
        <v>0.86572777777777776</v>
      </c>
      <c r="AB14" s="20">
        <f t="shared" si="8"/>
        <v>1.0107521126760564</v>
      </c>
      <c r="AC14" s="20">
        <f t="shared" si="8"/>
        <v>1.0841979591836735</v>
      </c>
      <c r="AD14" s="20">
        <f t="shared" si="8"/>
        <v>1.0181434146341464</v>
      </c>
      <c r="AE14" s="20">
        <f>AE11/AE3</f>
        <v>0.90909295774647891</v>
      </c>
      <c r="AF14" s="20">
        <f>AF11/AF3</f>
        <v>0.54867117117117115</v>
      </c>
      <c r="AG14" s="20">
        <f t="shared" si="8"/>
        <v>0.45369345794392524</v>
      </c>
      <c r="AH14" s="20">
        <f>AH11/AH3</f>
        <v>0.54240446927374297</v>
      </c>
      <c r="AI14" s="20">
        <f t="shared" ref="AI14:AK14" si="9">AI11/AI3</f>
        <v>0.51370582010582011</v>
      </c>
      <c r="AJ14" s="20">
        <f>AJ11/AJ3</f>
        <v>0.54545168539325839</v>
      </c>
      <c r="AK14" s="20">
        <f t="shared" si="9"/>
        <v>0.51370582010582011</v>
      </c>
      <c r="AL14" s="21">
        <f t="shared" si="8"/>
        <v>0.1971324301439458</v>
      </c>
      <c r="AO14" s="63"/>
      <c r="AP14" s="68"/>
      <c r="AQ14" s="68"/>
      <c r="AR14" s="68"/>
      <c r="AS14" s="68"/>
      <c r="AT14" s="68"/>
      <c r="AU14" s="68"/>
      <c r="AV14" s="68"/>
      <c r="AW14" s="68"/>
      <c r="AX14" s="116"/>
      <c r="AY14" s="63"/>
      <c r="AZ14" s="20">
        <f t="shared" ref="AZ14:BD14" si="10">AZ11/AZ3</f>
        <v>0.96630289017341042</v>
      </c>
      <c r="BA14" s="20">
        <f t="shared" si="10"/>
        <v>0.59478461538461536</v>
      </c>
      <c r="BB14" s="20">
        <f t="shared" si="10"/>
        <v>0.93561877934272297</v>
      </c>
      <c r="BC14" s="20">
        <f t="shared" si="10"/>
        <v>1.3543632653061224</v>
      </c>
      <c r="BD14" s="20">
        <f t="shared" si="10"/>
        <v>0.80670243902439021</v>
      </c>
      <c r="BE14" s="20">
        <f>BE11/BE3</f>
        <v>0.91706197183098592</v>
      </c>
      <c r="BF14" s="20" t="e">
        <f t="shared" ref="BF14:BL14" si="11">BF11/BF3</f>
        <v>#DIV/0!</v>
      </c>
      <c r="BG14" s="20" t="e">
        <f t="shared" si="11"/>
        <v>#DIV/0!</v>
      </c>
      <c r="BH14" s="20" t="e">
        <f t="shared" si="11"/>
        <v>#DIV/0!</v>
      </c>
      <c r="BI14" s="20" t="e">
        <f t="shared" si="11"/>
        <v>#DIV/0!</v>
      </c>
      <c r="BJ14" s="20" t="e">
        <f t="shared" si="11"/>
        <v>#DIV/0!</v>
      </c>
      <c r="BK14" s="20" t="e">
        <f t="shared" si="11"/>
        <v>#DIV/0!</v>
      </c>
      <c r="BL14" s="21">
        <f t="shared" si="11"/>
        <v>0.9551432971014493</v>
      </c>
    </row>
    <row r="15" spans="1:64" hidden="1" outlineLevel="1">
      <c r="A15" s="7" t="s">
        <v>27</v>
      </c>
      <c r="B15" s="19">
        <f t="shared" ref="B15:AG16" si="12">(B4-B32)/B4</f>
        <v>0.99120974918726501</v>
      </c>
      <c r="C15" s="19">
        <f t="shared" si="12"/>
        <v>0.99195426042567492</v>
      </c>
      <c r="D15" s="19">
        <f t="shared" si="12"/>
        <v>0.90688239491418976</v>
      </c>
      <c r="E15" s="19">
        <f t="shared" si="12"/>
        <v>0.92387681246916686</v>
      </c>
      <c r="F15" s="19">
        <f t="shared" si="12"/>
        <v>0.94333750360577318</v>
      </c>
      <c r="G15" s="19">
        <f t="shared" si="12"/>
        <v>0.86244119267610408</v>
      </c>
      <c r="H15" s="19">
        <f t="shared" si="12"/>
        <v>0.88173746964960131</v>
      </c>
      <c r="I15" s="19">
        <f t="shared" si="12"/>
        <v>0.77353847911043982</v>
      </c>
      <c r="J15" s="19">
        <f t="shared" si="12"/>
        <v>0.79341852320468642</v>
      </c>
      <c r="K15" s="22">
        <f t="shared" si="12"/>
        <v>0.86346991514292526</v>
      </c>
      <c r="L15" s="19">
        <f t="shared" si="12"/>
        <v>0.97141964816432624</v>
      </c>
      <c r="M15" s="19">
        <f t="shared" si="12"/>
        <v>0.98797657947400963</v>
      </c>
      <c r="N15" s="19">
        <f t="shared" si="12"/>
        <v>0.9617055782195767</v>
      </c>
      <c r="O15" s="19">
        <f t="shared" si="12"/>
        <v>0.97117148597885905</v>
      </c>
      <c r="P15" s="19">
        <f t="shared" si="12"/>
        <v>0.96274578598995741</v>
      </c>
      <c r="Q15" s="19">
        <f t="shared" si="12"/>
        <v>0.93629889262912924</v>
      </c>
      <c r="R15" s="19">
        <f t="shared" si="12"/>
        <v>0.86906255165640833</v>
      </c>
      <c r="S15" s="19">
        <f t="shared" si="12"/>
        <v>0.81241655020090342</v>
      </c>
      <c r="T15" s="19">
        <f t="shared" si="12"/>
        <v>0.7107419059566854</v>
      </c>
      <c r="U15" s="19">
        <f t="shared" si="12"/>
        <v>0.70913216374269006</v>
      </c>
      <c r="V15" s="19">
        <f t="shared" si="12"/>
        <v>0.71900995518645583</v>
      </c>
      <c r="W15" s="19">
        <f t="shared" si="12"/>
        <v>0.77906734754802343</v>
      </c>
      <c r="X15" s="19">
        <f t="shared" si="12"/>
        <v>0.89506007650117603</v>
      </c>
      <c r="Y15" s="19">
        <f t="shared" si="12"/>
        <v>0.98520948605638459</v>
      </c>
      <c r="Z15" s="19">
        <f t="shared" si="12"/>
        <v>0.94171706508548825</v>
      </c>
      <c r="AA15" s="19">
        <f t="shared" si="12"/>
        <v>0.85974465740579931</v>
      </c>
      <c r="AB15" s="19">
        <f t="shared" si="12"/>
        <v>0.87422272301099113</v>
      </c>
      <c r="AC15" s="19">
        <f t="shared" si="12"/>
        <v>0.9540245115013879</v>
      </c>
      <c r="AD15" s="19">
        <f t="shared" si="12"/>
        <v>0.97303999333273872</v>
      </c>
      <c r="AE15" s="19">
        <f t="shared" si="12"/>
        <v>0.9990752491797189</v>
      </c>
      <c r="AF15" s="19">
        <f t="shared" si="12"/>
        <v>0.98919768609189762</v>
      </c>
      <c r="AG15" s="19">
        <f t="shared" si="12"/>
        <v>0.98392739200920243</v>
      </c>
      <c r="AH15" s="19">
        <f>(AH4-AH32)/AH4</f>
        <v>0.9959057915566516</v>
      </c>
      <c r="AI15" s="19">
        <f t="shared" ref="AI15:AK16" si="13">(AI4-AI32)/AI4</f>
        <v>0.9953217654954718</v>
      </c>
      <c r="AJ15" s="19">
        <f>(AJ4-AJ32)/AJ4</f>
        <v>0.9897578743926978</v>
      </c>
      <c r="AK15" s="19">
        <f t="shared" si="13"/>
        <v>0.99779819063160591</v>
      </c>
      <c r="AL15" s="23">
        <f>(AL4-AL32)/AL4</f>
        <v>0.95578848514155834</v>
      </c>
      <c r="AM15" s="127">
        <v>0.94</v>
      </c>
      <c r="AN15" s="99">
        <f>(SUM(AH4:AK4)-SUM(AH32:AK32))/SUM(AH4:AK4)</f>
        <v>0.9944010615830482</v>
      </c>
      <c r="AO15" s="42"/>
      <c r="AP15" s="69"/>
      <c r="AQ15" s="69"/>
      <c r="AR15" s="69"/>
      <c r="AS15" s="69"/>
      <c r="AT15" s="69"/>
      <c r="AU15" s="69"/>
      <c r="AV15" s="69"/>
      <c r="AW15" s="69"/>
      <c r="AX15" s="117"/>
      <c r="AY15" s="63"/>
      <c r="AZ15" s="19">
        <f>(AZ4-AZ32)/AZ4</f>
        <v>1</v>
      </c>
      <c r="BA15" s="19">
        <f t="shared" ref="BA15:BE16" si="14">(BA4-BA32)/BA4</f>
        <v>0.99185916723284484</v>
      </c>
      <c r="BB15" s="19">
        <f t="shared" si="14"/>
        <v>0.92830125028990707</v>
      </c>
      <c r="BC15" s="19">
        <f t="shared" si="14"/>
        <v>0.83963307776560792</v>
      </c>
      <c r="BD15" s="19">
        <f t="shared" si="14"/>
        <v>1</v>
      </c>
      <c r="BE15" s="19">
        <f>(BE4-BE32)/BE4</f>
        <v>1</v>
      </c>
      <c r="BF15" s="98">
        <f>(BF4-BF32)/BF4</f>
        <v>1</v>
      </c>
      <c r="BG15" s="98">
        <f>(BG4-BG32)/BG4</f>
        <v>1</v>
      </c>
      <c r="BH15" s="98">
        <f>(BH4-BH32)/BH4</f>
        <v>1</v>
      </c>
      <c r="BI15" s="19" t="e">
        <f t="shared" ref="BI15:BK16" si="15">(BI4-BI32)/BI4</f>
        <v>#DIV/0!</v>
      </c>
      <c r="BJ15" s="19" t="e">
        <f t="shared" si="15"/>
        <v>#DIV/0!</v>
      </c>
      <c r="BK15" s="19" t="e">
        <f t="shared" si="15"/>
        <v>#DIV/0!</v>
      </c>
      <c r="BL15" s="23">
        <f>(BL4-BL32)/BL4</f>
        <v>0.9567462772197397</v>
      </c>
    </row>
    <row r="16" spans="1:64" hidden="1" outlineLevel="1">
      <c r="A16" s="7" t="s">
        <v>28</v>
      </c>
      <c r="B16" s="19">
        <f t="shared" ref="B16:Y16" si="16">(B4-B33)/B4</f>
        <v>0.98990851857351791</v>
      </c>
      <c r="C16" s="19">
        <f t="shared" si="16"/>
        <v>0.97450606931660233</v>
      </c>
      <c r="D16" s="19">
        <f t="shared" si="16"/>
        <v>0.8132346220464286</v>
      </c>
      <c r="E16" s="19">
        <f t="shared" si="16"/>
        <v>0.75198556579396758</v>
      </c>
      <c r="F16" s="19">
        <f t="shared" si="16"/>
        <v>0.77943607328875675</v>
      </c>
      <c r="G16" s="19">
        <f t="shared" si="16"/>
        <v>0.59344602971094351</v>
      </c>
      <c r="H16" s="19">
        <f t="shared" si="16"/>
        <v>0.51715963313283075</v>
      </c>
      <c r="I16" s="20">
        <f t="shared" si="16"/>
        <v>0.47761871518693821</v>
      </c>
      <c r="J16" s="19">
        <f t="shared" si="16"/>
        <v>0.38321321468267006</v>
      </c>
      <c r="K16" s="24">
        <f t="shared" si="16"/>
        <v>0.4327600847959826</v>
      </c>
      <c r="L16" s="19">
        <f t="shared" si="16"/>
        <v>0.9159169445591836</v>
      </c>
      <c r="M16" s="19">
        <f t="shared" si="16"/>
        <v>0.96095931352211927</v>
      </c>
      <c r="N16" s="25">
        <f t="shared" si="16"/>
        <v>0.98040369465404176</v>
      </c>
      <c r="O16" s="25">
        <f t="shared" si="16"/>
        <v>0.89689195616512818</v>
      </c>
      <c r="P16" s="25">
        <f t="shared" si="16"/>
        <v>0.80375564779886799</v>
      </c>
      <c r="Q16" s="25">
        <f t="shared" si="16"/>
        <v>0.70234201610075531</v>
      </c>
      <c r="R16" s="25">
        <f t="shared" si="16"/>
        <v>0.56609215391047896</v>
      </c>
      <c r="S16" s="25">
        <f t="shared" si="16"/>
        <v>0.61466158376800017</v>
      </c>
      <c r="T16" s="25">
        <f t="shared" si="16"/>
        <v>0.5608007183592536</v>
      </c>
      <c r="U16" s="25">
        <f t="shared" si="16"/>
        <v>0.51848795321637431</v>
      </c>
      <c r="V16" s="25">
        <f t="shared" si="16"/>
        <v>0.63446781727722013</v>
      </c>
      <c r="W16" s="25">
        <f t="shared" si="16"/>
        <v>0.5493172528216963</v>
      </c>
      <c r="X16" s="25">
        <f t="shared" si="16"/>
        <v>0.72371561006987239</v>
      </c>
      <c r="Y16" s="19">
        <f t="shared" si="16"/>
        <v>0.89838504862485469</v>
      </c>
      <c r="Z16" s="25">
        <f t="shared" si="12"/>
        <v>0.81133944239662048</v>
      </c>
      <c r="AA16" s="62">
        <f t="shared" si="12"/>
        <v>0.55358934894739409</v>
      </c>
      <c r="AB16" s="25">
        <f>(AB5-AB33)/AB5</f>
        <v>0.67236562099148289</v>
      </c>
      <c r="AC16" s="25">
        <f>(AC5-AC33)/AC5</f>
        <v>0.89028663928568352</v>
      </c>
      <c r="AD16" s="25">
        <f t="shared" si="12"/>
        <v>0.95342859524021883</v>
      </c>
      <c r="AE16" s="25">
        <f t="shared" si="12"/>
        <v>0.97946588868940754</v>
      </c>
      <c r="AF16" s="25">
        <f t="shared" si="12"/>
        <v>0.97945449991223243</v>
      </c>
      <c r="AG16" s="25">
        <f>(AG5-AG33)/AG5</f>
        <v>0.98239787131169043</v>
      </c>
      <c r="AH16" s="25">
        <f>(AH5-AH33)/AH5</f>
        <v>0.98806024587526009</v>
      </c>
      <c r="AI16" s="25">
        <f t="shared" si="13"/>
        <v>0.9953217654954718</v>
      </c>
      <c r="AJ16" s="25">
        <f>(AJ5-AJ33)/AJ5</f>
        <v>0.98583442476046046</v>
      </c>
      <c r="AK16" s="25">
        <f>(AK5-AK33)/AK5</f>
        <v>0.99722786491045468</v>
      </c>
      <c r="AL16" s="23">
        <f>(AL5-AL33)/AL5</f>
        <v>0.87713379577067696</v>
      </c>
      <c r="AM16" s="127">
        <v>0.9</v>
      </c>
      <c r="AN16" s="99">
        <f>(SUM(AH5:AK5)-SUM(AH33:AK33))/SUM(AH5:AK5)</f>
        <v>0.99062799125061163</v>
      </c>
      <c r="AO16" s="42"/>
      <c r="AP16" s="69"/>
      <c r="AQ16" s="69"/>
      <c r="AR16" s="69"/>
      <c r="AS16" s="69"/>
      <c r="AT16" s="69"/>
      <c r="AU16" s="69"/>
      <c r="AV16" s="69"/>
      <c r="AW16" s="69"/>
      <c r="AX16" s="117"/>
      <c r="AY16" s="63"/>
      <c r="AZ16" s="25">
        <f>(AZ5-AZ33)/AZ5</f>
        <v>0.99740405584939718</v>
      </c>
      <c r="BA16" s="62">
        <f t="shared" si="14"/>
        <v>0.98783930246853668</v>
      </c>
      <c r="BB16" s="25">
        <f>(BB5-BB33)/BB5</f>
        <v>0.92303685167607852</v>
      </c>
      <c r="BC16" s="25">
        <f>(BC5-BC33)/BC5</f>
        <v>0.79646928964207298</v>
      </c>
      <c r="BD16" s="25">
        <f t="shared" si="14"/>
        <v>0.99909597997169697</v>
      </c>
      <c r="BE16" s="25">
        <f t="shared" si="14"/>
        <v>0.99731890405239199</v>
      </c>
      <c r="BF16" s="98">
        <f>(BF5-BF33)/BF5</f>
        <v>1</v>
      </c>
      <c r="BG16" s="98">
        <f>(BG5-BG33)/BG5</f>
        <v>1</v>
      </c>
      <c r="BH16" s="98">
        <f>(BH5-BH33)/BH5</f>
        <v>1</v>
      </c>
      <c r="BI16" s="25" t="e">
        <f t="shared" si="15"/>
        <v>#DIV/0!</v>
      </c>
      <c r="BJ16" s="25" t="e">
        <f t="shared" si="15"/>
        <v>#DIV/0!</v>
      </c>
      <c r="BK16" s="25" t="e">
        <f t="shared" si="15"/>
        <v>#DIV/0!</v>
      </c>
      <c r="BL16" s="23">
        <f>(BL5-BL33)/BL5</f>
        <v>0.94625746762589424</v>
      </c>
    </row>
    <row r="17" spans="1:64" hidden="1" outlineLevel="1">
      <c r="A17" s="7" t="s">
        <v>29</v>
      </c>
      <c r="B17" s="19">
        <f t="shared" ref="B17:AF17" si="17">(B4-B34)/B4</f>
        <v>0.99195010453646593</v>
      </c>
      <c r="C17" s="19">
        <f t="shared" si="17"/>
        <v>1</v>
      </c>
      <c r="D17" s="19">
        <f t="shared" si="17"/>
        <v>0.95226684731642941</v>
      </c>
      <c r="E17" s="19">
        <f t="shared" si="17"/>
        <v>0.90520066099280017</v>
      </c>
      <c r="F17" s="19">
        <f t="shared" si="17"/>
        <v>0.95353495412160127</v>
      </c>
      <c r="G17" s="19">
        <f t="shared" si="17"/>
        <v>0.79834385860812074</v>
      </c>
      <c r="H17" s="19">
        <f t="shared" si="17"/>
        <v>0.75044120671431325</v>
      </c>
      <c r="I17" s="19">
        <f t="shared" si="17"/>
        <v>0.86451004969461487</v>
      </c>
      <c r="J17" s="19">
        <f t="shared" si="17"/>
        <v>0.94654009353176793</v>
      </c>
      <c r="K17" s="22">
        <f t="shared" si="17"/>
        <v>0.94539212032720987</v>
      </c>
      <c r="L17" s="19">
        <f t="shared" si="17"/>
        <v>0.96962923837061199</v>
      </c>
      <c r="M17" s="26">
        <f t="shared" si="17"/>
        <v>0.99788561521168417</v>
      </c>
      <c r="N17" s="19">
        <f t="shared" si="17"/>
        <v>0.99589296841269326</v>
      </c>
      <c r="O17" s="19">
        <f t="shared" si="17"/>
        <v>0.98105641458703396</v>
      </c>
      <c r="P17" s="19">
        <f t="shared" si="17"/>
        <v>0.96337103653678369</v>
      </c>
      <c r="Q17" s="19">
        <f t="shared" si="17"/>
        <v>0.96399252755512477</v>
      </c>
      <c r="R17" s="19">
        <f t="shared" si="17"/>
        <v>0.91658083755747188</v>
      </c>
      <c r="S17" s="19">
        <f t="shared" si="17"/>
        <v>0.87214710873742796</v>
      </c>
      <c r="T17" s="19">
        <f t="shared" si="17"/>
        <v>0.86681001963312365</v>
      </c>
      <c r="U17" s="19">
        <f t="shared" si="17"/>
        <v>0.8002039766081871</v>
      </c>
      <c r="V17" s="19">
        <f t="shared" si="17"/>
        <v>0.86839580781873327</v>
      </c>
      <c r="W17" s="19">
        <f t="shared" si="17"/>
        <v>0.91998998197329296</v>
      </c>
      <c r="X17" s="20">
        <f t="shared" si="17"/>
        <v>0.91553568008956232</v>
      </c>
      <c r="Y17" s="19">
        <f t="shared" si="17"/>
        <v>0.99038893940564554</v>
      </c>
      <c r="Z17" s="19">
        <f t="shared" si="17"/>
        <v>0.96239727108594209</v>
      </c>
      <c r="AA17" s="19">
        <f t="shared" si="17"/>
        <v>0.85163505326980715</v>
      </c>
      <c r="AB17" s="19">
        <f t="shared" si="17"/>
        <v>0.98761266250522373</v>
      </c>
      <c r="AC17" s="19">
        <f t="shared" si="17"/>
        <v>0.97299325582974894</v>
      </c>
      <c r="AD17" s="95">
        <f t="shared" si="17"/>
        <v>0.98434509510351065</v>
      </c>
      <c r="AE17" s="19">
        <f t="shared" si="17"/>
        <v>1</v>
      </c>
      <c r="AF17" s="19">
        <f t="shared" si="17"/>
        <v>0.99076764078805413</v>
      </c>
      <c r="AG17" s="19">
        <f>(AG4-AG34)/AG4</f>
        <v>0.98448042118702184</v>
      </c>
      <c r="AH17" s="19">
        <f>(AH4-AH34)/AH4</f>
        <v>0.99645401061956507</v>
      </c>
      <c r="AI17" s="19">
        <f t="shared" ref="AI17:AK17" si="18">(AI4-AI34)/AI4</f>
        <v>0.99943362778395539</v>
      </c>
      <c r="AJ17" s="19">
        <f t="shared" si="18"/>
        <v>0.99854655573472184</v>
      </c>
      <c r="AK17" s="19">
        <f t="shared" si="18"/>
        <v>0.99776699951370207</v>
      </c>
      <c r="AL17" s="23">
        <f>(AL4-AL34)/AL4</f>
        <v>0.97082575979210106</v>
      </c>
      <c r="AM17" s="127">
        <v>0.97</v>
      </c>
      <c r="AN17" s="99">
        <f>(SUM(AH4:AK4)-SUM(AH34:AK34))/SUM(AH4:AK4)</f>
        <v>0.99785145469703029</v>
      </c>
      <c r="AO17" s="42"/>
      <c r="AP17" s="69"/>
      <c r="AQ17" s="69"/>
      <c r="AR17" s="70"/>
      <c r="AS17" s="70"/>
      <c r="AT17" s="70"/>
      <c r="AU17" s="70"/>
      <c r="AV17" s="70"/>
      <c r="AW17" s="70"/>
      <c r="AX17" s="118"/>
      <c r="AY17" s="63"/>
      <c r="AZ17" s="19">
        <f>(AZ4-AZ34)/AZ4</f>
        <v>1</v>
      </c>
      <c r="BA17" s="19">
        <f t="shared" ref="BA17:BE17" si="19">(BA4-BA34)/BA4</f>
        <v>0.98979868323142128</v>
      </c>
      <c r="BB17" s="19">
        <f t="shared" si="19"/>
        <v>0.93754454026017842</v>
      </c>
      <c r="BC17" s="19">
        <f t="shared" si="19"/>
        <v>0.84433278568820735</v>
      </c>
      <c r="BD17" s="95">
        <f t="shared" si="19"/>
        <v>1</v>
      </c>
      <c r="BE17" s="20">
        <f t="shared" si="19"/>
        <v>1</v>
      </c>
      <c r="BF17" s="98">
        <f>(BF4-BF34)/BF4</f>
        <v>1</v>
      </c>
      <c r="BG17" s="98">
        <f>(BG4-BG34)/BG4</f>
        <v>1</v>
      </c>
      <c r="BH17" s="98">
        <f>(BH4-BH34)/BH4</f>
        <v>1</v>
      </c>
      <c r="BI17" s="20" t="e">
        <f t="shared" ref="BI17:BK17" si="20">(BI4-BI34)/BI4</f>
        <v>#DIV/0!</v>
      </c>
      <c r="BJ17" s="20" t="e">
        <f t="shared" si="20"/>
        <v>#DIV/0!</v>
      </c>
      <c r="BK17" s="20" t="e">
        <f t="shared" si="20"/>
        <v>#DIV/0!</v>
      </c>
      <c r="BL17" s="23">
        <f>(BL4-BL34)/BL4</f>
        <v>0.95899821685071707</v>
      </c>
    </row>
    <row r="18" spans="1:64" hidden="1" outlineLevel="1">
      <c r="A18" s="100" t="s">
        <v>30</v>
      </c>
      <c r="B18" s="101" t="s">
        <v>31</v>
      </c>
      <c r="C18" s="101" t="s">
        <v>31</v>
      </c>
      <c r="D18" s="101">
        <f t="shared" ref="D18:P18" si="21">(D31-D35)/D31</f>
        <v>1</v>
      </c>
      <c r="E18" s="101">
        <f t="shared" si="21"/>
        <v>1</v>
      </c>
      <c r="F18" s="101">
        <f t="shared" si="21"/>
        <v>0.51375180944861165</v>
      </c>
      <c r="G18" s="101">
        <f t="shared" si="21"/>
        <v>1</v>
      </c>
      <c r="H18" s="101">
        <f t="shared" si="21"/>
        <v>0.86844845539743143</v>
      </c>
      <c r="I18" s="102">
        <f t="shared" si="21"/>
        <v>0</v>
      </c>
      <c r="J18" s="102">
        <f t="shared" si="21"/>
        <v>1</v>
      </c>
      <c r="K18" s="102">
        <f t="shared" si="21"/>
        <v>1</v>
      </c>
      <c r="L18" s="102">
        <f t="shared" si="21"/>
        <v>1</v>
      </c>
      <c r="M18" s="102">
        <f t="shared" si="21"/>
        <v>1</v>
      </c>
      <c r="N18" s="102">
        <f t="shared" si="21"/>
        <v>1</v>
      </c>
      <c r="O18" s="103">
        <f t="shared" si="21"/>
        <v>1</v>
      </c>
      <c r="P18" s="104">
        <f t="shared" si="21"/>
        <v>1</v>
      </c>
      <c r="Q18" s="104" t="e">
        <f>(Q31-#REF!)/Q31</f>
        <v>#REF!</v>
      </c>
      <c r="R18" s="104">
        <f t="shared" ref="R18:AE18" si="22">(R31-R35)/R31</f>
        <v>1</v>
      </c>
      <c r="S18" s="104">
        <f t="shared" si="22"/>
        <v>1</v>
      </c>
      <c r="T18" s="104">
        <f t="shared" si="22"/>
        <v>1</v>
      </c>
      <c r="U18" s="104">
        <f t="shared" si="22"/>
        <v>1</v>
      </c>
      <c r="V18" s="104">
        <f t="shared" si="22"/>
        <v>1</v>
      </c>
      <c r="W18" s="104">
        <f t="shared" si="22"/>
        <v>1</v>
      </c>
      <c r="X18" s="104">
        <f t="shared" si="22"/>
        <v>0.80080607657727487</v>
      </c>
      <c r="Y18" s="104">
        <f t="shared" si="22"/>
        <v>1</v>
      </c>
      <c r="Z18" s="27">
        <f t="shared" si="22"/>
        <v>1</v>
      </c>
      <c r="AA18" s="27">
        <f t="shared" si="22"/>
        <v>1</v>
      </c>
      <c r="AB18" s="105">
        <f t="shared" si="22"/>
        <v>0.54318085939854155</v>
      </c>
      <c r="AC18" s="27">
        <f>(AC31-AC35)/AC31</f>
        <v>1</v>
      </c>
      <c r="AD18" s="27">
        <f t="shared" si="22"/>
        <v>1</v>
      </c>
      <c r="AE18" s="27">
        <f t="shared" si="22"/>
        <v>1</v>
      </c>
      <c r="AF18" s="27">
        <f>(AF31-AF35)/AF31</f>
        <v>1</v>
      </c>
      <c r="AG18" s="27">
        <f>(AG31-AG35)/AG31</f>
        <v>1</v>
      </c>
      <c r="AH18" s="27">
        <f>(AH31-AH35)/AH31</f>
        <v>1</v>
      </c>
      <c r="AI18" s="27">
        <f>(AI31-AI35)/AI31</f>
        <v>1</v>
      </c>
      <c r="AJ18" s="27">
        <f>(AJ31-AJ35)/AJ31</f>
        <v>1</v>
      </c>
      <c r="AK18" s="27">
        <f t="shared" ref="AK18" si="23">(AK31-AK35)/AK31</f>
        <v>1</v>
      </c>
      <c r="AL18" s="23">
        <f>(AL31-AL35)/AL31</f>
        <v>0.95811900170728603</v>
      </c>
      <c r="AM18" s="127">
        <v>0.95</v>
      </c>
      <c r="AO18" s="42"/>
      <c r="AP18" s="69"/>
      <c r="AQ18" s="69"/>
      <c r="AR18" s="70"/>
      <c r="AS18" s="70"/>
      <c r="AT18" s="70"/>
      <c r="AU18" s="70"/>
      <c r="AV18" s="70"/>
      <c r="AW18" s="70"/>
      <c r="AX18" s="118"/>
      <c r="AY18" s="63"/>
      <c r="AZ18" s="27">
        <f>(AZ31-AZ35)/AZ31</f>
        <v>1</v>
      </c>
      <c r="BA18" s="27">
        <f t="shared" ref="BA18:BB18" si="24">(BA31-BA35)/BA31</f>
        <v>1</v>
      </c>
      <c r="BB18" s="105">
        <f t="shared" si="24"/>
        <v>0.95068638425734986</v>
      </c>
      <c r="BC18" s="27">
        <f>(BC31-BC35)/BC31</f>
        <v>1</v>
      </c>
      <c r="BD18" s="27">
        <f t="shared" ref="BD18:BE18" si="25">(BD31-BD35)/BD31</f>
        <v>1</v>
      </c>
      <c r="BE18" s="27">
        <f t="shared" si="25"/>
        <v>1</v>
      </c>
      <c r="BF18" s="27" t="e">
        <f>(BF31-BF35)/BF31</f>
        <v>#DIV/0!</v>
      </c>
      <c r="BG18" s="27" t="e">
        <f>(BG31-BG35)/BG31</f>
        <v>#DIV/0!</v>
      </c>
      <c r="BH18" s="27" t="e">
        <f t="shared" ref="BH18:BK18" si="26">(BH31-BH35)/BH31</f>
        <v>#DIV/0!</v>
      </c>
      <c r="BI18" s="27" t="e">
        <f t="shared" si="26"/>
        <v>#DIV/0!</v>
      </c>
      <c r="BJ18" s="27" t="e">
        <f t="shared" si="26"/>
        <v>#DIV/0!</v>
      </c>
      <c r="BK18" s="27" t="e">
        <f t="shared" si="26"/>
        <v>#DIV/0!</v>
      </c>
      <c r="BL18" s="23">
        <f>(BL31-BL35)/BL31</f>
        <v>0.98922641266572275</v>
      </c>
    </row>
    <row r="19" spans="1:64" hidden="1" outlineLevel="1">
      <c r="A19" s="7" t="s">
        <v>32</v>
      </c>
      <c r="B19" s="19">
        <f t="shared" ref="B19:AF19" si="27">(B4-B36)/B4</f>
        <v>0.99195010453646593</v>
      </c>
      <c r="C19" s="19">
        <f t="shared" si="27"/>
        <v>0.98685127285840823</v>
      </c>
      <c r="D19" s="19">
        <f t="shared" si="27"/>
        <v>0.97431536621957116</v>
      </c>
      <c r="E19" s="19">
        <f t="shared" si="27"/>
        <v>0.91718891767603761</v>
      </c>
      <c r="F19" s="19">
        <f t="shared" si="27"/>
        <v>0.93428255648504377</v>
      </c>
      <c r="G19" s="19">
        <f t="shared" si="27"/>
        <v>0.78455062727812153</v>
      </c>
      <c r="H19" s="19">
        <f t="shared" si="27"/>
        <v>0.7588014163253658</v>
      </c>
      <c r="I19" s="20">
        <f t="shared" si="27"/>
        <v>0.79908586327531528</v>
      </c>
      <c r="J19" s="19">
        <f t="shared" si="27"/>
        <v>0.77430113314645621</v>
      </c>
      <c r="K19" s="19">
        <f t="shared" si="27"/>
        <v>0.73730962141159651</v>
      </c>
      <c r="L19" s="19">
        <f t="shared" si="27"/>
        <v>0.97691321261979847</v>
      </c>
      <c r="M19" s="19">
        <f t="shared" si="27"/>
        <v>0.98930578461390761</v>
      </c>
      <c r="N19" s="19">
        <f t="shared" si="27"/>
        <v>0.99272957337820689</v>
      </c>
      <c r="O19" s="19">
        <f t="shared" si="27"/>
        <v>0.95095027323995618</v>
      </c>
      <c r="P19" s="19">
        <f t="shared" si="27"/>
        <v>0.96104796279080407</v>
      </c>
      <c r="Q19" s="19">
        <f t="shared" si="27"/>
        <v>0.84895355422204111</v>
      </c>
      <c r="R19" s="19">
        <f t="shared" si="27"/>
        <v>0.80405681849630395</v>
      </c>
      <c r="S19" s="19">
        <f t="shared" si="27"/>
        <v>0.80686206918066339</v>
      </c>
      <c r="T19" s="19">
        <f t="shared" si="27"/>
        <v>0.80413513155062544</v>
      </c>
      <c r="U19" s="19">
        <f t="shared" si="27"/>
        <v>0.8219583625730994</v>
      </c>
      <c r="V19" s="19">
        <f t="shared" si="27"/>
        <v>0.83661532875706235</v>
      </c>
      <c r="W19" s="19">
        <f t="shared" si="27"/>
        <v>0.81405724340647356</v>
      </c>
      <c r="X19" s="19">
        <f t="shared" si="27"/>
        <v>0.96658965810161201</v>
      </c>
      <c r="Y19" s="19">
        <f t="shared" si="27"/>
        <v>0.99505926308928783</v>
      </c>
      <c r="Z19" s="19">
        <f t="shared" si="27"/>
        <v>0.93284513462050733</v>
      </c>
      <c r="AA19" s="19">
        <f t="shared" si="27"/>
        <v>0.83850004405998657</v>
      </c>
      <c r="AB19" s="19">
        <f t="shared" si="27"/>
        <v>0.88635141720959809</v>
      </c>
      <c r="AC19" s="19">
        <f t="shared" si="27"/>
        <v>0.96034000327354474</v>
      </c>
      <c r="AD19" s="19">
        <f t="shared" si="27"/>
        <v>0.98634088712589862</v>
      </c>
      <c r="AE19" s="19">
        <f t="shared" si="27"/>
        <v>0.9951189407540395</v>
      </c>
      <c r="AF19" s="19">
        <f t="shared" si="27"/>
        <v>0.99208908506748239</v>
      </c>
      <c r="AG19" s="19">
        <f>(AG4-AG36)/AG4</f>
        <v>0.9870148749048</v>
      </c>
      <c r="AH19" s="19">
        <f>(AH4-AH36)/AH4</f>
        <v>0.99241985444105874</v>
      </c>
      <c r="AI19" s="19">
        <f t="shared" ref="AI19:AK19" si="28">(AI4-AI36)/AI4</f>
        <v>0.99943362778395539</v>
      </c>
      <c r="AJ19" s="19">
        <f t="shared" si="28"/>
        <v>0.99947680192034627</v>
      </c>
      <c r="AK19" s="19">
        <f t="shared" si="28"/>
        <v>0.99875093750575972</v>
      </c>
      <c r="AL19" s="23">
        <f>(AL4-AL36)/AL4</f>
        <v>0.95608880376387839</v>
      </c>
      <c r="AM19" s="127">
        <v>0.92</v>
      </c>
      <c r="AO19" s="63"/>
      <c r="AP19" s="63"/>
      <c r="AQ19" s="63"/>
      <c r="AR19" s="65"/>
      <c r="AS19" s="63"/>
      <c r="AT19" s="65"/>
      <c r="AU19" s="63"/>
      <c r="AV19" s="65"/>
      <c r="AW19" s="63"/>
      <c r="AX19" s="119"/>
      <c r="AY19" s="65"/>
      <c r="AZ19" s="19">
        <f t="shared" ref="AZ19:BE19" si="29">(AZ4-AZ36)/AZ4</f>
        <v>1</v>
      </c>
      <c r="BA19" s="19">
        <f t="shared" si="29"/>
        <v>1</v>
      </c>
      <c r="BB19" s="19">
        <f t="shared" si="29"/>
        <v>1</v>
      </c>
      <c r="BC19" s="19">
        <f t="shared" si="29"/>
        <v>1</v>
      </c>
      <c r="BD19" s="19">
        <f t="shared" si="29"/>
        <v>1</v>
      </c>
      <c r="BE19" s="19">
        <f t="shared" si="29"/>
        <v>1</v>
      </c>
      <c r="BF19" s="98">
        <f>(BF4-BF36)/BF4</f>
        <v>1</v>
      </c>
      <c r="BG19" s="98">
        <f>(BG4-BG36)/BG4</f>
        <v>1</v>
      </c>
      <c r="BH19" s="19">
        <f t="shared" ref="BH19:BK19" si="30">(BH4-BH36)/BH4</f>
        <v>1</v>
      </c>
      <c r="BI19" s="19" t="e">
        <f t="shared" si="30"/>
        <v>#DIV/0!</v>
      </c>
      <c r="BJ19" s="19" t="e">
        <f t="shared" si="30"/>
        <v>#DIV/0!</v>
      </c>
      <c r="BK19" s="19" t="e">
        <f t="shared" si="30"/>
        <v>#DIV/0!</v>
      </c>
      <c r="BL19" s="23">
        <f>(BL4-BL36)/BL4</f>
        <v>1</v>
      </c>
    </row>
    <row r="20" spans="1:64" hidden="1" outlineLevel="1">
      <c r="A20" s="7" t="s">
        <v>43</v>
      </c>
      <c r="B20" s="19"/>
      <c r="C20" s="19"/>
      <c r="D20" s="19"/>
      <c r="E20" s="19"/>
      <c r="F20" s="19"/>
      <c r="G20" s="19"/>
      <c r="H20" s="19"/>
      <c r="I20" s="20"/>
      <c r="J20" s="19"/>
      <c r="K20" s="19"/>
      <c r="L20" s="19"/>
      <c r="M20" s="19"/>
      <c r="N20" s="19">
        <f t="shared" ref="N20:AG20" si="31">(N4-N37)/N4</f>
        <v>0.99796920802701028</v>
      </c>
      <c r="O20" s="26">
        <f t="shared" si="31"/>
        <v>0.98628582937790588</v>
      </c>
      <c r="P20" s="19">
        <f t="shared" si="31"/>
        <v>1</v>
      </c>
      <c r="Q20" s="19">
        <f t="shared" si="31"/>
        <v>1</v>
      </c>
      <c r="R20" s="19">
        <f t="shared" si="31"/>
        <v>0.99839486476399053</v>
      </c>
      <c r="S20" s="19">
        <f t="shared" si="31"/>
        <v>0.99762051086875136</v>
      </c>
      <c r="T20" s="19">
        <f t="shared" si="31"/>
        <v>0.99076177824354206</v>
      </c>
      <c r="U20" s="19">
        <f t="shared" si="31"/>
        <v>0.97595976608187129</v>
      </c>
      <c r="V20" s="19">
        <f t="shared" si="31"/>
        <v>0.98238789932940951</v>
      </c>
      <c r="W20" s="19">
        <f t="shared" si="31"/>
        <v>0.9944061233394188</v>
      </c>
      <c r="X20" s="19">
        <f t="shared" si="31"/>
        <v>0.99927942570105621</v>
      </c>
      <c r="Y20" s="19">
        <f t="shared" si="31"/>
        <v>1</v>
      </c>
      <c r="Z20" s="19">
        <f t="shared" si="31"/>
        <v>1</v>
      </c>
      <c r="AA20" s="19">
        <f t="shared" si="31"/>
        <v>1</v>
      </c>
      <c r="AB20" s="19">
        <f t="shared" si="31"/>
        <v>1</v>
      </c>
      <c r="AC20" s="19">
        <f t="shared" si="31"/>
        <v>1</v>
      </c>
      <c r="AD20" s="19">
        <f t="shared" si="31"/>
        <v>1</v>
      </c>
      <c r="AE20" s="19">
        <f t="shared" si="31"/>
        <v>1</v>
      </c>
      <c r="AF20" s="19">
        <f t="shared" si="31"/>
        <v>1</v>
      </c>
      <c r="AG20" s="19">
        <f t="shared" si="31"/>
        <v>1</v>
      </c>
      <c r="AH20" s="19">
        <f>(AH4-AH37)/AH4</f>
        <v>1</v>
      </c>
      <c r="AI20" s="19">
        <f t="shared" ref="AI20:AK20" si="32">(AI4-AI37)/AI4</f>
        <v>1</v>
      </c>
      <c r="AJ20" s="19">
        <f t="shared" si="32"/>
        <v>1</v>
      </c>
      <c r="AK20" s="19">
        <f t="shared" si="32"/>
        <v>1</v>
      </c>
      <c r="AL20" s="23">
        <f>(AL4-AL37)/AL4</f>
        <v>1</v>
      </c>
      <c r="AM20" s="128">
        <v>0.995</v>
      </c>
      <c r="AO20" s="63"/>
      <c r="AP20" s="63"/>
      <c r="AQ20" s="63"/>
      <c r="AR20" s="65"/>
      <c r="AS20" s="63"/>
      <c r="AT20" s="65"/>
      <c r="AU20" s="63"/>
      <c r="AV20" s="65"/>
      <c r="AW20" s="63"/>
      <c r="AX20" s="119"/>
      <c r="AY20" s="65"/>
      <c r="AZ20" s="19">
        <f t="shared" ref="AZ20:BE20" si="33">(AZ4-AZ37)/AZ4</f>
        <v>1</v>
      </c>
      <c r="BA20" s="19">
        <f t="shared" si="33"/>
        <v>1</v>
      </c>
      <c r="BB20" s="19">
        <f t="shared" si="33"/>
        <v>1</v>
      </c>
      <c r="BC20" s="19">
        <f t="shared" si="33"/>
        <v>1</v>
      </c>
      <c r="BD20" s="19">
        <f t="shared" si="33"/>
        <v>1</v>
      </c>
      <c r="BE20" s="19">
        <f t="shared" si="33"/>
        <v>1</v>
      </c>
      <c r="BF20" s="98">
        <f>(BF4-BF37)/BF4</f>
        <v>1</v>
      </c>
      <c r="BG20" s="19">
        <f t="shared" ref="BG20:BK20" si="34">(BG4-BG37)/BG4</f>
        <v>1</v>
      </c>
      <c r="BH20" s="19">
        <f t="shared" si="34"/>
        <v>1</v>
      </c>
      <c r="BI20" s="19" t="e">
        <f t="shared" si="34"/>
        <v>#DIV/0!</v>
      </c>
      <c r="BJ20" s="19" t="e">
        <f t="shared" si="34"/>
        <v>#DIV/0!</v>
      </c>
      <c r="BK20" s="19" t="e">
        <f t="shared" si="34"/>
        <v>#DIV/0!</v>
      </c>
      <c r="BL20" s="23">
        <f>(BL4-BL37)/BL4</f>
        <v>1</v>
      </c>
    </row>
    <row r="21" spans="1:64" hidden="1" outlineLevel="1">
      <c r="A21" s="7" t="s">
        <v>44</v>
      </c>
      <c r="B21" s="19"/>
      <c r="C21" s="19"/>
      <c r="D21" s="19"/>
      <c r="E21" s="19"/>
      <c r="F21" s="19"/>
      <c r="G21" s="19"/>
      <c r="H21" s="19"/>
      <c r="I21" s="20"/>
      <c r="J21" s="19"/>
      <c r="K21" s="19"/>
      <c r="L21" s="19"/>
      <c r="M21" s="19"/>
      <c r="N21" s="19">
        <f t="shared" ref="N21:AG21" si="35">(N4-N38)/N4</f>
        <v>0.99807565118696084</v>
      </c>
      <c r="O21" s="19">
        <f t="shared" si="35"/>
        <v>1</v>
      </c>
      <c r="P21" s="19">
        <f t="shared" si="35"/>
        <v>0.99978562838394525</v>
      </c>
      <c r="Q21" s="19">
        <f t="shared" si="35"/>
        <v>0.94207822045778733</v>
      </c>
      <c r="R21" s="19">
        <f t="shared" si="35"/>
        <v>0.98339440476484319</v>
      </c>
      <c r="S21" s="19">
        <f t="shared" si="35"/>
        <v>0.98734916643789461</v>
      </c>
      <c r="T21" s="19">
        <f t="shared" si="35"/>
        <v>0.98912351039381485</v>
      </c>
      <c r="U21" s="19">
        <f t="shared" si="35"/>
        <v>0.98808701754385964</v>
      </c>
      <c r="V21" s="19">
        <f t="shared" si="35"/>
        <v>0.99252923293551287</v>
      </c>
      <c r="W21" s="19">
        <f t="shared" si="35"/>
        <v>0.99902690227687641</v>
      </c>
      <c r="X21" s="19">
        <f t="shared" si="35"/>
        <v>1</v>
      </c>
      <c r="Y21" s="19">
        <f t="shared" si="35"/>
        <v>0.99761580718843546</v>
      </c>
      <c r="Z21" s="19">
        <f t="shared" si="35"/>
        <v>0.99939324578971778</v>
      </c>
      <c r="AA21" s="19">
        <f t="shared" si="35"/>
        <v>0.98864364539496141</v>
      </c>
      <c r="AB21" s="19">
        <f t="shared" si="35"/>
        <v>0.99924203145150381</v>
      </c>
      <c r="AC21" s="19">
        <f t="shared" si="35"/>
        <v>0.99982630170725384</v>
      </c>
      <c r="AD21" s="19">
        <f t="shared" si="35"/>
        <v>0.99715910337032976</v>
      </c>
      <c r="AE21" s="19">
        <f t="shared" si="35"/>
        <v>1</v>
      </c>
      <c r="AF21" s="19">
        <f t="shared" si="35"/>
        <v>0.99982249255947975</v>
      </c>
      <c r="AG21" s="19">
        <f t="shared" si="35"/>
        <v>1</v>
      </c>
      <c r="AH21" s="19">
        <f>(AH4-AH38)/AH4</f>
        <v>1</v>
      </c>
      <c r="AI21" s="19">
        <f t="shared" ref="AI21:AK21" si="36">(AI4-AI38)/AI4</f>
        <v>1</v>
      </c>
      <c r="AJ21" s="19">
        <f t="shared" si="36"/>
        <v>1</v>
      </c>
      <c r="AK21" s="19">
        <f t="shared" si="36"/>
        <v>1</v>
      </c>
      <c r="AL21" s="23">
        <f>(AL4-AL38)/AL4</f>
        <v>0.99821188610658784</v>
      </c>
      <c r="AM21" s="128">
        <v>0.995</v>
      </c>
      <c r="AZ21" s="19">
        <f t="shared" ref="AZ21:BE21" si="37">(AZ4-AZ38)/AZ4</f>
        <v>1</v>
      </c>
      <c r="BA21" s="19">
        <f t="shared" si="37"/>
        <v>1</v>
      </c>
      <c r="BB21" s="19">
        <f t="shared" si="37"/>
        <v>1</v>
      </c>
      <c r="BC21" s="19">
        <f t="shared" si="37"/>
        <v>1</v>
      </c>
      <c r="BD21" s="19">
        <f t="shared" si="37"/>
        <v>1</v>
      </c>
      <c r="BE21" s="19">
        <f t="shared" si="37"/>
        <v>1</v>
      </c>
      <c r="BF21" s="98">
        <f>(BF4-BF38)/BF4</f>
        <v>1</v>
      </c>
      <c r="BG21" s="19">
        <f t="shared" ref="BG21:BK21" si="38">(BG4-BG38)/BG4</f>
        <v>1</v>
      </c>
      <c r="BH21" s="19">
        <f t="shared" si="38"/>
        <v>1</v>
      </c>
      <c r="BI21" s="19" t="e">
        <f t="shared" si="38"/>
        <v>#DIV/0!</v>
      </c>
      <c r="BJ21" s="19" t="e">
        <f t="shared" si="38"/>
        <v>#DIV/0!</v>
      </c>
      <c r="BK21" s="19" t="e">
        <f t="shared" si="38"/>
        <v>#DIV/0!</v>
      </c>
      <c r="BL21" s="23">
        <f>(BL4-BL38)/BL4</f>
        <v>1</v>
      </c>
    </row>
    <row r="22" spans="1:64" hidden="1" outlineLevel="1">
      <c r="A22" s="28" t="s">
        <v>47</v>
      </c>
      <c r="B22" s="29"/>
      <c r="C22" s="29"/>
      <c r="D22" s="29"/>
      <c r="E22" s="29"/>
      <c r="F22" s="29"/>
      <c r="G22" s="29"/>
      <c r="H22" s="29"/>
      <c r="I22" s="30"/>
      <c r="J22" s="29"/>
      <c r="K22" s="29"/>
      <c r="L22" s="29"/>
      <c r="M22" s="29"/>
      <c r="N22" s="29">
        <f t="shared" ref="N22:AF22" si="39">(N4-N37-N38)/N4</f>
        <v>0.99604485921397112</v>
      </c>
      <c r="O22" s="29">
        <f t="shared" si="39"/>
        <v>0.98628582937790588</v>
      </c>
      <c r="P22" s="29">
        <f t="shared" si="39"/>
        <v>0.99978562838394525</v>
      </c>
      <c r="Q22" s="29">
        <f t="shared" si="39"/>
        <v>0.94207822045778733</v>
      </c>
      <c r="R22" s="29">
        <f t="shared" si="39"/>
        <v>0.98178926952883372</v>
      </c>
      <c r="S22" s="29">
        <f t="shared" si="39"/>
        <v>0.98496967730664609</v>
      </c>
      <c r="T22" s="29">
        <f t="shared" si="39"/>
        <v>0.97988528863735691</v>
      </c>
      <c r="U22" s="29">
        <f t="shared" si="39"/>
        <v>0.96404678362573104</v>
      </c>
      <c r="V22" s="29">
        <f t="shared" si="39"/>
        <v>0.97491713226492238</v>
      </c>
      <c r="W22" s="29">
        <f t="shared" si="39"/>
        <v>0.99343302561629521</v>
      </c>
      <c r="X22" s="29">
        <f t="shared" si="39"/>
        <v>0.99927942570105621</v>
      </c>
      <c r="Y22" s="29">
        <f t="shared" si="39"/>
        <v>0.99761580718843546</v>
      </c>
      <c r="Z22" s="29">
        <f t="shared" si="39"/>
        <v>0.99939324578971778</v>
      </c>
      <c r="AA22" s="29">
        <f t="shared" si="39"/>
        <v>0.98864364539496141</v>
      </c>
      <c r="AB22" s="29">
        <f t="shared" si="39"/>
        <v>0.99924203145150381</v>
      </c>
      <c r="AC22" s="29">
        <f t="shared" si="39"/>
        <v>0.99982630170725384</v>
      </c>
      <c r="AD22" s="29">
        <f t="shared" si="39"/>
        <v>0.99715910337032976</v>
      </c>
      <c r="AE22" s="29">
        <f t="shared" si="39"/>
        <v>1</v>
      </c>
      <c r="AF22" s="29">
        <f t="shared" si="39"/>
        <v>0.99982249255947975</v>
      </c>
      <c r="AG22" s="29">
        <f>(AG4-AG37-AG38)/AG4</f>
        <v>1</v>
      </c>
      <c r="AH22" s="29">
        <f>(AH4-AH37-AH38)/AH4</f>
        <v>1</v>
      </c>
      <c r="AI22" s="29">
        <f>(AI4-AI37-AI38)/AI4</f>
        <v>1</v>
      </c>
      <c r="AJ22" s="29">
        <f t="shared" ref="AJ22:AK22" si="40">(AJ4-AJ37-AJ38)/AJ4</f>
        <v>1</v>
      </c>
      <c r="AK22" s="29">
        <f t="shared" si="40"/>
        <v>1</v>
      </c>
      <c r="AL22" s="31">
        <f>(AL4-AL37-AL38)/AL4</f>
        <v>0.99821188610658784</v>
      </c>
      <c r="AM22" s="128"/>
      <c r="AZ22" s="29">
        <f t="shared" ref="AZ22:BE22" si="41">(AZ4-AZ37-AZ38)/AZ4</f>
        <v>1</v>
      </c>
      <c r="BA22" s="29">
        <f t="shared" si="41"/>
        <v>1</v>
      </c>
      <c r="BB22" s="29">
        <f t="shared" si="41"/>
        <v>1</v>
      </c>
      <c r="BC22" s="29">
        <f t="shared" si="41"/>
        <v>1</v>
      </c>
      <c r="BD22" s="29">
        <f t="shared" si="41"/>
        <v>1</v>
      </c>
      <c r="BE22" s="29">
        <f t="shared" si="41"/>
        <v>1</v>
      </c>
      <c r="BF22" s="167">
        <f>(BF4-BF37-BF38)/BF4</f>
        <v>1</v>
      </c>
      <c r="BG22" s="29">
        <f t="shared" ref="BG22:BK22" si="42">(BG4-BG37-BG38)/BG4</f>
        <v>1</v>
      </c>
      <c r="BH22" s="29">
        <f t="shared" si="42"/>
        <v>1</v>
      </c>
      <c r="BI22" s="29" t="e">
        <f t="shared" si="42"/>
        <v>#DIV/0!</v>
      </c>
      <c r="BJ22" s="29" t="e">
        <f t="shared" si="42"/>
        <v>#DIV/0!</v>
      </c>
      <c r="BK22" s="29" t="e">
        <f t="shared" si="42"/>
        <v>#DIV/0!</v>
      </c>
      <c r="BL22" s="31">
        <f>(BL4-BL37-BL38)/BL4</f>
        <v>1</v>
      </c>
    </row>
    <row r="23" spans="1:64" s="14" customFormat="1" hidden="1" outlineLevel="1">
      <c r="A23" s="32" t="s">
        <v>33</v>
      </c>
      <c r="B23" s="33">
        <f>B15</f>
        <v>0.99120974918726501</v>
      </c>
      <c r="C23" s="33">
        <f>(SUM(B4:C4)-SUM(B32:C32))/SUM(B4:C4)</f>
        <v>0.99149190822353772</v>
      </c>
      <c r="D23" s="33">
        <f>(SUM(B4:D4)-SUM(B32:D32))/SUM(B4:D4)</f>
        <v>0.95670310746911436</v>
      </c>
      <c r="E23" s="33">
        <f>(SUM(B4:E4)-SUM(B32:E32))/SUM(B4:E4)</f>
        <v>0.94483603938337324</v>
      </c>
      <c r="F23" s="33">
        <f>(SUM(B4:F4)-SUM(B32:F32))/SUM(B4:F4)</f>
        <v>0.94448331993511636</v>
      </c>
      <c r="G23" s="33">
        <f>(SUM(B4:G4)-SUM(B32:G32))/SUM(B4:G4)</f>
        <v>0.92613883298577238</v>
      </c>
      <c r="H23" s="33">
        <f>(SUM(B4:H4)-SUM(B32:H32))/SUM(B4:H4)</f>
        <v>0.9191828181771069</v>
      </c>
      <c r="I23" s="34">
        <f>(SUM(B4:I4)-SUM(B32:I32))/SUM(B4:I4)</f>
        <v>0.90279017768088365</v>
      </c>
      <c r="J23" s="33">
        <f>(SUM(B4:J4)-SUM(B32:J32))/SUM(B4:J4)</f>
        <v>0.8878235659081426</v>
      </c>
      <c r="K23" s="33">
        <f>(SUM(B4:K4)-SUM(B32:K32))/SUM(B4:K4)</f>
        <v>0.88605535340377184</v>
      </c>
      <c r="L23" s="33">
        <f>(SUM(B4:L4)-SUM(B32:L32))/SUM(B4:L4)</f>
        <v>0.89101160794729173</v>
      </c>
      <c r="M23" s="33">
        <f>(SUM(B4:M4)-SUM(B32:M32))/SUM(B4:M4)</f>
        <v>0.89761803068889412</v>
      </c>
      <c r="N23" s="35">
        <f t="shared" ref="N23:N29" si="43">N15</f>
        <v>0.9617055782195767</v>
      </c>
      <c r="O23" s="33">
        <f>(SUM(N4:O4)-SUM(N32:O32))/SUM(N4:O4)</f>
        <v>0.96640448687023095</v>
      </c>
      <c r="P23" s="33">
        <f>(SUM(N4:P4)-SUM(N32:P32))/SUM(N4:P4)</f>
        <v>0.96473110548247409</v>
      </c>
      <c r="Q23" s="33">
        <f>(SUM(N4:Q4)-SUM(N32:Q32))/SUM(N4:Q4)</f>
        <v>0.95517658835341668</v>
      </c>
      <c r="R23" s="33">
        <f>(SUM(N4:R4)-SUM(N32:R32))/SUM(N4:R4)</f>
        <v>0.93581165862562432</v>
      </c>
      <c r="S23" s="33">
        <f>(SUM(N4:S4)-SUM(N32:S32))/SUM(N4:S4)</f>
        <v>0.9139206424315881</v>
      </c>
      <c r="T23" s="33">
        <f>(SUM(N4:T4)-SUM(N32:T32))/SUM(N4:T4)</f>
        <v>0.89098099102365491</v>
      </c>
      <c r="U23" s="33">
        <f>(SUM(N4:U4)-SUM(N32:U32))/SUM(N4:U4)</f>
        <v>0.8698929402731983</v>
      </c>
      <c r="V23" s="33">
        <f>(SUM(N4:V4)-SUM(N32:V32))/SUM(N4:V4)</f>
        <v>0.85399861590647497</v>
      </c>
      <c r="W23" s="33">
        <f>(SUM(N4:W4)-SUM(N32:W32))/SUM(N4:W4)</f>
        <v>0.84507022984117319</v>
      </c>
      <c r="X23" s="33">
        <f>(SUM(N4:X4)-SUM(N32:X32))/SUM(N4:X4)</f>
        <v>0.8483256208929526</v>
      </c>
      <c r="Y23" s="33">
        <f>(SUM(N4:Y4)-SUM(N32:Y32))/SUM(N4:Y4)</f>
        <v>0.85854776781345432</v>
      </c>
      <c r="Z23" s="33">
        <f t="shared" ref="Z23:Z30" si="44">Z15</f>
        <v>0.94171706508548825</v>
      </c>
      <c r="AA23" s="33">
        <f>(SUM(Z4:AA4)-SUM(Z32:AA32))/SUM(Z4:AA4)</f>
        <v>0.89331945267366863</v>
      </c>
      <c r="AB23" s="33">
        <f>(SUM(Z4:AB4)-SUM(Z32:AB32))/SUM(Z4:AB4)</f>
        <v>0.88765373766368483</v>
      </c>
      <c r="AC23" s="33">
        <f>(SUM(Z4:AC4)-SUM(Z32:AC32))/SUM(Z4:AC4)</f>
        <v>0.9037077874875874</v>
      </c>
      <c r="AD23" s="33">
        <f>(SUM(Z4:AD4)-SUM(Z32:AD32))/SUM(Z4:AD4)</f>
        <v>0.91449241148552574</v>
      </c>
      <c r="AE23" s="33">
        <f>(SUM(Z4:AE4)-SUM(Z32:AE32))/SUM(Z4:AE4)</f>
        <v>0.92338990321958303</v>
      </c>
      <c r="AF23" s="33">
        <f>(SUM(Z4:AF4)-SUM(Z32:AF32))/SUM(Z4:AF4)</f>
        <v>0.92954504157577489</v>
      </c>
      <c r="AG23" s="33">
        <f>(SUM(Z4:AG4)-SUM(Z32:AG32))/SUM(Z4:AG4)</f>
        <v>0.93523038708704409</v>
      </c>
      <c r="AH23" s="33">
        <f>(SUM(Z4:AH4)-SUM(Z32:AH32))/SUM(Z4:AH4)</f>
        <v>0.94407065513974675</v>
      </c>
      <c r="AI23" s="33">
        <f>(SUM(Z4:AI4)-SUM(Z32:AI32))/SUM(Z4:AI4)</f>
        <v>0.94763521320870858</v>
      </c>
      <c r="AJ23" s="33">
        <f>(SUM(Z4:AJ4)-SUM(Z32:AJ32))/SUM(Z4:AJ4)</f>
        <v>0.95233159715031879</v>
      </c>
      <c r="AK23" s="33">
        <f>(SUM(Z4:AK4)-SUM(Z32:AK32))/SUM(Z4:AK4)</f>
        <v>0.95578848514155834</v>
      </c>
      <c r="AL23" s="36"/>
      <c r="AP23" s="1"/>
      <c r="AQ23" s="1"/>
      <c r="AR23" s="61"/>
      <c r="AT23" s="61"/>
      <c r="AV23" s="61"/>
      <c r="AX23" s="115"/>
      <c r="AZ23" s="33">
        <f>AZ15</f>
        <v>1</v>
      </c>
      <c r="BA23" s="33">
        <f>(SUM(AZ4:BA4)-SUM(AZ32:BA32))/SUM(AZ4:BA4)</f>
        <v>0.99730792197119489</v>
      </c>
      <c r="BB23" s="33">
        <f>(SUM(AZ4:BB4)-SUM(AZ32:BB32))/SUM(AZ4:BB4)</f>
        <v>0.97052550265355575</v>
      </c>
      <c r="BC23" s="33">
        <f>(SUM(AZ4:BC4)-SUM(AZ32:BC32))/SUM(AZ4:BC4)</f>
        <v>0.93001173270231563</v>
      </c>
      <c r="BD23" s="33">
        <f>(SUM(AZ4:BD4)-SUM(AZ32:BD32))/SUM(AZ4:BD4)</f>
        <v>0.94273543826103756</v>
      </c>
      <c r="BE23" s="33">
        <f>(SUM(AZ4:BE4)-SUM(AZ32:BE32))/SUM(AZ4:BE4)</f>
        <v>0.95251039175437968</v>
      </c>
      <c r="BF23" s="33">
        <f>(SUM(AZ4:BF4)-SUM(AZ32:BF32))/SUM(AZ4:BF4)</f>
        <v>0.95562451434980999</v>
      </c>
      <c r="BG23" s="33">
        <f>(SUM(AZ4:BG4)-SUM(AZ32:BG32))/SUM(AZ4:BG4)</f>
        <v>0.95667349786267164</v>
      </c>
      <c r="BH23" s="33">
        <f>(SUM(AZ4:BH4)-SUM(AZ32:BH32))/SUM(AZ4:BH4)</f>
        <v>0.9567462772197397</v>
      </c>
      <c r="BI23" s="33">
        <f>(SUM(AZ4:BI4)-SUM(AZ32:BI32))/SUM(AZ4:BI4)</f>
        <v>0.9567462772197397</v>
      </c>
      <c r="BJ23" s="33">
        <f>(SUM(AZ4:BJ4)-SUM(AZ32:BJ32))/SUM(AZ4:BJ4)</f>
        <v>0.9567462772197397</v>
      </c>
      <c r="BK23" s="33">
        <f>(SUM(AZ4:BK4)-SUM(AZ32:BK32))/SUM(AZ4:BK4)</f>
        <v>0.9567462772197397</v>
      </c>
      <c r="BL23" s="36"/>
    </row>
    <row r="24" spans="1:64" s="14" customFormat="1" hidden="1" outlineLevel="1">
      <c r="A24" s="7" t="s">
        <v>34</v>
      </c>
      <c r="B24" s="19">
        <f>B16</f>
        <v>0.98990851857351791</v>
      </c>
      <c r="C24" s="19">
        <f>(SUM(B4:C4)-SUM(B33:C33))/SUM(B4:C4)</f>
        <v>0.98407121214433235</v>
      </c>
      <c r="D24" s="19">
        <f>(SUM(B4:D4)-SUM(B33:D33))/SUM(B4:D4)</f>
        <v>0.91382851883451943</v>
      </c>
      <c r="E24" s="19">
        <f>(SUM(D4:E4)-SUM(D33:E33))/SUM(D4:E4)</f>
        <v>0.77775246299511713</v>
      </c>
      <c r="F24" s="19">
        <f>(SUM(B4:F4)-SUM(B33:F33))/SUM(B4:F4)</f>
        <v>0.83745912590223404</v>
      </c>
      <c r="G24" s="19">
        <f>(SUM(B4:G4)-SUM(B33:G33))/SUM(C4:G4)</f>
        <v>0.90887287282193852</v>
      </c>
      <c r="H24" s="19">
        <f>(SUM(B4:H4)-SUM(B33:H33))/SUM(B4:H4)</f>
        <v>0.74126700771064091</v>
      </c>
      <c r="I24" s="20">
        <f>(SUM(B4:I4)-SUM(B33:I33))/SUM(B4:I4)</f>
        <v>0.7115927223626477</v>
      </c>
      <c r="J24" s="19">
        <f>(SUM(B4:J4)-SUM(B33:J33))/SUM(B4:J4)</f>
        <v>0.66665668633843567</v>
      </c>
      <c r="K24" s="19">
        <f>(SUM(B4:K4)-SUM(B33:K33))/SUM(B4:K4)</f>
        <v>0.64967447288862035</v>
      </c>
      <c r="L24" s="19">
        <f>(SUM(B4:L4)-SUM(B33:L33))/SUM(B4:L4)</f>
        <v>0.66513252198978767</v>
      </c>
      <c r="M24" s="37">
        <f>(SUM(B4:M4)-SUM(B33:M33))/SUM(B4:M4)</f>
        <v>0.68528780912475018</v>
      </c>
      <c r="N24" s="37">
        <f t="shared" si="43"/>
        <v>0.98040369465404176</v>
      </c>
      <c r="O24" s="37">
        <f>(SUM(N4:O4)-SUM(N33:O33))/SUM(N4:O4)</f>
        <v>0.93894818500871224</v>
      </c>
      <c r="P24" s="37">
        <f>(SUM(N4:P4)-SUM(N33:P33))/SUM(N4:P4)</f>
        <v>0.87711512378462297</v>
      </c>
      <c r="Q24" s="37">
        <f>(SUM(N4:Q4)-SUM(N33:Q33))/SUM(N4:Q4)</f>
        <v>0.81838340776668905</v>
      </c>
      <c r="R24" s="37">
        <f>(SUM(N4:R4)-SUM(N33:R33))/SUM(N4:R4)</f>
        <v>0.76164930738939385</v>
      </c>
      <c r="S24" s="37">
        <f>(SUM(N4:S4)-SUM(N33:S33))/SUM(N4:S4)</f>
        <v>0.73557282284152004</v>
      </c>
      <c r="T24" s="37">
        <f>(SUM(N4:T4)-SUM(N33:T33))/SUM(N4:T4)</f>
        <v>0.71584038812806128</v>
      </c>
      <c r="U24" s="37">
        <f>(SUM(N4:U4)-SUM(N33:U33))/SUM(N4:U4)</f>
        <v>0.69295446565404006</v>
      </c>
      <c r="V24" s="37">
        <f>(SUM(N4:V4)-SUM(N33:V33))/SUM(N4:V4)</f>
        <v>0.68679336167078275</v>
      </c>
      <c r="W24" s="37">
        <f>(SUM(N4:W4)-SUM(N33:W33))/SUM(N4:W4)</f>
        <v>0.67041248621718252</v>
      </c>
      <c r="X24" s="37">
        <f>(SUM(N4:X4)-SUM(N33:X33))/SUM(N4:X4)</f>
        <v>0.67388364134198464</v>
      </c>
      <c r="Y24" s="37">
        <f>(SUM(N4:Y4)-SUM(N33:Y33))/SUM(N4:Y4)</f>
        <v>0.69064884859533715</v>
      </c>
      <c r="Z24" s="37">
        <f t="shared" si="44"/>
        <v>0.81133944239662048</v>
      </c>
      <c r="AA24" s="37">
        <f>(SUM(Z5:AA5)-SUM(Z33:AA33))/SUM(Z5:AA5)</f>
        <v>0.65557561581906887</v>
      </c>
      <c r="AB24" s="37">
        <f>(SUM(Z5:AB5)-SUM(Z33:AB33))/SUM(Z5:AB5)</f>
        <v>0.66054829872957832</v>
      </c>
      <c r="AC24" s="37">
        <f>(SUM(Z5:AC5)-SUM(Z33:AC33))/SUM(Z5:AC5)</f>
        <v>0.71299680402085119</v>
      </c>
      <c r="AD24" s="37">
        <f>(SUM(Z5:AD5)-SUM(Z33:AD33))/SUM(Z5:AD5)</f>
        <v>0.75173452099611404</v>
      </c>
      <c r="AE24" s="37">
        <f>(SUM(Z5:AE5)-SUM(Z33:AE33))/SUM(Z5:AE5)</f>
        <v>0.77645451200704263</v>
      </c>
      <c r="AF24" s="37">
        <f>(SUM(Z5:AF5)-SUM(Z33:AF33))/SUM(Z5:AF5)</f>
        <v>0.79598902463952104</v>
      </c>
      <c r="AG24" s="37">
        <f>(SUM(Z5:AG5)-SUM(Z33:AG33))/SUM(Z5:AG5)</f>
        <v>0.81597862743234195</v>
      </c>
      <c r="AH24" s="37">
        <f>(SUM(Z5:AH5)-SUM(Z33:AH33))/SUM(Z5:AH5)</f>
        <v>0.84145110361823139</v>
      </c>
      <c r="AI24" s="37">
        <f>(SUM(Z5:AI5)-SUM(Z33:AI33))/SUM(Z5:AI5)</f>
        <v>0.85238108393135126</v>
      </c>
      <c r="AJ24" s="37">
        <f>(SUM(Z5:AJ5)-SUM(Z33:AJ33))/SUM(Z5:AJ5)</f>
        <v>0.86715746978284869</v>
      </c>
      <c r="AK24" s="37">
        <f>(SUM(Z5:AK5)-SUM(Z33:AK33))/SUM(Z5:AK5)</f>
        <v>0.87713379577067696</v>
      </c>
      <c r="AL24" s="38"/>
      <c r="AO24" s="63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37">
        <f>AZ16</f>
        <v>0.99740405584939718</v>
      </c>
      <c r="BA24" s="37">
        <f>(SUM(AZ5:BA5)-SUM(AZ33:BA33))/SUM(AZ5:BA5)</f>
        <v>0.99423340789305226</v>
      </c>
      <c r="BB24" s="37">
        <f>(SUM(AZ5:BB5)-SUM(AZ33:BB33))/SUM(AZ5:BB5)</f>
        <v>0.96673671859121579</v>
      </c>
      <c r="BC24" s="37">
        <f>(SUM(AZ5:BC5)-SUM(AZ33:BC33))/SUM(AZ5:BC5)</f>
        <v>0.91390406941521296</v>
      </c>
      <c r="BD24" s="37">
        <f>(SUM(AZ5:BD5)-SUM(AZ33:BD33))/SUM(AZ5:BD5)</f>
        <v>0.9294478484910067</v>
      </c>
      <c r="BE24" s="37">
        <f>(SUM(AZ5:BE5)-SUM(AZ33:BE33))/SUM(AZ5:BE5)</f>
        <v>0.94096933846336384</v>
      </c>
      <c r="BF24" s="37">
        <f>(SUM(AZ5:BF5)-SUM(AZ33:BF33))/SUM(AZ5:BF5)</f>
        <v>0.94485748285623705</v>
      </c>
      <c r="BG24" s="37">
        <f>(SUM(AZ5:BG5)-SUM(AZ33:BG33))/SUM(AZ5:BG5)</f>
        <v>0.94616664693539376</v>
      </c>
      <c r="BH24" s="37">
        <f>(SUM(AZ5:BH5)-SUM(AZ33:BH33))/SUM(AZ5:BH5)</f>
        <v>0.94625746762589424</v>
      </c>
      <c r="BI24" s="37">
        <f>(SUM(AZ5:BI5)-SUM(AZ33:BI33))/SUM(AZ5:BI5)</f>
        <v>0.94625746762589424</v>
      </c>
      <c r="BJ24" s="37">
        <f>(SUM(AZ5:BJ5)-SUM(AZ33:BJ33))/SUM(AZ5:BJ5)</f>
        <v>0.94625746762589424</v>
      </c>
      <c r="BK24" s="37">
        <f>(SUM(AZ5:BK5)-SUM(AZ33:BK33))/SUM(AZ5:BK5)</f>
        <v>0.94625746762589424</v>
      </c>
      <c r="BL24" s="38"/>
    </row>
    <row r="25" spans="1:64" s="14" customFormat="1" ht="12" hidden="1" customHeight="1" outlineLevel="1">
      <c r="A25" s="7" t="s">
        <v>35</v>
      </c>
      <c r="B25" s="19">
        <f>B17</f>
        <v>0.99195010453646593</v>
      </c>
      <c r="C25" s="19">
        <f>(SUM(B4:C4)-SUM(B34:C34))/SUM(B4:C4)</f>
        <v>0.99500089897569843</v>
      </c>
      <c r="D25" s="19">
        <f>(SUM(B4:D4)-SUM(B34:D34))/SUM(B4:D4)</f>
        <v>0.97742998584246699</v>
      </c>
      <c r="E25" s="19">
        <f>(SUM(B4:E4)-SUM(B34:E34))/SUM(B4:E4)</f>
        <v>0.95131828740743252</v>
      </c>
      <c r="F25" s="19">
        <f>(SUM(B4:F4)-SUM(B34:F34))/SUM(B4:F4)</f>
        <v>0.95184003768665715</v>
      </c>
      <c r="G25" s="19">
        <f>(SUM(B4:G4)-SUM(B34:G34))/SUM(B4:G4)</f>
        <v>0.91751854032968716</v>
      </c>
      <c r="H25" s="19">
        <f>(SUM(B4:H4)-SUM(B34:H34))/SUM(B4:H4)</f>
        <v>0.89134383938589612</v>
      </c>
      <c r="I25" s="20">
        <f>(SUM(B4:I4)-SUM(B34:I34))/SUM(B4:I4)</f>
        <v>0.88832362816190136</v>
      </c>
      <c r="J25" s="19">
        <f>(SUM(B4:J4)-SUM(B34:J34))/SUM(B4:J4)</f>
        <v>0.89629007285129436</v>
      </c>
      <c r="K25" s="19">
        <f>(SUM(B4:K4)-SUM(B34:K34))/SUM(B4:K4)</f>
        <v>0.89985515864373422</v>
      </c>
      <c r="L25" s="19">
        <f>(SUM(B4:L4)-SUM(B34:L34))/SUM(B4:L4)</f>
        <v>0.90390624464680214</v>
      </c>
      <c r="M25" s="19">
        <f>(SUM(B4:M4)-SUM(B34:M34))/SUM(B4:M4)</f>
        <v>0.91030925226043546</v>
      </c>
      <c r="N25" s="19">
        <f t="shared" si="43"/>
        <v>0.99589296841269326</v>
      </c>
      <c r="O25" s="19">
        <f>(SUM(N4:O4)-SUM(N34:O34))/SUM(N4:O4)</f>
        <v>0.98852805287684054</v>
      </c>
      <c r="P25" s="19">
        <f>(SUM(N4:P4)-SUM(N34:P34))/SUM(N4:P4)</f>
        <v>0.97702197891984643</v>
      </c>
      <c r="Q25" s="19">
        <f>(SUM(N4:Q4)-SUM(N34:Q34))/SUM(N4:Q4)</f>
        <v>0.97264349044662834</v>
      </c>
      <c r="R25" s="19">
        <f>(SUM(N4:R4)-SUM(N34:R34))/SUM(N4:R4)</f>
        <v>0.96003637811984255</v>
      </c>
      <c r="S25" s="19">
        <f>(SUM(N4:S4)-SUM(N34:S34))/SUM(N4:S4)</f>
        <v>0.94444430608478125</v>
      </c>
      <c r="T25" s="19">
        <f>(SUM(N4:T4)-SUM(N34:T34))/SUM(N4:T4)</f>
        <v>0.93567910014146816</v>
      </c>
      <c r="U25" s="19">
        <f>(SUM(N4:U4)-SUM(N34:U34))/SUM(N4:U4)</f>
        <v>0.91996876357668977</v>
      </c>
      <c r="V25" s="19">
        <f>(SUM(N4:V4)-SUM(N34:V34))/SUM(N4:V4)</f>
        <v>0.91453596221147038</v>
      </c>
      <c r="W25" s="19">
        <f>(SUM(N4:W4)-SUM(N34:W34))/SUM(N4:W4)</f>
        <v>0.91518583235391071</v>
      </c>
      <c r="X25" s="19">
        <f>(SUM(N4:X4)-SUM(N34:X34))/SUM(N4:X4)</f>
        <v>0.91520861480403248</v>
      </c>
      <c r="Y25" s="19">
        <f>(SUM(N4:Y4)-SUM(N34:Y34))/SUM(N4:Y4)</f>
        <v>0.92082289463672962</v>
      </c>
      <c r="Z25" s="19">
        <f>Z17</f>
        <v>0.96239727108594209</v>
      </c>
      <c r="AA25" s="19">
        <f>(SUM(Z4:AA4)-SUM(Z34:AA34))/SUM(Z4:AA4)</f>
        <v>0.89700176741004978</v>
      </c>
      <c r="AB25" s="19">
        <f>(SUM(Z4:AB4)-SUM(Z34:AB34))/SUM(Z4:AB4)</f>
        <v>0.92388466921978363</v>
      </c>
      <c r="AC25" s="19">
        <f>(SUM(Z4:AC4)-SUM(Z34:AC34))/SUM(Z4:AC4)</f>
        <v>0.93576326653952668</v>
      </c>
      <c r="AD25" s="19">
        <f>(SUM(Z4:AD4)-SUM(Z34:AD34))/SUM(Z4:AD4)</f>
        <v>0.94332016953732034</v>
      </c>
      <c r="AE25" s="19">
        <f>(SUM(Z4:AE4)-SUM(Z34:AE34))/SUM(Z4:AE4)</f>
        <v>0.94928247036308322</v>
      </c>
      <c r="AF25" s="19">
        <f>(SUM(Z4:AF4)-SUM(Z34:AF34))/SUM(Z4:AF4)</f>
        <v>0.95316266435459551</v>
      </c>
      <c r="AG25" s="19">
        <f>(SUM(Z4:AG4)-SUM(Z34:AG34))/SUM(Z4:AG4)</f>
        <v>0.95643674623614672</v>
      </c>
      <c r="AH25" s="19">
        <f>(SUM(Z4:AH4)-SUM(Z34:AH34))/SUM(Z4:AH4)</f>
        <v>0.96226717039199217</v>
      </c>
      <c r="AI25" s="19">
        <f>(SUM(Z4:AI4)-SUM(Z34:AI34))/SUM(Z4:AI4)</f>
        <v>0.96485212893575267</v>
      </c>
      <c r="AJ25" s="19">
        <f>(SUM(Z4:AJ4)-SUM(Z34:AJ34))/SUM(Z4:AJ4)</f>
        <v>0.96860882332524645</v>
      </c>
      <c r="AK25" s="19">
        <f>(SUM(Z4:AK4)-SUM(Z34:AK34))/SUM(Z4:AK4)</f>
        <v>0.97082575979210106</v>
      </c>
      <c r="AL25" s="21"/>
      <c r="AO25" s="63"/>
      <c r="AP25" s="65"/>
      <c r="AQ25" s="65"/>
      <c r="AR25" s="65"/>
      <c r="AS25" s="65"/>
      <c r="AT25" s="65"/>
      <c r="AU25" s="65"/>
      <c r="AV25" s="65"/>
      <c r="AW25" s="65"/>
      <c r="AX25" s="120"/>
      <c r="AY25" s="65"/>
      <c r="AZ25" s="19">
        <f>AZ17</f>
        <v>1</v>
      </c>
      <c r="BA25" s="19">
        <f>(SUM(AZ4:BA4)-SUM(AZ34:BA34))/SUM(AZ4:BA4)</f>
        <v>0.99662654404984552</v>
      </c>
      <c r="BB25" s="19">
        <f>(SUM(AZ4:BB4)-SUM(AZ34:BB34))/SUM(AZ4:BB4)</f>
        <v>0.97369602210075856</v>
      </c>
      <c r="BC25" s="19">
        <f>(SUM(AZ4:BC4)-SUM(AZ34:BC34))/SUM(AZ4:BC4)</f>
        <v>0.93365556594256149</v>
      </c>
      <c r="BD25" s="19">
        <f>(SUM(AZ4:BD4)-SUM(AZ34:BD34))/SUM(AZ4:BD4)</f>
        <v>0.94571683102312765</v>
      </c>
      <c r="BE25" s="19">
        <f>(SUM(AZ4:BE4)-SUM(AZ34:BE34))/SUM(AZ4:BE4)</f>
        <v>0.95498286635295238</v>
      </c>
      <c r="BF25" s="19">
        <f>(SUM(AZ4:BF4)-SUM(AZ34:BF34))/SUM(AZ4:BF4)</f>
        <v>0.95793485686731317</v>
      </c>
      <c r="BG25" s="19">
        <f>(SUM(AZ4:BG4)-SUM(AZ34:BG34))/SUM(AZ4:BG4)</f>
        <v>0.95892922664075497</v>
      </c>
      <c r="BH25" s="19">
        <f>(SUM(AZ4:BH4)-SUM(AZ34:BH34))/SUM(AZ4:BH4)</f>
        <v>0.95899821685071707</v>
      </c>
      <c r="BI25" s="19">
        <f>(SUM(AZ4:BI4)-SUM(AZ34:BI34))/SUM(AZ4:BI4)</f>
        <v>0.95899821685071707</v>
      </c>
      <c r="BJ25" s="19">
        <f>(SUM(AZ4:BJ4)-SUM(AZ34:BJ34))/SUM(AZ4:BJ4)</f>
        <v>0.95899821685071707</v>
      </c>
      <c r="BK25" s="19">
        <f>(SUM(AZ4:BK4)-SUM(AZ34:BK34))/SUM(AZ4:BK4)</f>
        <v>0.95899821685071707</v>
      </c>
      <c r="BL25" s="21"/>
    </row>
    <row r="26" spans="1:64" s="14" customFormat="1" hidden="1" outlineLevel="1">
      <c r="A26" s="7" t="s">
        <v>36</v>
      </c>
      <c r="B26" s="19" t="str">
        <f>B18</f>
        <v/>
      </c>
      <c r="C26" s="19" t="s">
        <v>31</v>
      </c>
      <c r="D26" s="19">
        <v>1</v>
      </c>
      <c r="E26" s="19">
        <v>1</v>
      </c>
      <c r="F26" s="19">
        <f>(SUM(B31:F31)-SUM(B35:F35))/SUM(B31:F31)</f>
        <v>0.85821725950654237</v>
      </c>
      <c r="G26" s="19">
        <f>(SUM(B31:G31)-SUM(B35:G35))/SUM(B31:G31)</f>
        <v>0.88520210022679968</v>
      </c>
      <c r="H26" s="19">
        <f>(SUM(B31:H31)-SUM(B35:H35))/SUM(B31:H31)</f>
        <v>0.88078515705428839</v>
      </c>
      <c r="I26" s="20">
        <f>(SUM(B31:I31)-SUM(B35:I35))/SUM(B31:I31)</f>
        <v>0.87011548805568739</v>
      </c>
      <c r="J26" s="19">
        <f>(SUM(B31:J31)-SUM(B35:J35))/SUM(B31:J31)</f>
        <v>0.88810793972197344</v>
      </c>
      <c r="K26" s="19">
        <f>(SUM(B31:K31)-SUM(B35:K35))/SUM(B31:K31)</f>
        <v>0.89023435261760608</v>
      </c>
      <c r="L26" s="19">
        <f>(SUM(B31:L31)-SUM(B35:L35))/SUM(B31:L31)</f>
        <v>0.90513214150118027</v>
      </c>
      <c r="M26" s="20">
        <f>(SUM(B31:M31)-SUM(B35:M35))/SUM(B31:M31)</f>
        <v>0.91668720372276424</v>
      </c>
      <c r="N26" s="20">
        <f t="shared" si="43"/>
        <v>1</v>
      </c>
      <c r="O26" s="20">
        <f>(SUM(N31:O31)-SUM(N35:O35))/SUM(N31:O31)</f>
        <v>1</v>
      </c>
      <c r="P26" s="20">
        <f>(SUM(N31:P31)-SUM(N35:P35))/SUM(N31:P31)</f>
        <v>1</v>
      </c>
      <c r="Q26" s="20">
        <f>(SUM(N31:Q31)-SUM(N35:Q35))/SUM(N31:Q31)</f>
        <v>1</v>
      </c>
      <c r="R26" s="20">
        <f>(SUM(N31:R31)-SUM(N35:R35))/SUM(N31:R31)</f>
        <v>1</v>
      </c>
      <c r="S26" s="20">
        <f>(SUM(N31:S31)-SUM(N35:S35))/SUM(N31:S31)</f>
        <v>1</v>
      </c>
      <c r="T26" s="20">
        <f>(SUM(O31:T31)-SUM(O35:T35))/SUM(O31:T31)</f>
        <v>1</v>
      </c>
      <c r="U26" s="20">
        <f>(SUM(N31:U31)-SUM(N35:U35))/SUM(N31:U31)</f>
        <v>1</v>
      </c>
      <c r="V26" s="20">
        <f>(SUM(N31:V31)-SUM(N35:V35))/SUM(N31:V31)</f>
        <v>1</v>
      </c>
      <c r="W26" s="20">
        <f>(SUM(N31:W31)-SUM(N35:W35))/SUM(N31:W31)</f>
        <v>1</v>
      </c>
      <c r="X26" s="20">
        <f>(SUM(N31:X31)-SUM(N35:X35))/SUM(N31:X31)</f>
        <v>0.990271489786957</v>
      </c>
      <c r="Y26" s="20">
        <f>(SUM(N31:Y31)-SUM(N35:Y35))/SUM(N31:Y31)</f>
        <v>0.99043834780602868</v>
      </c>
      <c r="Z26" s="19">
        <f t="shared" si="44"/>
        <v>1</v>
      </c>
      <c r="AA26" s="19">
        <f>(SUM(Z31:AA31)-SUM(Z35:AA35))/SUM(Z31:AA31)</f>
        <v>1</v>
      </c>
      <c r="AB26" s="19">
        <f>(SUM(Z31:AB31)-SUM(Z35:AB35))/SUM(Z31:AB31)</f>
        <v>0.7257994501519317</v>
      </c>
      <c r="AC26" s="19">
        <f>(SUM(Z31:AC31)-SUM(Z35:AC35))/SUM(Z31:AC31)</f>
        <v>0.75214178274802168</v>
      </c>
      <c r="AD26" s="19">
        <f>(SUM(Z31:AD31)-SUM(Z35:AD35))/SUM(Z31:AD31)</f>
        <v>0.78697094036310489</v>
      </c>
      <c r="AE26" s="19">
        <f>(SUM(Z31:AE31)-SUM(Z35:AE35))/SUM(Z31:AE31)</f>
        <v>0.85333668711181632</v>
      </c>
      <c r="AF26" s="19">
        <f>(SUM(Z31:AF31)-SUM(Z35:AF35))/SUM(Z31:AF31)</f>
        <v>0.89514310614339665</v>
      </c>
      <c r="AG26" s="19">
        <f>(SUM(Z31:AG31)-SUM(Z35:AG35))/SUM(Z31:AG31)</f>
        <v>0.92360026205714862</v>
      </c>
      <c r="AH26" s="19">
        <f>(SUM(Z31:AH31)-SUM(Z35:AH35))/SUM(Z31:AH31)</f>
        <v>0.9393827920701816</v>
      </c>
      <c r="AI26" s="19">
        <f>(SUM(Z31:AI31)-SUM(Z35:AI35))/SUM(Z31:AI31)</f>
        <v>0.94875608436992964</v>
      </c>
      <c r="AJ26" s="19">
        <f>(SUM(Z31:AJ31)-SUM(Z35:AJ35))/SUM(Z31:AJ31)</f>
        <v>0.95411733372073315</v>
      </c>
      <c r="AK26" s="19">
        <f>(SUM(Z31:AK31)-SUM(Z35:AK35))/SUM(Z31:AK31)</f>
        <v>0.95811900170728603</v>
      </c>
      <c r="AL26" s="21"/>
      <c r="AO26" s="66"/>
      <c r="AP26" s="67"/>
      <c r="AQ26" s="67"/>
      <c r="AR26" s="67"/>
      <c r="AS26" s="67"/>
      <c r="AT26" s="67"/>
      <c r="AU26" s="67"/>
      <c r="AV26" s="67"/>
      <c r="AW26" s="67"/>
      <c r="AX26" s="121"/>
      <c r="AY26" s="67"/>
      <c r="AZ26" s="19">
        <f t="shared" ref="AZ26:AZ30" si="45">AZ18</f>
        <v>1</v>
      </c>
      <c r="BA26" s="19">
        <f>(SUM(AZ31:BA31)-SUM(AZ35:BA35))/SUM(AZ31:BA31)</f>
        <v>1</v>
      </c>
      <c r="BB26" s="19">
        <f>(SUM(AZ31:BB31)-SUM(AZ35:BB35))/SUM(AZ31:BB31)</f>
        <v>0.98424944957753902</v>
      </c>
      <c r="BC26" s="19">
        <f>(SUM(AZ31:BC31)-SUM(AZ35:BC35))/SUM(AZ31:BC31)</f>
        <v>0.98672755815612956</v>
      </c>
      <c r="BD26" s="19">
        <f>(SUM(AZ31:BD31)-SUM(AZ35:BD35))/SUM(AZ31:BD31)</f>
        <v>0.98915662650602409</v>
      </c>
      <c r="BE26" s="19">
        <f>(SUM(AZ31:BE31)-SUM(AZ35:BE35))/SUM(AZ31:BE31)</f>
        <v>0.98922641266572275</v>
      </c>
      <c r="BF26" s="19">
        <f>(SUM(AZ31:BF31)-SUM(AZ35:BF35))/SUM(AZ31:BF31)</f>
        <v>0.98922641266572275</v>
      </c>
      <c r="BG26" s="19">
        <f>(SUM(AZ31:BG31)-SUM(AZ35:BG35))/SUM(AZ31:BG31)</f>
        <v>0.98922641266572275</v>
      </c>
      <c r="BH26" s="19">
        <f>(SUM(AZ31:BH31)-SUM(AZ35:BH35))/SUM(AZ31:BH31)</f>
        <v>0.98922641266572275</v>
      </c>
      <c r="BI26" s="19">
        <f>(SUM(AZ31:BI31)-SUM(AZ35:BI35))/SUM(AZ31:BI31)</f>
        <v>0.98922641266572275</v>
      </c>
      <c r="BJ26" s="19">
        <f>(SUM(AZ31:BJ31)-SUM(AZ35:BJ35))/SUM(AZ31:BJ31)</f>
        <v>0.98922641266572275</v>
      </c>
      <c r="BK26" s="19">
        <f>(SUM(AZ31:BK31)-SUM(AZ35:BK35))/SUM(AZ31:BK31)</f>
        <v>0.98922641266572275</v>
      </c>
      <c r="BL26" s="21"/>
    </row>
    <row r="27" spans="1:64" s="14" customFormat="1" hidden="1" outlineLevel="1">
      <c r="A27" s="7" t="s">
        <v>37</v>
      </c>
      <c r="B27" s="19">
        <f>B19</f>
        <v>0.99195010453646593</v>
      </c>
      <c r="C27" s="19">
        <f>(SUM(B4:C4)-SUM(B36:C36))/SUM(B4:C4)</f>
        <v>0.99001772076819627</v>
      </c>
      <c r="D27" s="19">
        <f>(SUM(B4:D4)-SUM(B36:D36))/SUM(B4:D4)</f>
        <v>0.98356140087695443</v>
      </c>
      <c r="E27" s="19">
        <f>(SUM(B4:E4)-SUM(B36:E36))/SUM(B4:E4)</f>
        <v>0.95956701536478362</v>
      </c>
      <c r="F27" s="19">
        <f>(SUM(B4:F4)-SUM(B36:F36))/SUM(B4:F4)</f>
        <v>0.95361565903492784</v>
      </c>
      <c r="G27" s="19">
        <f>(SUM(B4:G4)-SUM(B36:G36))/SUM(B4:G4)</f>
        <v>0.91581299140221506</v>
      </c>
      <c r="H27" s="19">
        <f>(SUM(B4:H4)-SUM(B36:H36))/SUM(B4:H4)</f>
        <v>0.89121521423268535</v>
      </c>
      <c r="I27" s="20">
        <f>(SUM(B4:I4)-SUM(B36:I36))/SUM(B4:I4)</f>
        <v>0.88084582164885661</v>
      </c>
      <c r="J27" s="19">
        <f>(SUM(B4:J4)-SUM(B36:J36))/SUM(B4:J4)</f>
        <v>0.86626605692919523</v>
      </c>
      <c r="K27" s="19">
        <f>(SUM(B4:K4)-SUM(B36:K36))/SUM(B4:K4)</f>
        <v>0.85690309184443003</v>
      </c>
      <c r="L27" s="19">
        <f>(SUM(B4:L4)-SUM(B36:L36))/SUM(B4:L4)</f>
        <v>0.8638708845032893</v>
      </c>
      <c r="M27" s="20">
        <f>(SUM(B4:M4)-SUM(B36:M36))/SUM(B4:M4)</f>
        <v>0.87241702197575866</v>
      </c>
      <c r="N27" s="19">
        <f t="shared" si="43"/>
        <v>0.99272957337820689</v>
      </c>
      <c r="O27" s="19">
        <f>(SUM(N4:O4)-SUM(N36:O36))/SUM(N4:O4)</f>
        <v>0.97199018738055698</v>
      </c>
      <c r="P27" s="19">
        <f>(SUM(N4:P4)-SUM(N36:P36))/SUM(N4:P4)</f>
        <v>0.9669855380341531</v>
      </c>
      <c r="Q27" s="19">
        <f>(SUM(N4:Q4)-SUM(N36:Q36))/SUM(N4:Q4)</f>
        <v>0.92732142124780259</v>
      </c>
      <c r="R27" s="19">
        <f>(SUM(N4:R4)-SUM(N36:R36))/SUM(N4:R4)</f>
        <v>0.89960224256610055</v>
      </c>
      <c r="S27" s="19">
        <f>(SUM(N4:S4)-SUM(N36:S36))/SUM(N4:S4)</f>
        <v>0.88314959170063401</v>
      </c>
      <c r="T27" s="19">
        <f>(SUM(N4:T4)-SUM(N36:T36))/SUM(N4:T4)</f>
        <v>0.87422855890224804</v>
      </c>
      <c r="U27" s="19">
        <f>(SUM(N4:U4)-SUM(N36:U36))/SUM(N4:U4)</f>
        <v>0.86816705952715256</v>
      </c>
      <c r="V27" s="19">
        <f>(SUM(N4:V4)-SUM(N36:V36))/SUM(N4:V4)</f>
        <v>0.86484333523244139</v>
      </c>
      <c r="W27" s="19">
        <f>(SUM(N4:W4)-SUM(N36:W36))/SUM(N4:W4)</f>
        <v>0.85879195181796375</v>
      </c>
      <c r="X27" s="19">
        <f>(SUM(N4:X4)-SUM(N36:X36))/SUM(N4:X4)</f>
        <v>0.86581185109520864</v>
      </c>
      <c r="Y27" s="19">
        <f>(SUM(N4:Y4)-SUM(N36:Y36))/SUM(N4:Y4)</f>
        <v>0.87546372666813077</v>
      </c>
      <c r="Z27" s="19">
        <f t="shared" si="44"/>
        <v>0.93284513462050733</v>
      </c>
      <c r="AA27" s="19">
        <f>(SUM(Z4:AA4)-SUM(Z36:AA36))/SUM(Z4:AA4)</f>
        <v>0.87714252376456825</v>
      </c>
      <c r="AB27" s="19">
        <f>(SUM(Z4:AB4)-SUM(Z36:AB36))/SUM(Z4:AB4)</f>
        <v>0.87987466516984858</v>
      </c>
      <c r="AC27" s="19">
        <f>(SUM(Z4:AC4)-SUM(Z36:AC36))/SUM(Z4:AC4)</f>
        <v>0.89933796915621977</v>
      </c>
      <c r="AD27" s="19">
        <f>(SUM(Z4:AD4)-SUM(Z36:AD36))/SUM(Z4:AD4)</f>
        <v>0.91287127226678388</v>
      </c>
      <c r="AE27" s="19">
        <f>(SUM(Z4:AE4)-SUM(Z36:AE36))/SUM(Z4:AE4)</f>
        <v>0.92152312139434134</v>
      </c>
      <c r="AF27" s="19">
        <f>(SUM(Z4:AF4)-SUM(Z36:AF36))/SUM(Z4:AF4)</f>
        <v>0.9281233022648766</v>
      </c>
      <c r="AG27" s="19">
        <f>(SUM(Z4:AG4)-SUM(Z36:AG36))/SUM(Z4:AG4)</f>
        <v>0.93428005965935235</v>
      </c>
      <c r="AH27" s="19">
        <f>(SUM(Z4:AH4)-SUM(Z36:AH36))/SUM(Z4:AH4)</f>
        <v>0.94275089516333088</v>
      </c>
      <c r="AI27" s="19">
        <f>(SUM(Z4:AI4)-SUM(Z36:AI36))/SUM(Z4:AI4)</f>
        <v>0.94669322715440907</v>
      </c>
      <c r="AJ27" s="19">
        <f>(SUM(Z4:AJ4)-SUM(Z36:AJ36))/SUM(Z4:AJ4)</f>
        <v>0.95257822885999333</v>
      </c>
      <c r="AK27" s="19">
        <f>(SUM(Z4:AK4)-SUM(Z36:AK36))/SUM(Z4:AK4)</f>
        <v>0.95608880376387839</v>
      </c>
      <c r="AL27" s="21"/>
      <c r="AO27" s="63"/>
      <c r="AP27" s="63"/>
      <c r="AQ27" s="63"/>
      <c r="AR27" s="63"/>
      <c r="AS27" s="63"/>
      <c r="AT27" s="63"/>
      <c r="AU27" s="63"/>
      <c r="AV27" s="63"/>
      <c r="AW27" s="63"/>
      <c r="AX27" s="119"/>
      <c r="AY27" s="63"/>
      <c r="AZ27" s="19">
        <f t="shared" si="45"/>
        <v>1</v>
      </c>
      <c r="BA27" s="19">
        <f>(SUM(AZ4:BA4)-SUM(AZ36:BA36))/SUM(AZ4:BA4)</f>
        <v>1</v>
      </c>
      <c r="BB27" s="19">
        <f>(SUM(AZ4:BB4)-SUM(AZ36:BB36))/SUM(AZ4:BB4)</f>
        <v>1</v>
      </c>
      <c r="BC27" s="19">
        <f>(SUM(AZ4:BC4)-SUM(AZ36:BC36))/SUM(AZ4:BC4)</f>
        <v>1</v>
      </c>
      <c r="BD27" s="19">
        <f>(SUM(AZ4:BD4)-SUM(AZ36:BD36))/SUM(AZ4:BD4)</f>
        <v>1</v>
      </c>
      <c r="BE27" s="19">
        <f>(SUM(AZ4:BE4)-SUM(AZ36:BE36))/SUM(AZ4:BE4)</f>
        <v>1</v>
      </c>
      <c r="BF27" s="19">
        <f>(SUM(AZ4:BF4)-SUM(AZ36:BF36))/SUM(AZ4:BF4)</f>
        <v>1</v>
      </c>
      <c r="BG27" s="19">
        <f>(SUM(AZ4:BG4)-SUM(AZ36:BG36))/SUM(AZ4:BG4)</f>
        <v>1</v>
      </c>
      <c r="BH27" s="19">
        <f>(SUM(AZ4:BH4)-SUM(AZ36:BH36))/SUM(AZ4:BH4)</f>
        <v>1</v>
      </c>
      <c r="BI27" s="19">
        <f>(SUM(AZ4:BI4)-SUM(AZ36:BI36))/SUM(AZ4:BI4)</f>
        <v>1</v>
      </c>
      <c r="BJ27" s="19">
        <f>(SUM(AZ4:BJ4)-SUM(AZ36:BJ36))/SUM(AZ4:BJ4)</f>
        <v>1</v>
      </c>
      <c r="BK27" s="19">
        <f>(SUM(AZ4:BK4)-SUM(AZ36:BK36))/SUM(AZ4:BK4)</f>
        <v>1</v>
      </c>
      <c r="BL27" s="21"/>
    </row>
    <row r="28" spans="1:64" s="14" customFormat="1" hidden="1" outlineLevel="1">
      <c r="A28" s="7" t="s">
        <v>45</v>
      </c>
      <c r="B28" s="19"/>
      <c r="C28" s="19"/>
      <c r="D28" s="19"/>
      <c r="E28" s="19"/>
      <c r="F28" s="19"/>
      <c r="G28" s="19"/>
      <c r="H28" s="19"/>
      <c r="I28" s="20"/>
      <c r="J28" s="19"/>
      <c r="K28" s="19"/>
      <c r="L28" s="19"/>
      <c r="M28" s="20"/>
      <c r="N28" s="19">
        <f t="shared" si="43"/>
        <v>0.99796920802701028</v>
      </c>
      <c r="O28" s="19">
        <f>(SUM(N4:O4)-SUM(N37:O37))/SUM(N4:O4)</f>
        <v>0.99216953932124763</v>
      </c>
      <c r="P28" s="19">
        <f>(SUM(N4:P4)-SUM(N37:P37))/SUM(N4:P4)</f>
        <v>0.99575096004575536</v>
      </c>
      <c r="Q28" s="20">
        <f>(SUM(N4:Q4)-SUM(N37:Q37))/SUM(N4:Q4)</f>
        <v>0.99717883079342751</v>
      </c>
      <c r="R28" s="20">
        <f>(SUM(N4:R4)-SUM(N37:R37))/SUM(N4:R4)</f>
        <v>0.99745228693704568</v>
      </c>
      <c r="S28" s="20">
        <f>(SUM(N4:S4)-SUM(N37:S37))/SUM(N4:S4)</f>
        <v>0.99748213084950066</v>
      </c>
      <c r="T28" s="20">
        <f>(SUM(N4:T4)-SUM(N37:T37))/SUM(N4:T4)</f>
        <v>0.99672337750358575</v>
      </c>
      <c r="U28" s="19">
        <f>(SUM(N4:U4)-SUM(N37:U37))/SUM(N4:U4)</f>
        <v>0.99431553084341817</v>
      </c>
      <c r="V28" s="19">
        <f>(SUM(N4:V4)-SUM(N37:V37))/SUM(N4:V4)</f>
        <v>0.99305904957681668</v>
      </c>
      <c r="W28" s="19">
        <f>(SUM(O4:W4)-SUM(O37:W37))/SUM(O4:W4)</f>
        <v>0.9928538328019002</v>
      </c>
      <c r="X28" s="19">
        <f>(SUM(N4:X4)-SUM(N37:X37))/SUM(N4:X4)</f>
        <v>0.99361418410076296</v>
      </c>
      <c r="Y28" s="19">
        <f>(SUM(N4:Y4)-SUM(N37:Y37))/SUM(N4:Y4)</f>
        <v>0.99409106096460176</v>
      </c>
      <c r="Z28" s="19">
        <f t="shared" si="44"/>
        <v>1</v>
      </c>
      <c r="AA28" s="19">
        <f>(SUM(Z4:AA4)-SUM(Z37:AA37))/SUM(Z4:AA4)</f>
        <v>1</v>
      </c>
      <c r="AB28" s="19">
        <f>(SUM(Z4:AB4)-SUM(Z37:AB37))/SUM(Z4:AB4)</f>
        <v>1</v>
      </c>
      <c r="AC28" s="19">
        <f>(SUM(Z4:AC4)-SUM(Z37:AC37))/SUM(Z4:AC4)</f>
        <v>1</v>
      </c>
      <c r="AD28" s="19">
        <f>(SUM(Z4:AD4)-SUM(Z37:AD37))/SUM(Z4:AD4)</f>
        <v>1</v>
      </c>
      <c r="AE28" s="19">
        <f>(SUM(Z4:AE4)-SUM(Z37:AE37))/SUM(Z4:AE4)</f>
        <v>1</v>
      </c>
      <c r="AF28" s="19">
        <f>(SUM(Z4:AF4)-SUM(Z37:AF37))/SUM(Z4:AF4)</f>
        <v>1</v>
      </c>
      <c r="AG28" s="19">
        <f>(SUM(Z4:AG4)-SUM(Z37:AG37))/SUM(Z4:AG4)</f>
        <v>1</v>
      </c>
      <c r="AH28" s="19">
        <f>(SUM(Z4:AH4)-SUM(Z37:AH37))/SUM(Z4:AH4)</f>
        <v>1</v>
      </c>
      <c r="AI28" s="19">
        <f>(SUM(Z4:AI4)-SUM(Z37:AI37))/SUM(Z4:AI4)</f>
        <v>1</v>
      </c>
      <c r="AJ28" s="19">
        <f>(SUM(Z4:AJ4)-SUM(Z37:AJ37))/SUM(Z4:AJ4)</f>
        <v>1</v>
      </c>
      <c r="AK28" s="19">
        <f>(SUM(Z4:AK4)-SUM(Z37:AK37))/SUM(Z4:AK4)</f>
        <v>1</v>
      </c>
      <c r="AL28" s="21"/>
      <c r="AO28" s="63"/>
      <c r="AP28" s="65"/>
      <c r="AQ28" s="65"/>
      <c r="AR28" s="65"/>
      <c r="AS28" s="65"/>
      <c r="AT28" s="65"/>
      <c r="AU28" s="65"/>
      <c r="AV28" s="65"/>
      <c r="AW28" s="65"/>
      <c r="AX28" s="120"/>
      <c r="AY28" s="65"/>
      <c r="AZ28" s="19">
        <f t="shared" si="45"/>
        <v>1</v>
      </c>
      <c r="BA28" s="19">
        <f>(SUM(AZ4:BA4)-SUM(AZ37:BA37))/SUM(AZ4:BA4)</f>
        <v>1</v>
      </c>
      <c r="BB28" s="19">
        <f>(SUM(AZ4:BB4)-SUM(AZ37:BB37))/SUM(AZ4:BB4)</f>
        <v>1</v>
      </c>
      <c r="BC28" s="19">
        <f>(SUM(AZ4:BC4)-SUM(AZ37:BC37))/SUM(AZ4:BC4)</f>
        <v>1</v>
      </c>
      <c r="BD28" s="19">
        <f>(SUM(AZ4:BD4)-SUM(AZ37:BD37))/SUM(AZ4:BD4)</f>
        <v>1</v>
      </c>
      <c r="BE28" s="19">
        <f>(SUM(AZ4:BE4)-SUM(AZ37:BE37))/SUM(AZ4:BE4)</f>
        <v>1</v>
      </c>
      <c r="BF28" s="19">
        <f>(SUM(AZ4:BF4)-SUM(AZ37:BF37))/SUM(AZ4:BF4)</f>
        <v>1</v>
      </c>
      <c r="BG28" s="19">
        <f>(SUM(AZ4:BG4)-SUM(AZ37:BG37))/SUM(AZ4:BG4)</f>
        <v>1</v>
      </c>
      <c r="BH28" s="19">
        <f>(SUM(AZ4:BH4)-SUM(AZ37:BH37))/SUM(AZ4:BH4)</f>
        <v>1</v>
      </c>
      <c r="BI28" s="19">
        <f>(SUM(AZ4:BI4)-SUM(AZ37:BI37))/SUM(AZ4:BI4)</f>
        <v>1</v>
      </c>
      <c r="BJ28" s="19">
        <f>(SUM(AZ4:BJ4)-SUM(AZ37:BJ37))/SUM(AZ4:BJ4)</f>
        <v>1</v>
      </c>
      <c r="BK28" s="19">
        <f>(SUM(AZ4:BK4)-SUM(AZ37:BK37))/SUM(AZ4:BK4)</f>
        <v>1</v>
      </c>
      <c r="BL28" s="21"/>
    </row>
    <row r="29" spans="1:64" s="14" customFormat="1" hidden="1" outlineLevel="1">
      <c r="A29" s="7" t="s">
        <v>46</v>
      </c>
      <c r="B29" s="19"/>
      <c r="C29" s="19"/>
      <c r="D29" s="19"/>
      <c r="E29" s="19"/>
      <c r="F29" s="19"/>
      <c r="G29" s="19"/>
      <c r="H29" s="19"/>
      <c r="I29" s="20"/>
      <c r="J29" s="19"/>
      <c r="K29" s="19"/>
      <c r="L29" s="19"/>
      <c r="M29" s="20"/>
      <c r="N29" s="19">
        <f t="shared" si="43"/>
        <v>0.99807565118696084</v>
      </c>
      <c r="O29" s="19">
        <f>(SUM(N4:O4)-SUM(N38:O38))/SUM(N4:O4)</f>
        <v>0.9990309044510336</v>
      </c>
      <c r="P29" s="19">
        <f>(SUM(N4:P4)-SUM(N38:P38))/SUM(N4:P4)</f>
        <v>0.99937609281804074</v>
      </c>
      <c r="Q29" s="20">
        <f>(SUM(N4:Q4)-SUM(N38:Q38))/SUM(N4:Q4)</f>
        <v>0.98012140076334964</v>
      </c>
      <c r="R29" s="20">
        <f>(SUM(N4:R4)-SUM(N38:R38))/SUM(N4:R4)</f>
        <v>0.98085741889603473</v>
      </c>
      <c r="S29" s="20">
        <f>(SUM(N4:S4)-SUM(N38:S38))/SUM(N4:S4)</f>
        <v>0.98200909299706396</v>
      </c>
      <c r="T29" s="19">
        <f>(SUM(N4:T4)-SUM(N38:T38))/SUM(N4:T4)</f>
        <v>0.98281233775526811</v>
      </c>
      <c r="U29" s="19">
        <f>(SUM(N4:U4)-SUM(N38:U38))/SUM(N4:U4)</f>
        <v>0.98342401459001816</v>
      </c>
      <c r="V29" s="19">
        <f>(SUM(N4:V4)-SUM(N38:V38))/SUM(N4:V4)</f>
        <v>0.98438317704117151</v>
      </c>
      <c r="W29" s="19">
        <f>(SUM(N4:W4)-SUM(N38:W38))/SUM(N4:W4)</f>
        <v>0.98612804050341962</v>
      </c>
      <c r="X29" s="19">
        <f>(SUM(N4:X4)-SUM(N38:X38))/SUM(N4:X4)</f>
        <v>0.98703139700144926</v>
      </c>
      <c r="Y29" s="19">
        <f>(SUM(N4:Y4)-SUM(N38:Y38))/SUM(N4:Y4)</f>
        <v>0.9878218144540033</v>
      </c>
      <c r="Z29" s="19">
        <f t="shared" si="44"/>
        <v>0.99939324578971778</v>
      </c>
      <c r="AA29" s="19">
        <f>(SUM(Z4:AA4)-SUM(Z38:AA38))/SUM(Z4:AA4)</f>
        <v>0.99304653708353596</v>
      </c>
      <c r="AB29" s="19">
        <f>(SUM(Z4:AB4)-SUM(Z38:AB38))/SUM(Z4:AB4)</f>
        <v>0.99488464790433628</v>
      </c>
      <c r="AC29" s="19">
        <f>(SUM(Z4:AC4)-SUM(Z38:AC38))/SUM(Z4:AC4)</f>
        <v>0.99607995649842485</v>
      </c>
      <c r="AD29" s="19">
        <f>(SUM(Z4:AD4)-SUM(Z38:AD38))/SUM(Z4:AD4)</f>
        <v>0.99624781778467963</v>
      </c>
      <c r="AE29" s="19">
        <f>(SUM(Z4:AE4)-SUM(Z38:AE38))/SUM(Z4:AE4)</f>
        <v>0.99664251972606155</v>
      </c>
      <c r="AF29" s="19">
        <f>(SUM(Z4:AF4)-SUM(Z38:AF38))/SUM(Z4:AF4)</f>
        <v>0.99693994917747764</v>
      </c>
      <c r="AG29" s="19">
        <f>(SUM(Z4:AG4)-SUM(Z38:AG38))/SUM(Z4:AG4)</f>
        <v>0.99725985896566116</v>
      </c>
      <c r="AH29" s="19">
        <f>(SUM(Z4:AH4)-SUM(Z38:AH38))/SUM(Z4:AH4)</f>
        <v>0.99765909126509977</v>
      </c>
      <c r="AI29" s="19">
        <f>(SUM(Z4:AI4)-SUM(Z38:AI38))/SUM(Z4:AI4)</f>
        <v>0.99782190344734856</v>
      </c>
      <c r="AJ29" s="19">
        <f>(SUM(Z4:AJ4)-SUM(Z38:AJ38))/SUM(Z4:AJ4)</f>
        <v>0.99806474607375506</v>
      </c>
      <c r="AK29" s="19">
        <f>(SUM(Z4:AK4)-SUM(Z38:AK38))/SUM(Z4:AK4)</f>
        <v>0.99821188610658784</v>
      </c>
      <c r="AL29" s="21"/>
      <c r="AO29" s="66"/>
      <c r="AP29" s="67"/>
      <c r="AQ29" s="67"/>
      <c r="AR29" s="67"/>
      <c r="AS29" s="67"/>
      <c r="AT29" s="67"/>
      <c r="AU29" s="67"/>
      <c r="AV29" s="67"/>
      <c r="AW29" s="67"/>
      <c r="AX29" s="121"/>
      <c r="AY29" s="67"/>
      <c r="AZ29" s="19">
        <f t="shared" si="45"/>
        <v>1</v>
      </c>
      <c r="BA29" s="19">
        <f>(SUM(AZ4:BA4)-SUM(AZ38:BA38))/SUM(AZ4:BA4)</f>
        <v>1</v>
      </c>
      <c r="BB29" s="19">
        <f>(SUM(AZ4:BB4)-SUM(AZ38:BB38))/SUM(AZ4:BB4)</f>
        <v>1</v>
      </c>
      <c r="BC29" s="19">
        <f>(SUM(AZ4:BC4)-SUM(AZ38:BC38))/SUM(AZ4:BC4)</f>
        <v>1</v>
      </c>
      <c r="BD29" s="19">
        <f>(SUM(AZ4:BD4)-SUM(AZ38:BD38))/SUM(AZ4:BD4)</f>
        <v>1</v>
      </c>
      <c r="BE29" s="19">
        <f>(SUM(AZ4:BE4)-SUM(AZ38:BE38))/SUM(AZ4:BE4)</f>
        <v>1</v>
      </c>
      <c r="BF29" s="19">
        <f>(SUM(AZ4:BF4)-SUM(AZ38:BF38))/SUM(AZ4:BF4)</f>
        <v>1</v>
      </c>
      <c r="BG29" s="19">
        <f>(SUM(AZ4:BG4)-SUM(AZ38:BG38))/SUM(AZ4:BG4)</f>
        <v>1</v>
      </c>
      <c r="BH29" s="19">
        <f>(SUM(AZ4:BH4)-SUM(AZ38:BH38))/SUM(AZ4:BH4)</f>
        <v>1</v>
      </c>
      <c r="BI29" s="19">
        <f>(SUM(AZ4:BI4)-SUM(AZ38:BI38))/SUM(AZ4:BI4)</f>
        <v>1</v>
      </c>
      <c r="BJ29" s="19">
        <f>(SUM(AZ4:BJ4)-SUM(AZ38:BJ38))/SUM(AZ4:BJ4)</f>
        <v>1</v>
      </c>
      <c r="BK29" s="19">
        <f>(SUM(AZ4:BK4)-SUM(AZ38:BK38))/SUM(AZ4:BK4)</f>
        <v>1</v>
      </c>
      <c r="BL29" s="21"/>
    </row>
    <row r="30" spans="1:64" s="14" customFormat="1" ht="13.8" hidden="1" outlineLevel="1" thickBot="1">
      <c r="A30" s="39" t="s">
        <v>48</v>
      </c>
      <c r="B30" s="40"/>
      <c r="C30" s="40"/>
      <c r="D30" s="40"/>
      <c r="E30" s="40"/>
      <c r="F30" s="40"/>
      <c r="G30" s="40"/>
      <c r="H30" s="40"/>
      <c r="I30" s="41"/>
      <c r="J30" s="40"/>
      <c r="K30" s="40"/>
      <c r="L30" s="40"/>
      <c r="M30" s="41"/>
      <c r="N30" s="40">
        <f>(N4-N37-N38)/N4</f>
        <v>0.99604485921397112</v>
      </c>
      <c r="O30" s="40">
        <f>(SUM(N4:O4)-SUM(N37:O37)-SUM(N38:O38))/SUM(N4:O4)</f>
        <v>0.99120044377228123</v>
      </c>
      <c r="P30" s="40">
        <f>(SUM(N4:P4)-SUM(N37:P37)-SUM(N38:P38))/SUM(N4:P4)</f>
        <v>0.9951270528637961</v>
      </c>
      <c r="Q30" s="40">
        <f>(SUM(N4:Q4)-SUM(N37:Q37)-SUM(N38:Q38))/SUM(N4:Q4)</f>
        <v>0.97730023155677714</v>
      </c>
      <c r="R30" s="40">
        <f>(SUM(N4:R4)-SUM(N37:R37)-SUM(N38:R38))/SUM(N4:R4)</f>
        <v>0.97830970583308052</v>
      </c>
      <c r="S30" s="40">
        <f>(SUM(N4:S4)-SUM(N37:S37)-SUM(N38:S38))/SUM(N4:S4)</f>
        <v>0.97949122384656462</v>
      </c>
      <c r="T30" s="40">
        <f>(SUM(N4:T4)-SUM(N37:T37)-SUM(N38:T38))/SUM(N4:T4)</f>
        <v>0.97953571525885397</v>
      </c>
      <c r="U30" s="40">
        <f>(SUM(N4:U4)-SUM(N37:U37)-SUM(N38:U38))/SUM(N4:U4)</f>
        <v>0.97773954543343633</v>
      </c>
      <c r="V30" s="40">
        <f>(SUM(N4:V4)-SUM(N37:V37)-SUM(N38:V38))/SUM(N4:V4)</f>
        <v>0.97744222661798819</v>
      </c>
      <c r="W30" s="40">
        <f>(SUM(N4:W4)-SUM(N37:W37)-SUM(N38:W38))/SUM(N4:W4)</f>
        <v>0.97934759976964147</v>
      </c>
      <c r="X30" s="40">
        <f>(SUM(N4:X4)-SUM(N37:X37)-SUM(N38:X38))/SUM(N4:X4)</f>
        <v>0.98064558110221212</v>
      </c>
      <c r="Y30" s="40">
        <f>(SUM(N4:Y4)-SUM(N37:Y37)-SUM(N38:Y38))/SUM(N4:Y4)</f>
        <v>0.98191287541860506</v>
      </c>
      <c r="Z30" s="40">
        <f t="shared" si="44"/>
        <v>0.99939324578971778</v>
      </c>
      <c r="AA30" s="40">
        <f>(SUM(Z4:AA4)-SUM(Z37:AA37)-SUM(Z38:AA38))/SUM(Z4:AA4)</f>
        <v>0.99304653708353596</v>
      </c>
      <c r="AB30" s="40">
        <f>(SUM(Z4:AB4)-SUM(Z37:AB37)-SUM(Z38:AB38))/SUM(Z4:AB4)</f>
        <v>0.99488464790433628</v>
      </c>
      <c r="AC30" s="40">
        <f>(SUM(Z4:AC4)-SUM(Z37:AC37)-SUM(Z38:AC38))/SUM(Z4:AC4)</f>
        <v>0.99607995649842485</v>
      </c>
      <c r="AD30" s="40">
        <f>(SUM(Z4:AD4)-SUM(Z37:AD37)-SUM(Z38:AD38))/SUM(Z4:AD4)</f>
        <v>0.99624781778467963</v>
      </c>
      <c r="AE30" s="40">
        <f>(SUM(Z4:AE4)-SUM(Z37:AE37)-SUM(Z38:AE38))/SUM(Z4:AE4)</f>
        <v>0.99664251972606155</v>
      </c>
      <c r="AF30" s="40">
        <f>(SUM(Z4:AF4)-SUM(Z37:AF37)-SUM(Z38:AF38))/SUM(Z4:AF4)</f>
        <v>0.99693994917747764</v>
      </c>
      <c r="AG30" s="40">
        <f>(SUM(Z4:AG4)-SUM(Z37:AG37)-SUM(Z38:AG38))/SUM(Z4:AG4)</f>
        <v>0.99725985896566116</v>
      </c>
      <c r="AH30" s="40">
        <f>(SUM(Z4:AH4)-SUM(Z37:AH37)-SUM(Z38:AH38))/SUM(Z4:AH4)</f>
        <v>0.99765909126509977</v>
      </c>
      <c r="AI30" s="40">
        <f>(SUM(Z4:AI4)-SUM(Z37:AI37)-SUM(Z38:AI38))/SUM(Z4:AI4)</f>
        <v>0.99782190344734856</v>
      </c>
      <c r="AJ30" s="40">
        <f>(SUM(Z4:AJ4)-SUM(Z37:AJ37)-SUM(Z38:AJ38))/SUM(Z4:AJ4)</f>
        <v>0.99806474607375506</v>
      </c>
      <c r="AK30" s="40">
        <f>(SUM(Z4:AK4)-SUM(Z37:AK37)-SUM(Z38:AK38))/SUM(Z4:AK4)</f>
        <v>0.99821188610658784</v>
      </c>
      <c r="AL30" s="56"/>
      <c r="AR30" s="61"/>
      <c r="AT30" s="61"/>
      <c r="AV30" s="61"/>
      <c r="AX30" s="115"/>
      <c r="AZ30" s="40">
        <f t="shared" si="45"/>
        <v>1</v>
      </c>
      <c r="BA30" s="40">
        <f>(SUM(AZ4:BA4)-SUM(AZ37:BA37)-SUM(AZ38:BA38))/SUM(AZ4:BA4)</f>
        <v>1</v>
      </c>
      <c r="BB30" s="40">
        <f>(SUM(AZ4:BB4)-SUM(AZ37:BB37)-SUM(AZ38:BB38))/SUM(AZ4:BB4)</f>
        <v>1</v>
      </c>
      <c r="BC30" s="40">
        <f>(SUM(AZ4:BC4)-SUM(AZ37:BC37)-SUM(AZ38:BC38))/SUM(AZ4:BC4)</f>
        <v>1</v>
      </c>
      <c r="BD30" s="40">
        <f>(SUM(AZ4:BD4)-SUM(AZ37:BD37)-SUM(AZ38:BD38))/SUM(AZ4:BD4)</f>
        <v>1</v>
      </c>
      <c r="BE30" s="40">
        <f>(SUM(AZ4:BE4)-SUM(AZ37:BE37)-SUM(AZ38:BE38))/SUM(AZ4:BE4)</f>
        <v>1</v>
      </c>
      <c r="BF30" s="40">
        <f>(SUM(AZ4:BF4)-SUM(AZ37:BF37)-SUM(AZ38:BF38))/SUM(AZ4:BF4)</f>
        <v>1</v>
      </c>
      <c r="BG30" s="40">
        <f>(SUM(AZ4:BG4)-SUM(AZ37:BG37)-SUM(AZ38:BG38))/SUM(AZ4:BG4)</f>
        <v>1</v>
      </c>
      <c r="BH30" s="40">
        <f>(SUM(AZ4:BH4)-SUM(AZ37:BH37)-SUM(AZ38:BH38))/SUM(AZ4:BH4)</f>
        <v>1</v>
      </c>
      <c r="BI30" s="40">
        <f>(SUM(AZ4:BI4)-SUM(AZ37:BI37)-SUM(AZ38:BI38))/SUM(AZ4:BI4)</f>
        <v>1</v>
      </c>
      <c r="BJ30" s="40">
        <f>(SUM(AZ4:BJ4)-SUM(AZ37:BJ37)-SUM(AZ38:BJ38))/SUM(AZ4:BJ4)</f>
        <v>1</v>
      </c>
      <c r="BK30" s="40">
        <f>(SUM(AZ4:BK4)-SUM(AZ37:BK37)-SUM(AZ38:BK38))/SUM(AZ4:BK4)</f>
        <v>1</v>
      </c>
      <c r="BL30" s="56"/>
    </row>
    <row r="31" spans="1:64" ht="15" hidden="1" outlineLevel="1">
      <c r="A31" s="42" t="s">
        <v>38</v>
      </c>
      <c r="D31" s="129">
        <v>10000</v>
      </c>
      <c r="E31" s="129">
        <v>8462</v>
      </c>
      <c r="F31" s="129">
        <v>7599</v>
      </c>
      <c r="G31" s="129">
        <v>6126</v>
      </c>
      <c r="H31" s="129">
        <v>11524</v>
      </c>
      <c r="I31" s="129">
        <v>536</v>
      </c>
      <c r="J31" s="129">
        <v>7115</v>
      </c>
      <c r="K31" s="129">
        <v>995</v>
      </c>
      <c r="L31" s="129">
        <v>8222</v>
      </c>
      <c r="M31" s="129">
        <v>8402</v>
      </c>
      <c r="N31" s="125">
        <v>2441</v>
      </c>
      <c r="O31" s="125">
        <v>4348</v>
      </c>
      <c r="P31" s="125">
        <v>871</v>
      </c>
      <c r="Q31" s="125">
        <v>3875</v>
      </c>
      <c r="R31" s="125">
        <v>2400</v>
      </c>
      <c r="S31" s="125">
        <v>5983</v>
      </c>
      <c r="T31" s="125">
        <v>72298</v>
      </c>
      <c r="U31" s="125">
        <v>10051</v>
      </c>
      <c r="V31" s="125">
        <v>2368</v>
      </c>
      <c r="W31" s="125">
        <v>21000</v>
      </c>
      <c r="X31" s="125">
        <v>6451</v>
      </c>
      <c r="Y31" s="125">
        <v>2305</v>
      </c>
      <c r="Z31" s="71">
        <v>9331</v>
      </c>
      <c r="AA31" s="71">
        <v>1720</v>
      </c>
      <c r="AB31" s="71">
        <v>16593</v>
      </c>
      <c r="AC31" s="71">
        <v>2938</v>
      </c>
      <c r="AD31" s="71">
        <v>5000</v>
      </c>
      <c r="AE31" s="71">
        <v>16101</v>
      </c>
      <c r="AF31" s="71">
        <v>20606</v>
      </c>
      <c r="AG31" s="71">
        <v>26926</v>
      </c>
      <c r="AH31" s="71">
        <v>25832</v>
      </c>
      <c r="AI31" s="71">
        <v>22873</v>
      </c>
      <c r="AJ31" s="71">
        <v>17284</v>
      </c>
      <c r="AK31" s="71">
        <v>15785</v>
      </c>
      <c r="AL31" s="43">
        <f>SUM(Z31:AK31)</f>
        <v>180989</v>
      </c>
      <c r="AZ31" s="71">
        <v>20963</v>
      </c>
      <c r="BA31" s="71">
        <v>15205</v>
      </c>
      <c r="BB31" s="71">
        <v>16973</v>
      </c>
      <c r="BC31" s="71">
        <v>9922</v>
      </c>
      <c r="BD31" s="71">
        <v>14127</v>
      </c>
      <c r="BE31" s="71">
        <v>500</v>
      </c>
      <c r="BF31" s="71"/>
      <c r="BG31" s="71"/>
      <c r="BH31" s="71"/>
      <c r="BI31" s="71"/>
      <c r="BJ31" s="71"/>
      <c r="BK31" s="71"/>
      <c r="BL31" s="43">
        <f>SUM(AZ31:BK31)</f>
        <v>77690</v>
      </c>
    </row>
    <row r="32" spans="1:64" ht="15" hidden="1" outlineLevel="1">
      <c r="A32" s="42" t="s">
        <v>39</v>
      </c>
      <c r="B32" s="1">
        <v>8228</v>
      </c>
      <c r="C32" s="1">
        <v>4596</v>
      </c>
      <c r="D32" s="129">
        <v>98006</v>
      </c>
      <c r="E32" s="129">
        <v>110328</v>
      </c>
      <c r="F32" s="129">
        <v>69929</v>
      </c>
      <c r="G32" s="129">
        <v>207716</v>
      </c>
      <c r="H32" s="129">
        <v>148362</v>
      </c>
      <c r="I32" s="129">
        <v>229995</v>
      </c>
      <c r="J32" s="129">
        <v>295521</v>
      </c>
      <c r="K32" s="129">
        <v>111741</v>
      </c>
      <c r="L32" s="129">
        <v>19858</v>
      </c>
      <c r="M32" s="129">
        <v>10520</v>
      </c>
      <c r="N32" s="125">
        <v>32019</v>
      </c>
      <c r="O32" s="125">
        <v>23760</v>
      </c>
      <c r="P32" s="125">
        <v>52135</v>
      </c>
      <c r="Q32" s="125">
        <v>98649</v>
      </c>
      <c r="R32" s="125">
        <v>175058</v>
      </c>
      <c r="S32" s="125">
        <v>240521</v>
      </c>
      <c r="T32" s="125">
        <v>266081</v>
      </c>
      <c r="U32" s="125">
        <v>310865</v>
      </c>
      <c r="V32" s="125">
        <v>304920</v>
      </c>
      <c r="W32" s="125">
        <v>307867</v>
      </c>
      <c r="X32" s="125">
        <v>85487</v>
      </c>
      <c r="Y32" s="125">
        <v>14932</v>
      </c>
      <c r="Z32" s="2">
        <v>47260</v>
      </c>
      <c r="AA32" s="2">
        <v>163939</v>
      </c>
      <c r="AB32" s="2">
        <v>105040</v>
      </c>
      <c r="AC32" s="2">
        <v>41291</v>
      </c>
      <c r="AD32" s="2">
        <v>18439</v>
      </c>
      <c r="AE32" s="2">
        <v>478</v>
      </c>
      <c r="AF32" s="2">
        <v>5477</v>
      </c>
      <c r="AG32" s="2">
        <v>10172</v>
      </c>
      <c r="AH32" s="2">
        <v>4227</v>
      </c>
      <c r="AI32" s="2">
        <v>2478</v>
      </c>
      <c r="AJ32" s="2">
        <v>9788</v>
      </c>
      <c r="AK32" s="2">
        <v>1553</v>
      </c>
      <c r="AL32" s="43">
        <f>SUM(Z32:AK32)</f>
        <v>410142</v>
      </c>
      <c r="AZ32" s="2">
        <v>0</v>
      </c>
      <c r="BA32" s="2">
        <v>4026</v>
      </c>
      <c r="BB32" s="2">
        <v>68012</v>
      </c>
      <c r="BC32" s="2">
        <v>175698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/>
      <c r="BJ32" s="2"/>
      <c r="BK32" s="2"/>
      <c r="BL32" s="43">
        <f>SUM(AZ32:BK32)</f>
        <v>247736</v>
      </c>
    </row>
    <row r="33" spans="1:64" ht="15" hidden="1" outlineLevel="1">
      <c r="A33" s="42" t="s">
        <v>40</v>
      </c>
      <c r="B33" s="1">
        <v>9446</v>
      </c>
      <c r="C33" s="1">
        <v>14563</v>
      </c>
      <c r="D33" s="129">
        <v>196570</v>
      </c>
      <c r="E33" s="129">
        <v>359456</v>
      </c>
      <c r="F33" s="129">
        <v>272205</v>
      </c>
      <c r="G33" s="129">
        <v>613903</v>
      </c>
      <c r="H33" s="129">
        <v>605730</v>
      </c>
      <c r="I33" s="129">
        <v>530532</v>
      </c>
      <c r="J33" s="129">
        <v>882332</v>
      </c>
      <c r="K33" s="129">
        <v>464249</v>
      </c>
      <c r="L33" s="129">
        <v>58422</v>
      </c>
      <c r="M33" s="129">
        <v>34159</v>
      </c>
      <c r="N33" s="125">
        <v>16385</v>
      </c>
      <c r="O33" s="125">
        <v>84980</v>
      </c>
      <c r="P33" s="125">
        <v>274632</v>
      </c>
      <c r="Q33" s="125">
        <v>460960</v>
      </c>
      <c r="R33" s="125">
        <v>580117</v>
      </c>
      <c r="S33" s="125">
        <v>494084</v>
      </c>
      <c r="T33" s="125">
        <v>404008</v>
      </c>
      <c r="U33" s="125">
        <v>514616</v>
      </c>
      <c r="V33" s="125">
        <v>396662</v>
      </c>
      <c r="W33" s="125">
        <v>628021</v>
      </c>
      <c r="X33" s="125">
        <v>225069</v>
      </c>
      <c r="Y33" s="125">
        <v>102587</v>
      </c>
      <c r="Z33" s="2">
        <v>144384</v>
      </c>
      <c r="AA33" s="2">
        <v>521792</v>
      </c>
      <c r="AB33" s="2">
        <v>266659</v>
      </c>
      <c r="AC33" s="2">
        <v>89194</v>
      </c>
      <c r="AD33" s="2">
        <v>31852</v>
      </c>
      <c r="AE33" s="2">
        <v>10614</v>
      </c>
      <c r="AF33" s="2">
        <v>10417</v>
      </c>
      <c r="AG33" s="2">
        <v>11140</v>
      </c>
      <c r="AH33" s="2">
        <v>12243</v>
      </c>
      <c r="AI33" s="2">
        <v>2478</v>
      </c>
      <c r="AJ33" s="2">
        <v>13152</v>
      </c>
      <c r="AK33" s="2">
        <v>1931</v>
      </c>
      <c r="AL33" s="43">
        <f>SUM(Z33:AK33)</f>
        <v>1115856</v>
      </c>
      <c r="AZ33" s="2">
        <v>2589</v>
      </c>
      <c r="BA33" s="2">
        <v>6014</v>
      </c>
      <c r="BB33" s="2">
        <v>72246</v>
      </c>
      <c r="BC33" s="2">
        <v>222559</v>
      </c>
      <c r="BD33" s="2">
        <v>711</v>
      </c>
      <c r="BE33" s="2">
        <v>2363</v>
      </c>
      <c r="BF33" s="2">
        <v>0</v>
      </c>
      <c r="BG33" s="2">
        <v>0</v>
      </c>
      <c r="BH33" s="2">
        <v>0</v>
      </c>
      <c r="BI33" s="2"/>
      <c r="BJ33" s="2"/>
      <c r="BK33" s="2"/>
      <c r="BL33" s="43">
        <f>SUM(AZ33:BK33)</f>
        <v>306482</v>
      </c>
    </row>
    <row r="34" spans="1:64" ht="15" hidden="1" outlineLevel="1">
      <c r="A34" s="50" t="s">
        <v>41</v>
      </c>
      <c r="B34" s="130">
        <v>7535</v>
      </c>
      <c r="C34" s="130">
        <v>0</v>
      </c>
      <c r="D34" s="130">
        <v>50239</v>
      </c>
      <c r="E34" s="130">
        <v>137396</v>
      </c>
      <c r="F34" s="130">
        <v>57344</v>
      </c>
      <c r="G34" s="130">
        <v>304504</v>
      </c>
      <c r="H34" s="130">
        <v>313075</v>
      </c>
      <c r="I34" s="51">
        <v>137604</v>
      </c>
      <c r="J34" s="130">
        <v>76476</v>
      </c>
      <c r="K34" s="130">
        <v>44693</v>
      </c>
      <c r="L34" s="130">
        <v>21102</v>
      </c>
      <c r="M34" s="130">
        <v>1850</v>
      </c>
      <c r="N34" s="131">
        <v>3434</v>
      </c>
      <c r="O34" s="131">
        <v>15613</v>
      </c>
      <c r="P34" s="131">
        <v>51260</v>
      </c>
      <c r="Q34" s="131">
        <v>55762</v>
      </c>
      <c r="R34" s="131">
        <v>111528</v>
      </c>
      <c r="S34" s="131">
        <v>163934</v>
      </c>
      <c r="T34" s="131">
        <v>122518</v>
      </c>
      <c r="U34" s="131">
        <v>213532</v>
      </c>
      <c r="V34" s="131">
        <v>142812</v>
      </c>
      <c r="W34" s="131">
        <v>111493</v>
      </c>
      <c r="X34" s="131">
        <v>68807</v>
      </c>
      <c r="Y34" s="131">
        <v>9703</v>
      </c>
      <c r="Z34" s="2">
        <v>30491</v>
      </c>
      <c r="AA34" s="2">
        <v>173418</v>
      </c>
      <c r="AB34" s="2">
        <v>10345</v>
      </c>
      <c r="AC34" s="2">
        <v>24255</v>
      </c>
      <c r="AD34" s="2">
        <v>10707</v>
      </c>
      <c r="AE34" s="2">
        <v>0</v>
      </c>
      <c r="AF34" s="2">
        <v>4681</v>
      </c>
      <c r="AG34" s="2">
        <v>9822</v>
      </c>
      <c r="AH34" s="2">
        <v>3661</v>
      </c>
      <c r="AI34" s="2">
        <v>300</v>
      </c>
      <c r="AJ34" s="2">
        <v>1389</v>
      </c>
      <c r="AK34" s="2">
        <v>1575</v>
      </c>
      <c r="AL34" s="52">
        <f>SUM(Z34:AK34)</f>
        <v>270644</v>
      </c>
      <c r="AN34" s="11"/>
      <c r="AZ34" s="2">
        <v>0</v>
      </c>
      <c r="BA34" s="2">
        <v>5045</v>
      </c>
      <c r="BB34" s="2">
        <v>59244</v>
      </c>
      <c r="BC34" s="2">
        <v>170549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/>
      <c r="BJ34" s="2"/>
      <c r="BK34" s="2"/>
      <c r="BL34" s="52">
        <f>SUM(AZ34:BK34)</f>
        <v>234838</v>
      </c>
    </row>
    <row r="35" spans="1:64" ht="15" hidden="1" outlineLevel="1">
      <c r="A35" s="42" t="s">
        <v>42</v>
      </c>
      <c r="D35" s="129"/>
      <c r="E35" s="129"/>
      <c r="F35" s="129">
        <v>3695</v>
      </c>
      <c r="G35" s="129"/>
      <c r="H35" s="129">
        <v>1516</v>
      </c>
      <c r="I35" s="129">
        <v>536</v>
      </c>
      <c r="J35" s="129"/>
      <c r="K35" s="129"/>
      <c r="L35" s="129"/>
      <c r="M35" s="129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32">
        <v>1285</v>
      </c>
      <c r="Y35" s="125"/>
      <c r="Z35" s="133"/>
      <c r="AA35" s="133"/>
      <c r="AB35" s="129">
        <v>7580</v>
      </c>
      <c r="AC35" s="129"/>
      <c r="AD35" s="129"/>
      <c r="AE35" s="129"/>
      <c r="AF35" s="129"/>
      <c r="AG35" s="129"/>
      <c r="AH35" s="129"/>
      <c r="AI35" s="129"/>
      <c r="AJ35" s="129"/>
      <c r="AK35" s="129"/>
      <c r="AL35" s="43">
        <f t="shared" ref="AL35:AL38" si="46">SUM(Z35:AK35)</f>
        <v>7580</v>
      </c>
      <c r="AZ35" s="2">
        <v>0</v>
      </c>
      <c r="BA35" s="2">
        <v>0</v>
      </c>
      <c r="BB35" s="2">
        <v>837</v>
      </c>
      <c r="BC35" s="2">
        <v>0</v>
      </c>
      <c r="BD35" s="2">
        <v>0</v>
      </c>
      <c r="BE35" s="2">
        <v>0</v>
      </c>
      <c r="BF35" s="2"/>
      <c r="BG35" s="2"/>
      <c r="BH35" s="2"/>
      <c r="BI35" s="2"/>
      <c r="BJ35" s="2"/>
      <c r="BK35" s="2"/>
      <c r="BL35" s="43">
        <f>SUM(AZ35:BK35)</f>
        <v>837</v>
      </c>
    </row>
    <row r="36" spans="1:64" ht="15" hidden="1" outlineLevel="1">
      <c r="A36" s="42" t="s">
        <v>32</v>
      </c>
      <c r="B36" s="129">
        <v>7535</v>
      </c>
      <c r="C36" s="129">
        <v>7511</v>
      </c>
      <c r="D36" s="129">
        <v>27033</v>
      </c>
      <c r="E36" s="129">
        <v>120021</v>
      </c>
      <c r="F36" s="129">
        <v>81104</v>
      </c>
      <c r="G36" s="129">
        <v>325332</v>
      </c>
      <c r="H36" s="129">
        <v>302587</v>
      </c>
      <c r="I36" s="129">
        <v>204049</v>
      </c>
      <c r="J36" s="129">
        <v>322869</v>
      </c>
      <c r="K36" s="129">
        <v>214995</v>
      </c>
      <c r="L36" s="129">
        <v>16041</v>
      </c>
      <c r="M36" s="129">
        <v>9357</v>
      </c>
      <c r="N36" s="125">
        <v>6079</v>
      </c>
      <c r="O36" s="125">
        <v>40426</v>
      </c>
      <c r="P36" s="125">
        <v>54511</v>
      </c>
      <c r="Q36" s="125">
        <v>233914</v>
      </c>
      <c r="R36" s="125">
        <v>261968</v>
      </c>
      <c r="S36" s="125">
        <v>247643</v>
      </c>
      <c r="T36" s="125">
        <v>180171</v>
      </c>
      <c r="U36" s="125">
        <v>190282</v>
      </c>
      <c r="V36" s="125">
        <v>177299</v>
      </c>
      <c r="W36" s="125">
        <v>259109</v>
      </c>
      <c r="X36" s="125">
        <v>27217</v>
      </c>
      <c r="Y36" s="125">
        <v>4988</v>
      </c>
      <c r="Z36" s="2">
        <v>54454</v>
      </c>
      <c r="AA36" s="2">
        <v>188771</v>
      </c>
      <c r="AB36" s="2">
        <v>94911</v>
      </c>
      <c r="AC36" s="2">
        <v>35619</v>
      </c>
      <c r="AD36" s="2">
        <v>9342</v>
      </c>
      <c r="AE36" s="2">
        <v>2523</v>
      </c>
      <c r="AF36" s="2">
        <v>4011</v>
      </c>
      <c r="AG36" s="2">
        <v>8218</v>
      </c>
      <c r="AH36" s="2">
        <v>7826</v>
      </c>
      <c r="AI36" s="2">
        <v>300</v>
      </c>
      <c r="AJ36" s="2">
        <v>500</v>
      </c>
      <c r="AK36" s="2">
        <v>881</v>
      </c>
      <c r="AL36" s="43">
        <f t="shared" si="46"/>
        <v>407356</v>
      </c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43">
        <f>SUM(AT36:BE36)</f>
        <v>0</v>
      </c>
    </row>
    <row r="37" spans="1:64" ht="15" hidden="1" outlineLevel="1">
      <c r="A37" s="42" t="s">
        <v>43</v>
      </c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5">
        <v>1698</v>
      </c>
      <c r="O37" s="125">
        <v>11303</v>
      </c>
      <c r="P37" s="125"/>
      <c r="Q37" s="125"/>
      <c r="R37" s="125">
        <v>2146</v>
      </c>
      <c r="S37" s="125">
        <v>3051</v>
      </c>
      <c r="T37" s="125">
        <v>8498</v>
      </c>
      <c r="U37" s="125">
        <v>25693</v>
      </c>
      <c r="V37" s="125">
        <v>19112</v>
      </c>
      <c r="W37" s="125">
        <v>7795</v>
      </c>
      <c r="X37" s="125">
        <v>587</v>
      </c>
      <c r="Y37" s="125"/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/>
      <c r="AG37" s="2"/>
      <c r="AH37" s="2"/>
      <c r="AI37" s="2"/>
      <c r="AJ37" s="2"/>
      <c r="AK37" s="2"/>
      <c r="AL37" s="43">
        <f t="shared" si="46"/>
        <v>0</v>
      </c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43"/>
    </row>
    <row r="38" spans="1:64" ht="15" hidden="1" outlineLevel="1">
      <c r="A38" s="42" t="s">
        <v>44</v>
      </c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5">
        <v>1609</v>
      </c>
      <c r="O38" s="125"/>
      <c r="P38" s="125">
        <v>300</v>
      </c>
      <c r="Q38" s="125">
        <v>89699</v>
      </c>
      <c r="R38" s="125">
        <v>22201</v>
      </c>
      <c r="S38" s="125">
        <v>16221</v>
      </c>
      <c r="T38" s="125">
        <v>10005</v>
      </c>
      <c r="U38" s="125">
        <v>12732</v>
      </c>
      <c r="V38" s="125">
        <v>8107</v>
      </c>
      <c r="W38" s="125">
        <v>1356</v>
      </c>
      <c r="X38" s="125"/>
      <c r="Y38" s="125">
        <v>2407</v>
      </c>
      <c r="Z38" s="2">
        <v>492</v>
      </c>
      <c r="AA38" s="2">
        <v>13274</v>
      </c>
      <c r="AB38" s="2">
        <v>633</v>
      </c>
      <c r="AC38" s="2">
        <v>156</v>
      </c>
      <c r="AD38" s="2">
        <v>1943</v>
      </c>
      <c r="AE38" s="2"/>
      <c r="AF38" s="2">
        <v>90</v>
      </c>
      <c r="AG38" s="2"/>
      <c r="AH38" s="2"/>
      <c r="AI38" s="2"/>
      <c r="AJ38" s="2"/>
      <c r="AK38" s="2"/>
      <c r="AL38" s="43">
        <f t="shared" si="46"/>
        <v>16588</v>
      </c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43"/>
    </row>
    <row r="39" spans="1:64" ht="16.5" hidden="1" customHeight="1">
      <c r="A39" s="42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43"/>
    </row>
    <row r="40" spans="1:64" ht="15" hidden="1">
      <c r="A40" s="42" t="s">
        <v>27</v>
      </c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2">
        <v>638</v>
      </c>
      <c r="AA40" s="2">
        <v>65430</v>
      </c>
      <c r="AB40" s="2">
        <v>19613</v>
      </c>
      <c r="AC40" s="2">
        <v>25328</v>
      </c>
      <c r="AD40" s="2">
        <v>19130</v>
      </c>
      <c r="AE40" s="2">
        <v>0</v>
      </c>
      <c r="AF40" s="2">
        <v>0</v>
      </c>
      <c r="AG40" s="2">
        <v>0</v>
      </c>
      <c r="AH40" s="2">
        <v>0</v>
      </c>
      <c r="AI40" s="2">
        <v>928</v>
      </c>
      <c r="AJ40" s="2">
        <v>0</v>
      </c>
      <c r="AK40" s="2">
        <v>0</v>
      </c>
      <c r="AL40" s="43"/>
    </row>
    <row r="41" spans="1:64" ht="15" hidden="1">
      <c r="A41" s="42" t="s">
        <v>28</v>
      </c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2">
        <v>7753</v>
      </c>
      <c r="AA41" s="2">
        <v>108953</v>
      </c>
      <c r="AB41" s="2">
        <v>63954</v>
      </c>
      <c r="AC41" s="2">
        <v>28637</v>
      </c>
      <c r="AD41" s="2">
        <v>21526</v>
      </c>
      <c r="AE41" s="2">
        <v>2279</v>
      </c>
      <c r="AF41" s="2">
        <v>4162</v>
      </c>
      <c r="AG41" s="2">
        <v>0</v>
      </c>
      <c r="AH41" s="2">
        <v>616</v>
      </c>
      <c r="AI41" s="2">
        <v>1036</v>
      </c>
      <c r="AJ41" s="2">
        <v>0</v>
      </c>
      <c r="AK41" s="2">
        <v>0</v>
      </c>
      <c r="AL41" s="43"/>
    </row>
    <row r="42" spans="1:64" ht="15" hidden="1">
      <c r="A42" s="42" t="s">
        <v>29</v>
      </c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2">
        <v>2126</v>
      </c>
      <c r="AA42" s="2">
        <v>79844</v>
      </c>
      <c r="AB42" s="2">
        <v>12871</v>
      </c>
      <c r="AC42" s="2">
        <v>216</v>
      </c>
      <c r="AD42" s="2">
        <v>5484</v>
      </c>
      <c r="AE42" s="2">
        <v>0</v>
      </c>
      <c r="AF42" s="2">
        <v>4162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43"/>
    </row>
    <row r="43" spans="1:64" ht="15" hidden="1">
      <c r="A43" s="42" t="s">
        <v>80</v>
      </c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2">
        <v>1509</v>
      </c>
      <c r="AA43" s="2">
        <v>56116</v>
      </c>
      <c r="AB43" s="2">
        <v>42604</v>
      </c>
      <c r="AC43" s="2">
        <v>21921</v>
      </c>
      <c r="AD43" s="2">
        <v>0</v>
      </c>
      <c r="AE43" s="2">
        <v>841</v>
      </c>
      <c r="AF43" s="2">
        <v>0</v>
      </c>
      <c r="AG43" s="2">
        <v>0</v>
      </c>
      <c r="AH43" s="2">
        <v>0</v>
      </c>
      <c r="AI43" s="2">
        <v>108</v>
      </c>
      <c r="AJ43" s="2">
        <v>0</v>
      </c>
      <c r="AK43" s="2">
        <v>0</v>
      </c>
      <c r="AL43" s="43"/>
    </row>
    <row r="44" spans="1:64" ht="15" hidden="1">
      <c r="A44" s="42" t="s">
        <v>81</v>
      </c>
      <c r="J44" s="129"/>
      <c r="K44" s="129"/>
      <c r="L44" s="129"/>
      <c r="M44" s="44"/>
      <c r="N44" s="44"/>
      <c r="O44" s="44"/>
      <c r="Z44" s="2">
        <v>283</v>
      </c>
      <c r="AA44" s="2">
        <v>29761</v>
      </c>
      <c r="AB44" s="2">
        <v>11024</v>
      </c>
      <c r="AC44" s="2">
        <v>12400</v>
      </c>
      <c r="AD44" s="2"/>
      <c r="AE44" s="2"/>
      <c r="AF44" s="2"/>
      <c r="AG44" s="2"/>
      <c r="AH44" s="2"/>
      <c r="AI44" s="2"/>
      <c r="AJ44" s="2"/>
      <c r="AK44" s="2"/>
    </row>
    <row r="45" spans="1:64" hidden="1">
      <c r="A45" s="42"/>
      <c r="J45" s="129"/>
      <c r="K45" s="129"/>
      <c r="L45" s="129"/>
      <c r="M45" s="44"/>
      <c r="N45" s="44"/>
      <c r="O45" s="44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</row>
    <row r="46" spans="1:64" hidden="1">
      <c r="A46" s="42"/>
      <c r="J46" s="129"/>
      <c r="K46" s="129"/>
      <c r="L46" s="129"/>
      <c r="M46" s="44"/>
      <c r="N46" s="44"/>
      <c r="O46" s="44"/>
      <c r="Z46" s="134">
        <f>Z32-Z40</f>
        <v>46622</v>
      </c>
      <c r="AA46" s="134">
        <f>AA32-AA40</f>
        <v>98509</v>
      </c>
      <c r="AB46" s="134">
        <f t="shared" ref="AA46:AE48" si="47">AB32-AB40</f>
        <v>85427</v>
      </c>
      <c r="AC46" s="134">
        <f t="shared" si="47"/>
        <v>15963</v>
      </c>
      <c r="AD46" s="134">
        <f t="shared" si="47"/>
        <v>-691</v>
      </c>
      <c r="AE46" s="134">
        <f>AE32-AE40</f>
        <v>478</v>
      </c>
      <c r="AF46" s="135"/>
      <c r="AG46" s="135"/>
      <c r="AH46" s="135"/>
      <c r="AI46" s="135"/>
      <c r="AJ46" s="135"/>
      <c r="AK46" s="125"/>
    </row>
    <row r="47" spans="1:64" hidden="1">
      <c r="A47" s="42"/>
      <c r="J47" s="129"/>
      <c r="K47" s="129"/>
      <c r="L47" s="129"/>
      <c r="M47" s="44"/>
      <c r="N47" s="44"/>
      <c r="O47" s="44"/>
      <c r="Z47" s="134">
        <f>Z33-Z41</f>
        <v>136631</v>
      </c>
      <c r="AA47" s="134">
        <f t="shared" si="47"/>
        <v>412839</v>
      </c>
      <c r="AB47" s="134">
        <f t="shared" si="47"/>
        <v>202705</v>
      </c>
      <c r="AC47" s="134">
        <f t="shared" si="47"/>
        <v>60557</v>
      </c>
      <c r="AD47" s="134">
        <f t="shared" si="47"/>
        <v>10326</v>
      </c>
      <c r="AE47" s="134">
        <f t="shared" si="47"/>
        <v>8335</v>
      </c>
      <c r="AF47" s="135"/>
      <c r="AG47" s="135"/>
      <c r="AH47" s="135"/>
      <c r="AI47" s="135"/>
      <c r="AJ47" s="135"/>
      <c r="AK47" s="125"/>
    </row>
    <row r="48" spans="1:64" hidden="1">
      <c r="A48" s="42"/>
      <c r="J48" s="129"/>
      <c r="K48" s="129"/>
      <c r="L48" s="129"/>
      <c r="M48" s="44"/>
      <c r="N48" s="44"/>
      <c r="O48" s="44"/>
      <c r="Z48" s="134">
        <f>Z34-Z42</f>
        <v>28365</v>
      </c>
      <c r="AA48" s="134">
        <f t="shared" si="47"/>
        <v>93574</v>
      </c>
      <c r="AB48" s="134">
        <f t="shared" si="47"/>
        <v>-2526</v>
      </c>
      <c r="AC48" s="134">
        <f t="shared" si="47"/>
        <v>24039</v>
      </c>
      <c r="AD48" s="134">
        <f t="shared" si="47"/>
        <v>5223</v>
      </c>
      <c r="AE48" s="134">
        <f t="shared" si="47"/>
        <v>0</v>
      </c>
      <c r="AF48" s="135"/>
      <c r="AG48" s="135"/>
      <c r="AH48" s="135"/>
      <c r="AI48" s="135"/>
      <c r="AJ48" s="135"/>
      <c r="AK48" s="125"/>
    </row>
    <row r="49" spans="1:78" hidden="1">
      <c r="A49" s="42"/>
      <c r="J49" s="129"/>
      <c r="K49" s="129"/>
      <c r="L49" s="129"/>
      <c r="M49" s="44"/>
      <c r="N49" s="44"/>
      <c r="O49" s="44"/>
      <c r="Z49" s="134">
        <f>Z36-Z43</f>
        <v>52945</v>
      </c>
      <c r="AA49" s="134">
        <f t="shared" ref="AA49:AE50" si="48">AA36-AA43</f>
        <v>132655</v>
      </c>
      <c r="AB49" s="134">
        <f t="shared" si="48"/>
        <v>52307</v>
      </c>
      <c r="AC49" s="134">
        <f t="shared" si="48"/>
        <v>13698</v>
      </c>
      <c r="AD49" s="134">
        <f t="shared" si="48"/>
        <v>9342</v>
      </c>
      <c r="AE49" s="134">
        <f t="shared" si="48"/>
        <v>1682</v>
      </c>
      <c r="AF49" s="135"/>
      <c r="AG49" s="135"/>
      <c r="AH49" s="135"/>
      <c r="AI49" s="135"/>
      <c r="AJ49" s="135"/>
      <c r="AK49" s="125"/>
    </row>
    <row r="50" spans="1:78" hidden="1">
      <c r="A50" s="42"/>
      <c r="J50" s="129"/>
      <c r="K50" s="129"/>
      <c r="L50" s="129"/>
      <c r="M50" s="44"/>
      <c r="N50" s="44"/>
      <c r="O50" s="44"/>
      <c r="Z50" s="134">
        <f>Z37-Z44</f>
        <v>-283</v>
      </c>
      <c r="AA50" s="134">
        <f t="shared" si="48"/>
        <v>-29761</v>
      </c>
      <c r="AB50" s="134">
        <f t="shared" si="48"/>
        <v>-11024</v>
      </c>
      <c r="AC50" s="134">
        <f t="shared" si="48"/>
        <v>-12400</v>
      </c>
      <c r="AD50" s="134">
        <f t="shared" si="48"/>
        <v>0</v>
      </c>
      <c r="AE50" s="134">
        <f t="shared" si="48"/>
        <v>0</v>
      </c>
      <c r="AF50" s="135"/>
      <c r="AG50" s="135"/>
      <c r="AH50" s="135"/>
      <c r="AI50" s="135"/>
      <c r="AJ50" s="135"/>
      <c r="AK50" s="125"/>
    </row>
    <row r="51" spans="1:78">
      <c r="A51" s="42"/>
      <c r="J51" s="129"/>
      <c r="K51" s="129"/>
      <c r="L51" s="129"/>
      <c r="M51" s="44"/>
      <c r="N51" s="44"/>
      <c r="O51" s="44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</row>
    <row r="52" spans="1:78" ht="13.8" thickBot="1">
      <c r="A52" s="136" t="s">
        <v>90</v>
      </c>
    </row>
    <row r="53" spans="1:78">
      <c r="A53" s="86" t="s">
        <v>50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80" t="s">
        <v>51</v>
      </c>
      <c r="AA53" s="80" t="s">
        <v>52</v>
      </c>
      <c r="AB53" s="80" t="s">
        <v>53</v>
      </c>
      <c r="AC53" s="80" t="s">
        <v>54</v>
      </c>
      <c r="AD53" s="80" t="s">
        <v>55</v>
      </c>
      <c r="AE53" s="80" t="s">
        <v>56</v>
      </c>
      <c r="AF53" s="80" t="s">
        <v>57</v>
      </c>
      <c r="AG53" s="80" t="s">
        <v>58</v>
      </c>
      <c r="AH53" s="80" t="s">
        <v>59</v>
      </c>
      <c r="AI53" s="80" t="s">
        <v>60</v>
      </c>
      <c r="AJ53" s="80" t="s">
        <v>61</v>
      </c>
      <c r="AK53" s="80" t="s">
        <v>62</v>
      </c>
      <c r="AL53" s="80" t="s">
        <v>63</v>
      </c>
      <c r="AM53" s="80" t="s">
        <v>64</v>
      </c>
      <c r="AN53" s="80" t="s">
        <v>65</v>
      </c>
      <c r="AO53" s="80" t="s">
        <v>66</v>
      </c>
      <c r="AP53" s="80" t="s">
        <v>82</v>
      </c>
      <c r="AQ53" s="80" t="s">
        <v>83</v>
      </c>
      <c r="AR53" s="80" t="s">
        <v>84</v>
      </c>
      <c r="AS53" s="80" t="s">
        <v>85</v>
      </c>
      <c r="AT53" s="80" t="s">
        <v>86</v>
      </c>
      <c r="AU53" s="80" t="s">
        <v>87</v>
      </c>
      <c r="AV53" s="80" t="s">
        <v>88</v>
      </c>
      <c r="AW53" s="80" t="s">
        <v>89</v>
      </c>
      <c r="AX53" s="81" t="s">
        <v>15</v>
      </c>
      <c r="AZ53" s="148" t="s">
        <v>94</v>
      </c>
      <c r="BA53" s="144" t="s">
        <v>95</v>
      </c>
      <c r="BB53" s="144" t="s">
        <v>96</v>
      </c>
      <c r="BC53" s="144" t="s">
        <v>97</v>
      </c>
      <c r="BD53" s="144" t="s">
        <v>98</v>
      </c>
      <c r="BE53" s="144" t="s">
        <v>99</v>
      </c>
      <c r="BF53" s="144" t="s">
        <v>102</v>
      </c>
      <c r="BG53" s="144" t="s">
        <v>103</v>
      </c>
      <c r="BH53" s="144" t="s">
        <v>109</v>
      </c>
      <c r="BI53" s="144" t="s">
        <v>110</v>
      </c>
      <c r="BJ53" s="144" t="s">
        <v>111</v>
      </c>
      <c r="BK53" s="144" t="s">
        <v>112</v>
      </c>
      <c r="BL53" s="144" t="s">
        <v>113</v>
      </c>
      <c r="BM53" s="144" t="s">
        <v>114</v>
      </c>
      <c r="BN53" s="144" t="s">
        <v>115</v>
      </c>
      <c r="BO53" s="144" t="s">
        <v>116</v>
      </c>
      <c r="BP53" s="144" t="s">
        <v>117</v>
      </c>
      <c r="BQ53" s="144" t="s">
        <v>118</v>
      </c>
      <c r="BR53" s="144" t="s">
        <v>120</v>
      </c>
      <c r="BS53" s="144" t="s">
        <v>119</v>
      </c>
      <c r="BT53" s="144" t="s">
        <v>121</v>
      </c>
      <c r="BU53" s="144" t="s">
        <v>122</v>
      </c>
      <c r="BV53" s="144" t="s">
        <v>123</v>
      </c>
      <c r="BW53" s="144" t="s">
        <v>124</v>
      </c>
      <c r="BX53" s="145" t="s">
        <v>15</v>
      </c>
    </row>
    <row r="54" spans="1:78" s="74" customFormat="1" ht="15">
      <c r="A54" s="87" t="s">
        <v>17</v>
      </c>
      <c r="B54" s="8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147">
        <v>472042</v>
      </c>
      <c r="AA54" s="147">
        <v>338830</v>
      </c>
      <c r="AB54" s="147">
        <v>622176</v>
      </c>
      <c r="AC54" s="147">
        <v>546685</v>
      </c>
      <c r="AD54" s="147">
        <v>480170</v>
      </c>
      <c r="AE54" s="147">
        <v>354957</v>
      </c>
      <c r="AF54" s="147">
        <v>375944</v>
      </c>
      <c r="AG54" s="147">
        <v>522165</v>
      </c>
      <c r="AH54" s="147">
        <v>354215</v>
      </c>
      <c r="AI54" s="147">
        <v>329724</v>
      </c>
      <c r="AJ54" s="147">
        <v>262915</v>
      </c>
      <c r="AK54" s="147">
        <v>253981</v>
      </c>
      <c r="AL54" s="157">
        <v>299036</v>
      </c>
      <c r="AM54" s="157">
        <v>207985</v>
      </c>
      <c r="AN54" s="157">
        <v>210014</v>
      </c>
      <c r="AO54" s="157">
        <v>422864</v>
      </c>
      <c r="AP54" s="157">
        <v>552634</v>
      </c>
      <c r="AQ54" s="157">
        <v>479800</v>
      </c>
      <c r="AR54" s="157">
        <v>308735</v>
      </c>
      <c r="AS54" s="157">
        <v>220952</v>
      </c>
      <c r="AT54" s="157">
        <v>541430</v>
      </c>
      <c r="AU54" s="157">
        <v>414231</v>
      </c>
      <c r="AV54" s="157">
        <v>531932</v>
      </c>
      <c r="AW54" s="158">
        <v>173397</v>
      </c>
      <c r="AX54" s="137">
        <f>SUM(Z54:AW54)</f>
        <v>9276814</v>
      </c>
      <c r="AY54" s="142">
        <f>AX54-AX86</f>
        <v>0</v>
      </c>
      <c r="AZ54" s="2">
        <v>656256</v>
      </c>
      <c r="BA54" s="2">
        <v>344699</v>
      </c>
      <c r="BB54" s="2">
        <v>302767</v>
      </c>
      <c r="BC54" s="2">
        <v>192285</v>
      </c>
      <c r="BD54" s="2">
        <v>348470</v>
      </c>
      <c r="BE54" s="2">
        <v>599602</v>
      </c>
      <c r="BF54" s="2">
        <v>649566</v>
      </c>
      <c r="BG54" s="2">
        <v>449004</v>
      </c>
      <c r="BH54" s="2">
        <v>431598</v>
      </c>
      <c r="BI54" s="2">
        <v>357287</v>
      </c>
      <c r="BJ54" s="2">
        <v>357883</v>
      </c>
      <c r="BK54" s="2">
        <v>541624</v>
      </c>
      <c r="BL54" s="2">
        <v>187290</v>
      </c>
      <c r="BM54" s="2">
        <v>162338</v>
      </c>
      <c r="BN54" s="2">
        <v>85973</v>
      </c>
      <c r="BO54" s="2">
        <v>40208</v>
      </c>
      <c r="BP54" s="2">
        <v>4768</v>
      </c>
      <c r="BQ54" s="2">
        <v>4253</v>
      </c>
      <c r="BR54" s="2"/>
      <c r="BS54" s="2"/>
      <c r="BT54" s="2"/>
      <c r="BU54" s="2"/>
      <c r="BV54" s="2"/>
      <c r="BW54" s="2"/>
      <c r="BX54" s="149">
        <f>SUM(AZ54:BW54)</f>
        <v>5715871</v>
      </c>
      <c r="BY54" s="142">
        <f>BX54-BX86</f>
        <v>0</v>
      </c>
      <c r="BZ54" s="142"/>
    </row>
    <row r="55" spans="1:78" s="74" customFormat="1" ht="15">
      <c r="A55" s="97" t="s">
        <v>79</v>
      </c>
      <c r="B55" s="8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147">
        <v>455506</v>
      </c>
      <c r="AA55" s="147">
        <v>309805</v>
      </c>
      <c r="AB55" s="147">
        <v>622176</v>
      </c>
      <c r="AC55" s="147">
        <v>546685</v>
      </c>
      <c r="AD55" s="147">
        <v>480170</v>
      </c>
      <c r="AE55" s="147">
        <v>333722</v>
      </c>
      <c r="AF55" s="147">
        <v>335404</v>
      </c>
      <c r="AG55" s="147">
        <v>477569</v>
      </c>
      <c r="AH55" s="147">
        <v>354215</v>
      </c>
      <c r="AI55" s="147">
        <v>329724</v>
      </c>
      <c r="AJ55" s="147">
        <v>262915</v>
      </c>
      <c r="AK55" s="147">
        <v>253981</v>
      </c>
      <c r="AL55" s="157">
        <v>299036</v>
      </c>
      <c r="AM55" s="157">
        <v>207985</v>
      </c>
      <c r="AN55" s="157">
        <v>210014</v>
      </c>
      <c r="AO55" s="157">
        <v>422864</v>
      </c>
      <c r="AP55" s="157">
        <v>546868</v>
      </c>
      <c r="AQ55" s="157">
        <v>478530</v>
      </c>
      <c r="AR55" s="157">
        <v>308735</v>
      </c>
      <c r="AS55" s="157">
        <v>220952</v>
      </c>
      <c r="AT55" s="157">
        <v>514217</v>
      </c>
      <c r="AU55" s="157">
        <v>414231</v>
      </c>
      <c r="AV55" s="157">
        <v>531932</v>
      </c>
      <c r="AW55" s="158">
        <v>164643</v>
      </c>
      <c r="AX55" s="137">
        <f>SUM(Z55:AW55)</f>
        <v>9081879</v>
      </c>
      <c r="AY55" s="142">
        <f>AX55-AX87</f>
        <v>0</v>
      </c>
      <c r="AZ55" s="2">
        <v>652626</v>
      </c>
      <c r="BA55" s="2">
        <v>344699</v>
      </c>
      <c r="BB55" s="2">
        <v>302767</v>
      </c>
      <c r="BC55" s="2">
        <v>192285</v>
      </c>
      <c r="BD55" s="2">
        <v>342238</v>
      </c>
      <c r="BE55" s="2">
        <v>595963</v>
      </c>
      <c r="BF55" s="2">
        <v>647457</v>
      </c>
      <c r="BG55" s="2">
        <v>449004</v>
      </c>
      <c r="BH55" s="2">
        <v>431598</v>
      </c>
      <c r="BI55" s="2">
        <v>357287</v>
      </c>
      <c r="BJ55" s="2">
        <v>357883</v>
      </c>
      <c r="BK55" s="2">
        <v>532510</v>
      </c>
      <c r="BL55" s="2">
        <v>187290</v>
      </c>
      <c r="BM55" s="2">
        <v>162338</v>
      </c>
      <c r="BN55" s="2">
        <v>85973</v>
      </c>
      <c r="BO55" s="2">
        <v>40208</v>
      </c>
      <c r="BP55" s="2">
        <v>4768</v>
      </c>
      <c r="BQ55" s="2">
        <v>4253</v>
      </c>
      <c r="BR55" s="2"/>
      <c r="BS55" s="2"/>
      <c r="BT55" s="2"/>
      <c r="BU55" s="2"/>
      <c r="BV55" s="2"/>
      <c r="BW55" s="2"/>
      <c r="BX55" s="149">
        <f>SUM(AZ55:BW55)</f>
        <v>5691147</v>
      </c>
      <c r="BY55" s="142">
        <f>BX55-BX87</f>
        <v>0</v>
      </c>
    </row>
    <row r="56" spans="1:78">
      <c r="A56" s="88" t="s">
        <v>27</v>
      </c>
      <c r="B56" s="84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19">
        <f t="shared" ref="Z56:AW57" si="49">(Z54-Z72)/Z54</f>
        <v>0.97707619237271259</v>
      </c>
      <c r="AA56" s="19">
        <f t="shared" si="49"/>
        <v>0.89245639406191901</v>
      </c>
      <c r="AB56" s="19">
        <f t="shared" si="49"/>
        <v>0.83468986267551304</v>
      </c>
      <c r="AC56" s="19">
        <f t="shared" si="49"/>
        <v>0.8882592352085753</v>
      </c>
      <c r="AD56" s="19">
        <f t="shared" si="49"/>
        <v>0.83865089447487351</v>
      </c>
      <c r="AE56" s="19">
        <f t="shared" si="49"/>
        <v>0.92234270629963633</v>
      </c>
      <c r="AF56" s="19">
        <f t="shared" si="49"/>
        <v>0.96802449300959714</v>
      </c>
      <c r="AG56" s="19">
        <f t="shared" si="49"/>
        <v>0.94394492162439081</v>
      </c>
      <c r="AH56" s="19">
        <f t="shared" si="49"/>
        <v>0.95529551261239642</v>
      </c>
      <c r="AI56" s="19">
        <f t="shared" si="49"/>
        <v>0.99210248571532555</v>
      </c>
      <c r="AJ56" s="19">
        <f t="shared" si="49"/>
        <v>0.99943327691459216</v>
      </c>
      <c r="AK56" s="19">
        <f t="shared" si="49"/>
        <v>0.99870462751150679</v>
      </c>
      <c r="AL56" s="19">
        <f t="shared" si="49"/>
        <v>0.9937699808718683</v>
      </c>
      <c r="AM56" s="19">
        <f t="shared" si="49"/>
        <v>0.9826237469048249</v>
      </c>
      <c r="AN56" s="19">
        <f t="shared" si="49"/>
        <v>0.9879912767720247</v>
      </c>
      <c r="AO56" s="19">
        <f t="shared" si="49"/>
        <v>0.98190907715010023</v>
      </c>
      <c r="AP56" s="19">
        <f t="shared" si="49"/>
        <v>0.99857229196900665</v>
      </c>
      <c r="AQ56" s="19">
        <f>(AQ54-AQ72)/AQ54</f>
        <v>0.99283451438099213</v>
      </c>
      <c r="AR56" s="19">
        <f t="shared" si="49"/>
        <v>0.99902829287252826</v>
      </c>
      <c r="AS56" s="19">
        <f t="shared" si="49"/>
        <v>0.99014265541837143</v>
      </c>
      <c r="AT56" s="19">
        <f t="shared" si="49"/>
        <v>0.98259239421531874</v>
      </c>
      <c r="AU56" s="19">
        <f t="shared" si="49"/>
        <v>0.99912367736842489</v>
      </c>
      <c r="AV56" s="19">
        <f t="shared" si="49"/>
        <v>0.999336381341976</v>
      </c>
      <c r="AW56" s="19">
        <f t="shared" si="49"/>
        <v>0.99307946504264777</v>
      </c>
      <c r="AX56" s="23">
        <f>(AX54-AX72)/AX54</f>
        <v>0.95578848514155834</v>
      </c>
      <c r="AZ56" s="150">
        <f>(AZ54-AZ72)/AZ54</f>
        <v>1</v>
      </c>
      <c r="BA56" s="19">
        <f>(BA54-BA72)/BA54</f>
        <v>1</v>
      </c>
      <c r="BB56" s="19">
        <f>(BB54-BB72)/BB54</f>
        <v>0.99844765116409651</v>
      </c>
      <c r="BC56" s="19">
        <f t="shared" ref="BB56:BE57" si="50">(BC54-BC72)/BC54</f>
        <v>0.98150661778089809</v>
      </c>
      <c r="BD56" s="19">
        <f t="shared" si="50"/>
        <v>0.87202341664992677</v>
      </c>
      <c r="BE56" s="19">
        <f t="shared" si="50"/>
        <v>0.96094742846087911</v>
      </c>
      <c r="BF56" s="19">
        <f>(BF54-BF72)/BF54</f>
        <v>0.85653343925020708</v>
      </c>
      <c r="BG56" s="19">
        <f>(BG54-BG72)/BG54</f>
        <v>0.79851181726666132</v>
      </c>
      <c r="BH56" s="19">
        <f>(BH54-BH72)/BH54</f>
        <v>0.89753891352601267</v>
      </c>
      <c r="BI56" s="19">
        <f>(BI54-BI72)/BI54</f>
        <v>1</v>
      </c>
      <c r="BJ56" s="19">
        <f t="shared" ref="BG56:BW57" si="51">(BJ54-BJ72)/BJ54</f>
        <v>1</v>
      </c>
      <c r="BK56" s="19">
        <f t="shared" si="51"/>
        <v>1</v>
      </c>
      <c r="BL56" s="19">
        <f t="shared" si="51"/>
        <v>1</v>
      </c>
      <c r="BM56" s="19">
        <f t="shared" si="51"/>
        <v>1</v>
      </c>
      <c r="BN56" s="19">
        <f t="shared" si="51"/>
        <v>1</v>
      </c>
      <c r="BO56" s="19">
        <f t="shared" si="51"/>
        <v>1</v>
      </c>
      <c r="BP56" s="19">
        <f>(BP54-BP72)/BP54</f>
        <v>1</v>
      </c>
      <c r="BQ56" s="19">
        <f t="shared" si="51"/>
        <v>1</v>
      </c>
      <c r="BR56" s="19" t="e">
        <f t="shared" si="51"/>
        <v>#DIV/0!</v>
      </c>
      <c r="BS56" s="19" t="e">
        <f t="shared" si="51"/>
        <v>#DIV/0!</v>
      </c>
      <c r="BT56" s="19" t="e">
        <f t="shared" si="51"/>
        <v>#DIV/0!</v>
      </c>
      <c r="BU56" s="19" t="e">
        <f t="shared" si="51"/>
        <v>#DIV/0!</v>
      </c>
      <c r="BV56" s="19" t="e">
        <f t="shared" si="51"/>
        <v>#DIV/0!</v>
      </c>
      <c r="BW56" s="19" t="e">
        <f t="shared" si="51"/>
        <v>#DIV/0!</v>
      </c>
      <c r="BX56" s="23">
        <f>(BX54-BX72)/BX54</f>
        <v>0.94752855689010473</v>
      </c>
    </row>
    <row r="57" spans="1:78">
      <c r="A57" s="88" t="s">
        <v>28</v>
      </c>
      <c r="B57" s="84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19">
        <f t="shared" si="49"/>
        <v>0.87586332562029923</v>
      </c>
      <c r="AA57" s="19">
        <f t="shared" si="49"/>
        <v>0.7164700376042995</v>
      </c>
      <c r="AB57" s="19">
        <f t="shared" si="49"/>
        <v>0.54753478115517151</v>
      </c>
      <c r="AC57" s="19">
        <f t="shared" si="49"/>
        <v>0.56047998390297882</v>
      </c>
      <c r="AD57" s="19">
        <f t="shared" si="49"/>
        <v>0.59807568152945834</v>
      </c>
      <c r="AE57" s="19">
        <f t="shared" si="49"/>
        <v>0.77925638705269651</v>
      </c>
      <c r="AF57" s="19">
        <f t="shared" si="49"/>
        <v>0.89724928742650656</v>
      </c>
      <c r="AG57" s="19">
        <f t="shared" si="49"/>
        <v>0.88539666519393012</v>
      </c>
      <c r="AH57" s="19">
        <f t="shared" si="49"/>
        <v>0.93672487048826281</v>
      </c>
      <c r="AI57" s="19">
        <f t="shared" si="49"/>
        <v>0.97137302713784868</v>
      </c>
      <c r="AJ57" s="19">
        <f t="shared" si="49"/>
        <v>0.99435559020976361</v>
      </c>
      <c r="AK57" s="19">
        <f t="shared" si="49"/>
        <v>0.96405242911871358</v>
      </c>
      <c r="AL57" s="19">
        <f t="shared" si="49"/>
        <v>0.97780534785109485</v>
      </c>
      <c r="AM57" s="19">
        <f t="shared" si="49"/>
        <v>0.98182561242397293</v>
      </c>
      <c r="AN57" s="19">
        <f t="shared" si="49"/>
        <v>0.98649613835268124</v>
      </c>
      <c r="AO57" s="19">
        <f t="shared" si="49"/>
        <v>0.98036248060842257</v>
      </c>
      <c r="AP57" s="19">
        <f t="shared" si="49"/>
        <v>0.9935395744494101</v>
      </c>
      <c r="AQ57" s="19">
        <f t="shared" si="49"/>
        <v>0.98179842434121167</v>
      </c>
      <c r="AR57" s="19">
        <f t="shared" si="49"/>
        <v>0.99902829287252826</v>
      </c>
      <c r="AS57" s="19">
        <f t="shared" si="49"/>
        <v>0.99014265541837143</v>
      </c>
      <c r="AT57" s="19">
        <f t="shared" si="49"/>
        <v>0.97610152912097425</v>
      </c>
      <c r="AU57" s="19">
        <f t="shared" si="49"/>
        <v>0.99791662140206794</v>
      </c>
      <c r="AV57" s="19">
        <f t="shared" si="49"/>
        <v>0.99866712286532866</v>
      </c>
      <c r="AW57" s="19">
        <f t="shared" si="49"/>
        <v>0.99257788062656782</v>
      </c>
      <c r="AX57" s="23">
        <f>(AX55-AX73)/AX55</f>
        <v>0.87713379577067696</v>
      </c>
      <c r="AZ57" s="150">
        <f>(AZ55-AZ73)/AZ55</f>
        <v>0.9961049667037476</v>
      </c>
      <c r="BA57" s="19">
        <f>(BA55-BA73)/BA55</f>
        <v>0.99986364915476977</v>
      </c>
      <c r="BB57" s="19">
        <f t="shared" si="50"/>
        <v>0.99707365730082864</v>
      </c>
      <c r="BC57" s="19">
        <f t="shared" si="50"/>
        <v>0.97093897079855418</v>
      </c>
      <c r="BD57" s="19">
        <f t="shared" si="50"/>
        <v>0.86246705509031729</v>
      </c>
      <c r="BE57" s="19">
        <f t="shared" si="50"/>
        <v>0.95852594875856389</v>
      </c>
      <c r="BF57" s="19">
        <f>(BF55-BF73)/BF55</f>
        <v>0.82704488483405081</v>
      </c>
      <c r="BG57" s="19">
        <f t="shared" si="51"/>
        <v>0.75354117112542429</v>
      </c>
      <c r="BH57" s="19">
        <f>(BH55-BH73)/BH55</f>
        <v>0.8728515887469358</v>
      </c>
      <c r="BI57" s="19">
        <f t="shared" si="51"/>
        <v>0.99258579237419775</v>
      </c>
      <c r="BJ57" s="19">
        <f t="shared" si="51"/>
        <v>0.99785684148171327</v>
      </c>
      <c r="BK57" s="19">
        <f t="shared" si="51"/>
        <v>1</v>
      </c>
      <c r="BL57" s="19">
        <f t="shared" si="51"/>
        <v>1</v>
      </c>
      <c r="BM57" s="19">
        <f t="shared" si="51"/>
        <v>1</v>
      </c>
      <c r="BN57" s="19">
        <f t="shared" si="51"/>
        <v>1</v>
      </c>
      <c r="BO57" s="19">
        <f t="shared" si="51"/>
        <v>1</v>
      </c>
      <c r="BP57" s="19">
        <f>(BP55-BP73)/BP55</f>
        <v>1</v>
      </c>
      <c r="BQ57" s="19">
        <f t="shared" si="51"/>
        <v>1</v>
      </c>
      <c r="BR57" s="19" t="e">
        <f t="shared" si="51"/>
        <v>#DIV/0!</v>
      </c>
      <c r="BS57" s="19" t="e">
        <f t="shared" si="51"/>
        <v>#DIV/0!</v>
      </c>
      <c r="BT57" s="19" t="e">
        <f t="shared" si="51"/>
        <v>#DIV/0!</v>
      </c>
      <c r="BU57" s="19" t="e">
        <f t="shared" si="51"/>
        <v>#DIV/0!</v>
      </c>
      <c r="BV57" s="19" t="e">
        <f t="shared" si="51"/>
        <v>#DIV/0!</v>
      </c>
      <c r="BW57" s="19" t="e">
        <f t="shared" si="51"/>
        <v>#DIV/0!</v>
      </c>
      <c r="BX57" s="23">
        <f>(BX55-BX73)/BX55</f>
        <v>0.93643038916408239</v>
      </c>
    </row>
    <row r="58" spans="1:78">
      <c r="A58" s="88" t="s">
        <v>29</v>
      </c>
      <c r="B58" s="84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19">
        <f t="shared" ref="Z58:AW58" si="52">(Z54-Z74)/Z54</f>
        <v>0.95365454768855318</v>
      </c>
      <c r="AA58" s="19">
        <f t="shared" si="52"/>
        <v>0.97457722161555937</v>
      </c>
      <c r="AB58" s="19">
        <f t="shared" si="52"/>
        <v>0.8369786041248779</v>
      </c>
      <c r="AC58" s="19">
        <f t="shared" si="52"/>
        <v>0.86831539186185824</v>
      </c>
      <c r="AD58" s="19">
        <f t="shared" si="52"/>
        <v>0.98233542287106645</v>
      </c>
      <c r="AE58" s="19">
        <f t="shared" si="52"/>
        <v>0.99475147693946031</v>
      </c>
      <c r="AF58" s="19">
        <f t="shared" si="52"/>
        <v>0.9702216287532186</v>
      </c>
      <c r="AG58" s="19">
        <f t="shared" si="52"/>
        <v>0.97498874876715214</v>
      </c>
      <c r="AH58" s="19">
        <f t="shared" si="52"/>
        <v>0.9769631438533094</v>
      </c>
      <c r="AI58" s="19">
        <f t="shared" si="52"/>
        <v>0.99227535757178731</v>
      </c>
      <c r="AJ58" s="19">
        <f t="shared" si="52"/>
        <v>1</v>
      </c>
      <c r="AK58" s="19">
        <f t="shared" si="52"/>
        <v>1</v>
      </c>
      <c r="AL58" s="19">
        <f t="shared" si="52"/>
        <v>0.98589801896761597</v>
      </c>
      <c r="AM58" s="19">
        <f t="shared" si="52"/>
        <v>0.99776906988484748</v>
      </c>
      <c r="AN58" s="19">
        <f t="shared" si="52"/>
        <v>0.98941975296884965</v>
      </c>
      <c r="AO58" s="19">
        <f t="shared" si="52"/>
        <v>0.98202731847591662</v>
      </c>
      <c r="AP58" s="19">
        <f t="shared" si="52"/>
        <v>0.99857229196900665</v>
      </c>
      <c r="AQ58" s="19">
        <f t="shared" si="52"/>
        <v>0.99401417257190494</v>
      </c>
      <c r="AR58" s="19">
        <f t="shared" si="52"/>
        <v>0.99902829287252826</v>
      </c>
      <c r="AS58" s="19">
        <f t="shared" si="52"/>
        <v>1</v>
      </c>
      <c r="AT58" s="19">
        <f t="shared" si="52"/>
        <v>0.99743457141274039</v>
      </c>
      <c r="AU58" s="19">
        <f t="shared" si="52"/>
        <v>1</v>
      </c>
      <c r="AV58" s="19">
        <f t="shared" si="52"/>
        <v>0.999336381341976</v>
      </c>
      <c r="AW58" s="19">
        <f t="shared" si="52"/>
        <v>0.99295258856842972</v>
      </c>
      <c r="AX58" s="23">
        <f>(AX54-AX74)/AX54</f>
        <v>0.97082575979210106</v>
      </c>
      <c r="AZ58" s="150">
        <f t="shared" ref="AZ58:BE58" si="53">(AZ54-AZ74)/AZ54</f>
        <v>1</v>
      </c>
      <c r="BA58" s="19">
        <f t="shared" si="53"/>
        <v>1</v>
      </c>
      <c r="BB58" s="19">
        <f t="shared" si="53"/>
        <v>0.99844765116409651</v>
      </c>
      <c r="BC58" s="19">
        <f t="shared" si="53"/>
        <v>0.9762071924487089</v>
      </c>
      <c r="BD58" s="19">
        <f t="shared" si="53"/>
        <v>0.88288805349097488</v>
      </c>
      <c r="BE58" s="19">
        <f t="shared" si="53"/>
        <v>0.96148445135273064</v>
      </c>
      <c r="BF58" s="19">
        <f>(BF54-BF74)/BF54</f>
        <v>0.86230498517471665</v>
      </c>
      <c r="BG58" s="19">
        <f t="shared" ref="BG58:BW58" si="54">(BG54-BG74)/BG54</f>
        <v>0.80828455871217186</v>
      </c>
      <c r="BH58" s="19">
        <f>(BH54-BH74)/BH54</f>
        <v>0.89753891352601267</v>
      </c>
      <c r="BI58" s="19">
        <f t="shared" si="54"/>
        <v>1</v>
      </c>
      <c r="BJ58" s="19">
        <f t="shared" si="54"/>
        <v>1</v>
      </c>
      <c r="BK58" s="19">
        <f t="shared" si="54"/>
        <v>1</v>
      </c>
      <c r="BL58" s="19">
        <f t="shared" si="54"/>
        <v>1</v>
      </c>
      <c r="BM58" s="19">
        <f t="shared" si="54"/>
        <v>1</v>
      </c>
      <c r="BN58" s="19">
        <f t="shared" si="54"/>
        <v>1</v>
      </c>
      <c r="BO58" s="19">
        <f t="shared" si="54"/>
        <v>1</v>
      </c>
      <c r="BP58" s="19">
        <f t="shared" si="54"/>
        <v>1</v>
      </c>
      <c r="BQ58" s="19">
        <f t="shared" si="54"/>
        <v>1</v>
      </c>
      <c r="BR58" s="19" t="e">
        <f t="shared" si="54"/>
        <v>#DIV/0!</v>
      </c>
      <c r="BS58" s="19" t="e">
        <f t="shared" si="54"/>
        <v>#DIV/0!</v>
      </c>
      <c r="BT58" s="19" t="e">
        <f t="shared" si="54"/>
        <v>#DIV/0!</v>
      </c>
      <c r="BU58" s="19" t="e">
        <f t="shared" si="54"/>
        <v>#DIV/0!</v>
      </c>
      <c r="BV58" s="19" t="e">
        <f t="shared" si="54"/>
        <v>#DIV/0!</v>
      </c>
      <c r="BW58" s="19" t="e">
        <f t="shared" si="54"/>
        <v>#DIV/0!</v>
      </c>
      <c r="BX58" s="23">
        <f>(BX54-BX74)/BX54</f>
        <v>0.94949256202597998</v>
      </c>
    </row>
    <row r="59" spans="1:78">
      <c r="A59" s="88" t="s">
        <v>32</v>
      </c>
      <c r="B59" s="84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19">
        <f t="shared" ref="Z59:AX59" si="55">(Z54-Z75)/Z54</f>
        <v>0.93878087119366493</v>
      </c>
      <c r="AA59" s="19">
        <f t="shared" si="55"/>
        <v>0.92457574594929615</v>
      </c>
      <c r="AB59" s="19">
        <f t="shared" si="55"/>
        <v>0.82617297999279948</v>
      </c>
      <c r="AC59" s="19">
        <f t="shared" si="55"/>
        <v>0.85252933590641777</v>
      </c>
      <c r="AD59" s="19">
        <f t="shared" si="55"/>
        <v>0.84397609180082056</v>
      </c>
      <c r="AE59" s="19">
        <f t="shared" si="55"/>
        <v>0.9436748676600264</v>
      </c>
      <c r="AF59" s="19">
        <f t="shared" si="55"/>
        <v>0.94875832570808416</v>
      </c>
      <c r="AG59" s="19">
        <f t="shared" si="55"/>
        <v>0.96867848285503622</v>
      </c>
      <c r="AH59" s="19">
        <f t="shared" si="55"/>
        <v>0.98192623124373613</v>
      </c>
      <c r="AI59" s="19">
        <f t="shared" si="55"/>
        <v>0.99108345161407718</v>
      </c>
      <c r="AJ59" s="19">
        <f t="shared" si="55"/>
        <v>0.99728048989217044</v>
      </c>
      <c r="AK59" s="19">
        <f t="shared" si="55"/>
        <v>0.9928813572668822</v>
      </c>
      <c r="AL59" s="19">
        <f t="shared" si="55"/>
        <v>0.99756885458606992</v>
      </c>
      <c r="AM59" s="19">
        <f t="shared" si="55"/>
        <v>0.98421039978844627</v>
      </c>
      <c r="AN59" s="19">
        <f t="shared" si="55"/>
        <v>0.99850486158065654</v>
      </c>
      <c r="AO59" s="19">
        <f t="shared" si="55"/>
        <v>0.98130841121495327</v>
      </c>
      <c r="AP59" s="19">
        <f t="shared" si="55"/>
        <v>0.99488449860124417</v>
      </c>
      <c r="AQ59" s="19">
        <f t="shared" si="55"/>
        <v>0.98793664026677785</v>
      </c>
      <c r="AR59" s="19">
        <f t="shared" si="55"/>
        <v>0.99902829287252826</v>
      </c>
      <c r="AS59" s="19">
        <f t="shared" si="55"/>
        <v>1</v>
      </c>
      <c r="AT59" s="19">
        <f t="shared" si="55"/>
        <v>1</v>
      </c>
      <c r="AU59" s="19">
        <f t="shared" si="55"/>
        <v>0.99879294403364305</v>
      </c>
      <c r="AV59" s="19">
        <f t="shared" si="55"/>
        <v>0.99834377326425183</v>
      </c>
      <c r="AW59" s="19">
        <f t="shared" si="55"/>
        <v>0.99846594808445355</v>
      </c>
      <c r="AX59" s="23">
        <f t="shared" si="55"/>
        <v>0.95597507937531134</v>
      </c>
      <c r="AZ59" s="150">
        <f t="shared" ref="AZ59:BW59" si="56">(AZ54-AZ75)/AZ54</f>
        <v>1</v>
      </c>
      <c r="BA59" s="19">
        <f t="shared" si="56"/>
        <v>1</v>
      </c>
      <c r="BB59" s="19">
        <f t="shared" si="56"/>
        <v>1</v>
      </c>
      <c r="BC59" s="19">
        <f t="shared" si="56"/>
        <v>1</v>
      </c>
      <c r="BD59" s="19">
        <f t="shared" si="56"/>
        <v>1</v>
      </c>
      <c r="BE59" s="19">
        <f t="shared" si="56"/>
        <v>1</v>
      </c>
      <c r="BF59" s="19">
        <f t="shared" si="56"/>
        <v>1</v>
      </c>
      <c r="BG59" s="19">
        <f t="shared" si="56"/>
        <v>1</v>
      </c>
      <c r="BH59" s="19">
        <f t="shared" si="56"/>
        <v>1</v>
      </c>
      <c r="BI59" s="19">
        <f t="shared" si="56"/>
        <v>1</v>
      </c>
      <c r="BJ59" s="19">
        <f t="shared" si="56"/>
        <v>1</v>
      </c>
      <c r="BK59" s="19">
        <f t="shared" si="56"/>
        <v>1</v>
      </c>
      <c r="BL59" s="19">
        <f t="shared" si="56"/>
        <v>1</v>
      </c>
      <c r="BM59" s="19">
        <f t="shared" si="56"/>
        <v>1</v>
      </c>
      <c r="BN59" s="19">
        <f t="shared" si="56"/>
        <v>1</v>
      </c>
      <c r="BO59" s="19">
        <f t="shared" si="56"/>
        <v>1</v>
      </c>
      <c r="BP59" s="19">
        <f t="shared" si="56"/>
        <v>1</v>
      </c>
      <c r="BQ59" s="19">
        <f t="shared" si="56"/>
        <v>1</v>
      </c>
      <c r="BR59" s="19" t="e">
        <f t="shared" si="56"/>
        <v>#DIV/0!</v>
      </c>
      <c r="BS59" s="19" t="e">
        <f t="shared" si="56"/>
        <v>#DIV/0!</v>
      </c>
      <c r="BT59" s="19" t="e">
        <f t="shared" si="56"/>
        <v>#DIV/0!</v>
      </c>
      <c r="BU59" s="19" t="e">
        <f t="shared" si="56"/>
        <v>#DIV/0!</v>
      </c>
      <c r="BV59" s="19" t="e">
        <f t="shared" si="56"/>
        <v>#DIV/0!</v>
      </c>
      <c r="BW59" s="19" t="e">
        <f t="shared" si="56"/>
        <v>#DIV/0!</v>
      </c>
      <c r="BX59" s="23">
        <f>(BX54-BX75)/BX54</f>
        <v>1</v>
      </c>
    </row>
    <row r="60" spans="1:78">
      <c r="A60" s="88" t="s">
        <v>43</v>
      </c>
      <c r="B60" s="84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19">
        <f t="shared" ref="Z60:AX60" si="57">(Z54-Z76)/Z54</f>
        <v>1</v>
      </c>
      <c r="AA60" s="19">
        <f t="shared" si="57"/>
        <v>1</v>
      </c>
      <c r="AB60" s="19">
        <f t="shared" si="57"/>
        <v>1</v>
      </c>
      <c r="AC60" s="19">
        <f t="shared" si="57"/>
        <v>1</v>
      </c>
      <c r="AD60" s="19">
        <f t="shared" si="57"/>
        <v>1</v>
      </c>
      <c r="AE60" s="19">
        <f t="shared" si="57"/>
        <v>1</v>
      </c>
      <c r="AF60" s="19">
        <f t="shared" si="57"/>
        <v>1</v>
      </c>
      <c r="AG60" s="19">
        <f t="shared" si="57"/>
        <v>1</v>
      </c>
      <c r="AH60" s="19">
        <f t="shared" si="57"/>
        <v>1</v>
      </c>
      <c r="AI60" s="19">
        <f t="shared" si="57"/>
        <v>1</v>
      </c>
      <c r="AJ60" s="19">
        <f t="shared" si="57"/>
        <v>1</v>
      </c>
      <c r="AK60" s="19">
        <f t="shared" si="57"/>
        <v>1</v>
      </c>
      <c r="AL60" s="19">
        <f t="shared" si="57"/>
        <v>1</v>
      </c>
      <c r="AM60" s="19">
        <f t="shared" si="57"/>
        <v>1</v>
      </c>
      <c r="AN60" s="19">
        <f t="shared" si="57"/>
        <v>1</v>
      </c>
      <c r="AO60" s="19">
        <f t="shared" si="57"/>
        <v>1</v>
      </c>
      <c r="AP60" s="19">
        <f t="shared" si="57"/>
        <v>1</v>
      </c>
      <c r="AQ60" s="19">
        <f t="shared" si="57"/>
        <v>1</v>
      </c>
      <c r="AR60" s="19">
        <f t="shared" si="57"/>
        <v>1</v>
      </c>
      <c r="AS60" s="19">
        <f t="shared" si="57"/>
        <v>1</v>
      </c>
      <c r="AT60" s="19">
        <f t="shared" si="57"/>
        <v>1</v>
      </c>
      <c r="AU60" s="19">
        <f t="shared" si="57"/>
        <v>1</v>
      </c>
      <c r="AV60" s="19">
        <f t="shared" si="57"/>
        <v>1</v>
      </c>
      <c r="AW60" s="19">
        <f t="shared" si="57"/>
        <v>1</v>
      </c>
      <c r="AX60" s="23">
        <f t="shared" si="57"/>
        <v>1</v>
      </c>
      <c r="AZ60" s="150">
        <f t="shared" ref="AZ60:BW60" si="58">(AZ54-AZ76)/AZ54</f>
        <v>1</v>
      </c>
      <c r="BA60" s="19">
        <f t="shared" si="58"/>
        <v>1</v>
      </c>
      <c r="BB60" s="19">
        <f t="shared" si="58"/>
        <v>1</v>
      </c>
      <c r="BC60" s="19">
        <f t="shared" si="58"/>
        <v>1</v>
      </c>
      <c r="BD60" s="19">
        <f t="shared" si="58"/>
        <v>1</v>
      </c>
      <c r="BE60" s="19">
        <f t="shared" si="58"/>
        <v>1</v>
      </c>
      <c r="BF60" s="19">
        <f t="shared" si="58"/>
        <v>1</v>
      </c>
      <c r="BG60" s="19">
        <f t="shared" si="58"/>
        <v>1</v>
      </c>
      <c r="BH60" s="19">
        <f t="shared" si="58"/>
        <v>1</v>
      </c>
      <c r="BI60" s="19">
        <f t="shared" si="58"/>
        <v>1</v>
      </c>
      <c r="BJ60" s="19">
        <f t="shared" si="58"/>
        <v>1</v>
      </c>
      <c r="BK60" s="19">
        <f t="shared" si="58"/>
        <v>1</v>
      </c>
      <c r="BL60" s="19">
        <f t="shared" si="58"/>
        <v>1</v>
      </c>
      <c r="BM60" s="19">
        <f t="shared" si="58"/>
        <v>1</v>
      </c>
      <c r="BN60" s="19">
        <f t="shared" si="58"/>
        <v>1</v>
      </c>
      <c r="BO60" s="19">
        <f t="shared" si="58"/>
        <v>1</v>
      </c>
      <c r="BP60" s="19">
        <f t="shared" si="58"/>
        <v>1</v>
      </c>
      <c r="BQ60" s="19">
        <f t="shared" si="58"/>
        <v>1</v>
      </c>
      <c r="BR60" s="19" t="e">
        <f t="shared" si="58"/>
        <v>#DIV/0!</v>
      </c>
      <c r="BS60" s="19" t="e">
        <f t="shared" si="58"/>
        <v>#DIV/0!</v>
      </c>
      <c r="BT60" s="19" t="e">
        <f t="shared" si="58"/>
        <v>#DIV/0!</v>
      </c>
      <c r="BU60" s="19" t="e">
        <f t="shared" si="58"/>
        <v>#DIV/0!</v>
      </c>
      <c r="BV60" s="19" t="e">
        <f t="shared" si="58"/>
        <v>#DIV/0!</v>
      </c>
      <c r="BW60" s="19" t="e">
        <f t="shared" si="58"/>
        <v>#DIV/0!</v>
      </c>
      <c r="BX60" s="23">
        <f>(BX54-BX76)/BX54</f>
        <v>1</v>
      </c>
    </row>
    <row r="61" spans="1:78">
      <c r="A61" s="88" t="s">
        <v>44</v>
      </c>
      <c r="B61" s="84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19">
        <f t="shared" ref="Z61:AX61" si="59">(Z54-Z77)/Z54</f>
        <v>0.99895771986391046</v>
      </c>
      <c r="AA61" s="19">
        <f t="shared" si="59"/>
        <v>1</v>
      </c>
      <c r="AB61" s="19">
        <f t="shared" si="59"/>
        <v>0.99407563133261323</v>
      </c>
      <c r="AC61" s="19">
        <f t="shared" si="59"/>
        <v>0.98246156378901928</v>
      </c>
      <c r="AD61" s="19">
        <f t="shared" si="59"/>
        <v>0.99902742778599241</v>
      </c>
      <c r="AE61" s="19">
        <f t="shared" si="59"/>
        <v>0.99953233771978012</v>
      </c>
      <c r="AF61" s="19">
        <f t="shared" si="59"/>
        <v>0.9999414806460537</v>
      </c>
      <c r="AG61" s="19">
        <f t="shared" si="59"/>
        <v>0.9997433761358957</v>
      </c>
      <c r="AH61" s="19">
        <f t="shared" si="59"/>
        <v>0.99451463094448289</v>
      </c>
      <c r="AI61" s="19">
        <f t="shared" si="59"/>
        <v>1</v>
      </c>
      <c r="AJ61" s="19">
        <f t="shared" si="59"/>
        <v>1</v>
      </c>
      <c r="AK61" s="19">
        <f t="shared" si="59"/>
        <v>1</v>
      </c>
      <c r="AL61" s="19">
        <f t="shared" si="59"/>
        <v>0.99969903289236084</v>
      </c>
      <c r="AM61" s="19">
        <f t="shared" si="59"/>
        <v>1</v>
      </c>
      <c r="AN61" s="19">
        <f t="shared" si="59"/>
        <v>1</v>
      </c>
      <c r="AO61" s="19">
        <f t="shared" si="59"/>
        <v>1</v>
      </c>
      <c r="AP61" s="19">
        <f t="shared" si="59"/>
        <v>0.99857229196900665</v>
      </c>
      <c r="AQ61" s="19">
        <f t="shared" si="59"/>
        <v>1</v>
      </c>
      <c r="AR61" s="19">
        <f t="shared" si="59"/>
        <v>1</v>
      </c>
      <c r="AS61" s="19">
        <f t="shared" si="59"/>
        <v>1</v>
      </c>
      <c r="AT61" s="19">
        <f t="shared" si="59"/>
        <v>1</v>
      </c>
      <c r="AU61" s="19">
        <f t="shared" si="59"/>
        <v>1</v>
      </c>
      <c r="AV61" s="19">
        <f t="shared" si="59"/>
        <v>1</v>
      </c>
      <c r="AW61" s="19">
        <f t="shared" si="59"/>
        <v>1</v>
      </c>
      <c r="AX61" s="23">
        <f t="shared" si="59"/>
        <v>0.99812683535532776</v>
      </c>
      <c r="AZ61" s="150">
        <f t="shared" ref="AZ61:BW61" si="60">(AZ54-AZ77)/AZ54</f>
        <v>1</v>
      </c>
      <c r="BA61" s="19">
        <f t="shared" si="60"/>
        <v>1</v>
      </c>
      <c r="BB61" s="19">
        <f t="shared" si="60"/>
        <v>1</v>
      </c>
      <c r="BC61" s="19">
        <f t="shared" si="60"/>
        <v>1</v>
      </c>
      <c r="BD61" s="19">
        <f t="shared" si="60"/>
        <v>1</v>
      </c>
      <c r="BE61" s="19">
        <f t="shared" si="60"/>
        <v>1</v>
      </c>
      <c r="BF61" s="19">
        <f t="shared" si="60"/>
        <v>1</v>
      </c>
      <c r="BG61" s="19">
        <f t="shared" si="60"/>
        <v>1</v>
      </c>
      <c r="BH61" s="19">
        <f t="shared" si="60"/>
        <v>1</v>
      </c>
      <c r="BI61" s="19">
        <f t="shared" si="60"/>
        <v>1</v>
      </c>
      <c r="BJ61" s="19">
        <f t="shared" si="60"/>
        <v>1</v>
      </c>
      <c r="BK61" s="19">
        <f t="shared" si="60"/>
        <v>1</v>
      </c>
      <c r="BL61" s="19">
        <f t="shared" si="60"/>
        <v>1</v>
      </c>
      <c r="BM61" s="19">
        <f t="shared" si="60"/>
        <v>1</v>
      </c>
      <c r="BN61" s="19">
        <f t="shared" si="60"/>
        <v>1</v>
      </c>
      <c r="BO61" s="19">
        <f t="shared" si="60"/>
        <v>1</v>
      </c>
      <c r="BP61" s="19">
        <f t="shared" si="60"/>
        <v>1</v>
      </c>
      <c r="BQ61" s="19">
        <f t="shared" si="60"/>
        <v>1</v>
      </c>
      <c r="BR61" s="19" t="e">
        <f t="shared" si="60"/>
        <v>#DIV/0!</v>
      </c>
      <c r="BS61" s="19" t="e">
        <f t="shared" si="60"/>
        <v>#DIV/0!</v>
      </c>
      <c r="BT61" s="19" t="e">
        <f t="shared" si="60"/>
        <v>#DIV/0!</v>
      </c>
      <c r="BU61" s="19" t="e">
        <f t="shared" si="60"/>
        <v>#DIV/0!</v>
      </c>
      <c r="BV61" s="19" t="e">
        <f t="shared" si="60"/>
        <v>#DIV/0!</v>
      </c>
      <c r="BW61" s="19" t="e">
        <f t="shared" si="60"/>
        <v>#DIV/0!</v>
      </c>
      <c r="BX61" s="23">
        <f>(BX54-BX77)/BX54</f>
        <v>1</v>
      </c>
    </row>
    <row r="62" spans="1:78">
      <c r="A62" s="88" t="s">
        <v>67</v>
      </c>
      <c r="B62" s="84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19">
        <f t="shared" ref="Z62:Z67" si="61">Z56</f>
        <v>0.97707619237271259</v>
      </c>
      <c r="AA62" s="19">
        <f>(SUM(Z54:AA54)-SUM(Z72:AA72))/SUM(Z54:AA54)</f>
        <v>0.94171706508548825</v>
      </c>
      <c r="AB62" s="19">
        <f>(SUM(Z54:AB54)-SUM(Z72:AB72))/SUM(Z54:AB54)</f>
        <v>0.89524984508544025</v>
      </c>
      <c r="AC62" s="19">
        <f>(SUM(Z54:AC54)-SUM(Z72:AC72))/SUM(Z54:AC54)</f>
        <v>0.89331945267366863</v>
      </c>
      <c r="AD62" s="19">
        <f>(SUM(Z54:AD54)-SUM(Z72:AD72))/SUM(Z54:AD54)</f>
        <v>0.88264821824275186</v>
      </c>
      <c r="AE62" s="19">
        <f>(SUM(Z54:AE54)-SUM(Z72:AE72))/SUM(Z54:AE54)</f>
        <v>0.88765373766368483</v>
      </c>
      <c r="AF62" s="19">
        <f>(SUM(Z54:AF54)-SUM(Z72:AF72))/SUM(Z54:AF54)</f>
        <v>0.89712310753026514</v>
      </c>
      <c r="AG62" s="19">
        <f>(SUM(Z54:AG54)-SUM(Z72:AG72))/SUM(Z54:AG54)</f>
        <v>0.9037077874875874</v>
      </c>
      <c r="AH62" s="19">
        <f>(SUM(Z54:AH54)-SUM(Z72:AH72))/SUM(Z54:AH54)</f>
        <v>0.90820061251224438</v>
      </c>
      <c r="AI62" s="19">
        <f>(SUM(Z54:AI54)-SUM(Z72:AI72))/SUM(Z54:AI54)</f>
        <v>0.91449241148552574</v>
      </c>
      <c r="AJ62" s="19">
        <f>(SUM(Z54:AJ54)-SUM(Z72:AJ72))/SUM(Z54:AJ54)</f>
        <v>0.91928491704513238</v>
      </c>
      <c r="AK62" s="19">
        <f>(SUM(Z54:AK54)-SUM(Z72:AK72))/SUM(Z54:AK54)</f>
        <v>0.92338990321958303</v>
      </c>
      <c r="AL62" s="19">
        <f>(SUM(Z54:AL54)-SUM(Z72:AL72))/SUM(Z54:AL54)</f>
        <v>0.92742727572685901</v>
      </c>
      <c r="AM62" s="19">
        <f>(SUM(Z54:AM54)-SUM(Z72:AM72))/SUM(Z54:AM54)</f>
        <v>0.92954504157577489</v>
      </c>
      <c r="AN62" s="19">
        <f>(SUM(Z54:AN54)-SUM(Z72:AN72))/SUM(Z54:AN54)</f>
        <v>0.93172491701503102</v>
      </c>
      <c r="AO62" s="19">
        <f>(SUM(Z54:AO54)-SUM(Z72:AO72))/SUM(Z54:AO54)</f>
        <v>0.93523038708704409</v>
      </c>
      <c r="AP62" s="19">
        <f>(SUM(Z54:AP54)-SUM(Z72:AP72))/SUM(Z54:AP54)</f>
        <v>0.94052907079974879</v>
      </c>
      <c r="AQ62" s="19">
        <f>(SUM(Z54:AQ54)-SUM(Z72:AQ72))/SUM(Z54:AQ54)</f>
        <v>0.94407065513974675</v>
      </c>
      <c r="AR62" s="19">
        <f>(SUM(Z54:AR54)-SUM(Z72:AR72))/SUM(Z54:AR54)</f>
        <v>0.94636512978182719</v>
      </c>
      <c r="AS62" s="19">
        <f>(SUM(Z54:AS54)-SUM(Z72:AS72))/SUM(Z54:AS54)</f>
        <v>0.94763521320870858</v>
      </c>
      <c r="AT62" s="19">
        <f>(SUM(Z54:AT54)-SUM(Z72:AT72))/SUM(Z54:AT54)</f>
        <v>0.94995546295358713</v>
      </c>
      <c r="AU62" s="19">
        <f>(SUM(Z54:AU54)-SUM(Z72:AU72))/SUM(Z54:AU54)</f>
        <v>0.95233159715031879</v>
      </c>
      <c r="AV62" s="19">
        <f>(SUM(Z54:AV54)-SUM(Z72:AV72))/SUM(Z54:AV54)</f>
        <v>0.95507818657543642</v>
      </c>
      <c r="AW62" s="19">
        <f>(SUM(Z54:AW54)-SUM(Z72:AW72))/SUM(Z54:AW54)</f>
        <v>0.95578848514155834</v>
      </c>
      <c r="AX62" s="23"/>
      <c r="AZ62" s="150">
        <f>AZ56</f>
        <v>1</v>
      </c>
      <c r="BA62" s="19">
        <f>(SUM(AZ54:BA54)-SUM(AZ72:BA72))/SUM(AZ54:BA54)</f>
        <v>1</v>
      </c>
      <c r="BB62" s="19">
        <f>(SUM(AZ54:BB54)-SUM(AZ72:BB72))/SUM(AZ54:BB54)</f>
        <v>0.9996394936957419</v>
      </c>
      <c r="BC62" s="19">
        <f>(SUM(AZ54:BC54)-SUM(AZ72:BC72))/SUM(AZ54:BC54)</f>
        <v>0.99730883612175614</v>
      </c>
      <c r="BD62" s="19">
        <f>(SUM(AZ54:BD54)-SUM(AZ72:BD72))/SUM(AZ54:BD54)</f>
        <v>0.97363913998385454</v>
      </c>
      <c r="BE62" s="19">
        <f>(SUM(AZ54:BE54)-SUM(AZ72:BE72))/SUM(AZ54:BE54)</f>
        <v>0.97052550265355575</v>
      </c>
      <c r="BF62" s="19">
        <f>(SUM(AZ54:BF54)-SUM(AZ72:BF72))/SUM(AZ54:BF54)</f>
        <v>0.94659083378991449</v>
      </c>
      <c r="BG62" s="19">
        <f>(SUM(AZ54:BG54)-SUM(AZ72:BG72))/SUM(AZ54:BG54)</f>
        <v>0.92782293701690455</v>
      </c>
      <c r="BH62" s="19">
        <f>(SUM(AZ54:BH54)-SUM(AZ72:BH72))/SUM(AZ54:BH54)</f>
        <v>0.92453413187454125</v>
      </c>
      <c r="BI62" s="19">
        <f>(SUM(AZ54:BI54)-SUM(AZ72:BI72))/SUM(AZ54:BI54)</f>
        <v>0.93075894128962167</v>
      </c>
      <c r="BJ62" s="19">
        <f>(SUM(AZ54:BJ54)-SUM(AZ72:BJ72))/SUM(AZ54:BJ54)</f>
        <v>0.93604322243042148</v>
      </c>
      <c r="BK62" s="19">
        <f>(SUM(AZ54:BK54)-SUM(AZ72:BK72))/SUM(AZ54:BK54)</f>
        <v>0.94266533181445145</v>
      </c>
      <c r="BL62" s="19">
        <f>(SUM(AZ54:BL54)-SUM(AZ72:BL72))/SUM(AZ54:BL54)</f>
        <v>0.94464716164442519</v>
      </c>
      <c r="BM62" s="19">
        <f>(SUM(AZ54:BM54)-SUM(AZ72:BM72))/SUM(AZ54:BM54)</f>
        <v>0.94625733939783918</v>
      </c>
      <c r="BN62" s="19">
        <f>(SUM(AZ54:BN54)-SUM(AZ72:BN72))/SUM(AZ54:BN54)</f>
        <v>0.94707271078709399</v>
      </c>
      <c r="BO62" s="19">
        <f>(SUM(AZ54:BO54)-SUM(AZ72:BO72))/SUM(AZ54:BO54)</f>
        <v>0.94744561360470314</v>
      </c>
      <c r="BP62" s="19">
        <f>(SUM(AZ54:BP54)-SUM(AZ72:BP72))/SUM(AZ54:BP54)</f>
        <v>0.94748948546628997</v>
      </c>
      <c r="BQ62" s="19">
        <f>(SUM(AZ54:BQ54)-SUM(AZ72:BQ72))/SUM(AZ54:BQ54)</f>
        <v>0.94752855689010473</v>
      </c>
      <c r="BR62" s="19">
        <f>(SUM(AZ54:BR54)-SUM(AZ72:BR72))/SUM(AZ54:BR54)</f>
        <v>0.94752855689010473</v>
      </c>
      <c r="BS62" s="19">
        <f>(SUM(AZ54:BS54)-SUM(AZ72:BS72))/SUM(AZ54:BS54)</f>
        <v>0.94752855689010473</v>
      </c>
      <c r="BT62" s="19">
        <f>(SUM(AZ54:BT54)-SUM(AZ72:BT72))/SUM(AZ54:BT54)</f>
        <v>0.94752855689010473</v>
      </c>
      <c r="BU62" s="19">
        <f>(SUM(AZ54:BU54)-SUM(AZ72:BU72))/SUM(AZ54:BU54)</f>
        <v>0.94752855689010473</v>
      </c>
      <c r="BV62" s="19">
        <f>(SUM(AZ54:BV54)-SUM(AZ72:BV72))/SUM(AZ54:BV54)</f>
        <v>0.94752855689010473</v>
      </c>
      <c r="BW62" s="19">
        <f>(SUM(AZ54:BW54)-SUM(AZ72:BW72))/SUM(AZ54:BW54)</f>
        <v>0.94752855689010473</v>
      </c>
      <c r="BX62" s="23"/>
    </row>
    <row r="63" spans="1:78">
      <c r="A63" s="88" t="s">
        <v>68</v>
      </c>
      <c r="B63" s="84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19">
        <f t="shared" si="61"/>
        <v>0.87586332562029923</v>
      </c>
      <c r="AA63" s="19">
        <f>(SUM(Z55:AA55)-SUM(Z73:AA73))/SUM(Z55:AA55)</f>
        <v>0.81133944239662048</v>
      </c>
      <c r="AB63" s="19">
        <f>(SUM(Z55:AB55)-SUM(Z73:AB73))/SUM(Z55:AB55)</f>
        <v>0.69304433122616649</v>
      </c>
      <c r="AC63" s="19">
        <f>(SUM(Z55:AC55)-SUM(Z73:AC73))/SUM(Z55:AC55)</f>
        <v>0.65557561581906887</v>
      </c>
      <c r="AD63" s="19">
        <f>(SUM(Z55:AD55)-SUM(Z73:AD73))/SUM(Z55:AD55)</f>
        <v>0.64413989401667204</v>
      </c>
      <c r="AE63" s="19">
        <f>(SUM(Z55:AE55)-SUM(Z73:AE73))/SUM(Z55:AE55)</f>
        <v>0.66054829872957832</v>
      </c>
      <c r="AF63" s="19">
        <f>(SUM(Z55:AF55)-SUM(Z73:AF73))/SUM(Z55:AF55)</f>
        <v>0.68629543098874379</v>
      </c>
      <c r="AG63" s="19">
        <f>(SUM(Z55:AG55)-SUM(Z73:AG73))/SUM(Z55:AG55)</f>
        <v>0.71299680402085119</v>
      </c>
      <c r="AH63" s="19">
        <f>(SUM(Z55:AH55)-SUM(Z73:AH73))/SUM(Z55:AH55)</f>
        <v>0.73323760514010339</v>
      </c>
      <c r="AI63" s="19">
        <f>(SUM(Z55:AI55)-SUM(Z73:AI73))/SUM(Z55:AI55)</f>
        <v>0.75173452099611404</v>
      </c>
      <c r="AJ63" s="19">
        <f>(SUM(Z55:AJ55)-SUM(Z73:AJ73))/SUM(Z55:AJ55)</f>
        <v>0.76588497814166312</v>
      </c>
      <c r="AK63" s="19">
        <f>(SUM(Z55:AK55)-SUM(Z73:AK73))/SUM(Z55:AK55)</f>
        <v>0.77645451200704263</v>
      </c>
      <c r="AL63" s="19">
        <f>(SUM(Z55:AL55)-SUM(Z73:AL73))/SUM(Z55:AL55)</f>
        <v>0.7883518135480827</v>
      </c>
      <c r="AM63" s="19">
        <f>(SUM(Z55:AM55)-SUM(Z73:AM73))/SUM(Z55:AM55)</f>
        <v>0.79598902463952104</v>
      </c>
      <c r="AN63" s="19">
        <f>(SUM(Z55:AN55)-SUM(Z73:AN73))/SUM(Z55:AN55)</f>
        <v>0.80329142290606503</v>
      </c>
      <c r="AO63" s="19">
        <f>(SUM(Z55:AO55)-SUM(Z73:AO73))/SUM(Z55:AO55)</f>
        <v>0.81597862743234195</v>
      </c>
      <c r="AP63" s="19">
        <f>(SUM(Z55:AP55)-SUM(Z73:AP73))/SUM(Z55:AP55)</f>
        <v>0.83103644040238567</v>
      </c>
      <c r="AQ63" s="19">
        <f>(SUM(Z55:AQ55)-SUM(Z73:AQ73))/SUM(Z55:AQ55)</f>
        <v>0.84145110361823139</v>
      </c>
      <c r="AR63" s="19">
        <f>(SUM(Z55:AR55)-SUM(Z73:AR73))/SUM(Z55:AR55)</f>
        <v>0.84817446444839506</v>
      </c>
      <c r="AS63" s="19">
        <f>(SUM(Z55:AS55)-SUM(Z73:AS73))/SUM(Z55:AS55)</f>
        <v>0.85238108393135126</v>
      </c>
      <c r="AT63" s="19">
        <f>(SUM(Z55:AT55)-SUM(Z73:AT73))/SUM(Z55:AT55)</f>
        <v>0.86036233766771419</v>
      </c>
      <c r="AU63" s="19">
        <f>(SUM(Z55:AU55)-SUM(Z73:AU73))/SUM(Z55:AU55)</f>
        <v>0.86715746978284869</v>
      </c>
      <c r="AV63" s="19">
        <f>(SUM(Z55:AV55)-SUM(Z73:AV73))/SUM(Z55:AV55)</f>
        <v>0.87500229891863357</v>
      </c>
      <c r="AW63" s="19">
        <f>(SUM(Z55:AW55)-SUM(Z73:AW73))/SUM(Z55:AW55)</f>
        <v>0.87713379577067696</v>
      </c>
      <c r="AX63" s="23"/>
      <c r="AZ63" s="150">
        <f>AZ57</f>
        <v>0.9961049667037476</v>
      </c>
      <c r="BA63" s="19">
        <f>(SUM(AZ55:BA55)-SUM(AZ73:BA73))/SUM(AZ55:BA55)</f>
        <v>0.99740405584939718</v>
      </c>
      <c r="BB63" s="19">
        <f>(SUM(AZ55:BB55)-SUM(AZ73:BB73))/SUM(AZ55:BB55)</f>
        <v>0.99732711223513415</v>
      </c>
      <c r="BC63" s="19">
        <f>(SUM(AZ55:BC55)-SUM(AZ73:BC73))/SUM(AZ55:BC55)</f>
        <v>0.99392713771386187</v>
      </c>
      <c r="BD63" s="19">
        <f>(SUM(AZ55:BD55)-SUM(AZ73:BD73))/SUM(AZ55:BD55)</f>
        <v>0.9694039348855209</v>
      </c>
      <c r="BE63" s="19">
        <f>(SUM(AZ55:BE55)-SUM(AZ73:BE73))/SUM(AZ55:BE55)</f>
        <v>0.96673671859121579</v>
      </c>
      <c r="BF63" s="19">
        <f>(SUM(AZ55:BF55)-SUM(AZ73:BF73))/SUM(AZ55:BF55)</f>
        <v>0.9373528890997016</v>
      </c>
      <c r="BG63" s="19">
        <f>(SUM(AZ55:BG55)-SUM(AZ73:BG73))/SUM(AZ55:BG55)</f>
        <v>0.91395303539314421</v>
      </c>
      <c r="BH63" s="19">
        <f>(SUM(AZ55:BH55)-SUM(AZ73:BH73))/SUM(AZ55:BH55)</f>
        <v>0.90947187125265594</v>
      </c>
      <c r="BI63" s="19">
        <f>(SUM(AZ55:BI55)-SUM(AZ73:BI73))/SUM(AZ55:BI55)</f>
        <v>0.91635232687137214</v>
      </c>
      <c r="BJ63" s="19">
        <f>(SUM(AZ55:BJ55)-SUM(AZ73:BJ73))/SUM(AZ55:BJ55)</f>
        <v>0.92259329493066355</v>
      </c>
      <c r="BK63" s="19">
        <f>(SUM(AZ55:BK55)-SUM(AZ73:BK73))/SUM(AZ55:BK55)</f>
        <v>0.93051057014008176</v>
      </c>
      <c r="BL63" s="19">
        <f>(SUM(AZ55:BL55)-SUM(AZ73:BL73))/SUM(AZ55:BL55)</f>
        <v>0.93292355190135279</v>
      </c>
      <c r="BM63" s="19">
        <f>(SUM(AZ55:BM55)-SUM(AZ73:BM73))/SUM(AZ55:BM55)</f>
        <v>0.93488344467052864</v>
      </c>
      <c r="BN63" s="19">
        <f>(SUM(AZ55:BN55)-SUM(AZ73:BN73))/SUM(AZ55:BN55)</f>
        <v>0.93587570751648641</v>
      </c>
      <c r="BO63" s="19">
        <f>(SUM(AZ55:BO55)-SUM(AZ73:BO73))/SUM(AZ55:BO55)</f>
        <v>0.93632946541488171</v>
      </c>
      <c r="BP63" s="19">
        <f>(SUM(AZ55:BP55)-SUM(AZ73:BP73))/SUM(AZ55:BP55)</f>
        <v>0.93638284800103533</v>
      </c>
      <c r="BQ63" s="19">
        <f>(SUM(AZ55:BQ55)-SUM(AZ73:BQ73))/SUM(AZ55:BQ55)</f>
        <v>0.93643038916408239</v>
      </c>
      <c r="BR63" s="19">
        <f>(SUM(AZ55:BR55)-SUM(AZ73:BR73))/SUM(AZ55:BR55)</f>
        <v>0.93643038916408239</v>
      </c>
      <c r="BS63" s="19">
        <f>(SUM(AZ55:BS55)-SUM(AZ73:BS73))/SUM(AZ55:BS55)</f>
        <v>0.93643038916408239</v>
      </c>
      <c r="BT63" s="19">
        <f>(SUM(AZ55:BT55)-SUM(AZ73:BT73))/SUM(AZ55:BT55)</f>
        <v>0.93643038916408239</v>
      </c>
      <c r="BU63" s="19">
        <f>(SUM(AZ55:BU55)-SUM(AZ73:BU73))/SUM(AZ55:BU55)</f>
        <v>0.93643038916408239</v>
      </c>
      <c r="BV63" s="19">
        <f>(SUM(AZ55:BV55)-SUM(AZ73:BV73))/SUM(AZ55:BV55)</f>
        <v>0.93643038916408239</v>
      </c>
      <c r="BW63" s="19">
        <f>(SUM(AZ55:BW55)-SUM(AZ73:BW73))/SUM(AZ55:BW55)</f>
        <v>0.93643038916408239</v>
      </c>
      <c r="BX63" s="23"/>
    </row>
    <row r="64" spans="1:78">
      <c r="A64" s="88" t="s">
        <v>69</v>
      </c>
      <c r="B64" s="84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19">
        <f t="shared" si="61"/>
        <v>0.95365454768855318</v>
      </c>
      <c r="AA64" s="19">
        <f>(SUM(Z54:AA54)-SUM(Z74:AA74))/SUM(Z54:AA54)</f>
        <v>0.96239727108594209</v>
      </c>
      <c r="AB64" s="19">
        <f>(SUM(Z54:AB54)-SUM(Z74:AB74))/SUM(Z54:AB54)</f>
        <v>0.90794516303710693</v>
      </c>
      <c r="AC64" s="19">
        <f>(SUM(Z54:AC54)-SUM(Z74:AC74))/SUM(Z54:AC54)</f>
        <v>0.89700176741004978</v>
      </c>
      <c r="AD64" s="19">
        <f>(SUM(Z54:AD54)-SUM(Z74:AD74))/SUM(Z54:AD54)</f>
        <v>0.91365879061084931</v>
      </c>
      <c r="AE64" s="19">
        <f>(SUM(Z54:AE54)-SUM(Z74:AE74))/SUM(Z54:AE54)</f>
        <v>0.92388466921978363</v>
      </c>
      <c r="AF64" s="19">
        <f>(SUM(Z54:AF54)-SUM(Z74:AF74))/SUM(Z54:AF54)</f>
        <v>0.92934414022296574</v>
      </c>
      <c r="AG64" s="19">
        <f>(SUM(Z54:AG54)-SUM(Z74:AG74))/SUM(Z54:AG54)</f>
        <v>0.93576326653952668</v>
      </c>
      <c r="AH64" s="19">
        <f>(SUM(Z54:AH54)-SUM(Z74:AH74))/SUM(Z54:AH54)</f>
        <v>0.93935140382141546</v>
      </c>
      <c r="AI64" s="19">
        <f>(SUM(Z54:AI54)-SUM(Z74:AI74))/SUM(Z54:AI54)</f>
        <v>0.94332016953732034</v>
      </c>
      <c r="AJ64" s="19">
        <f>(SUM(Z54:AJ54)-SUM(Z74:AJ74))/SUM(Z54:AJ54)</f>
        <v>0.946518140281294</v>
      </c>
      <c r="AK64" s="19">
        <f>(SUM(Z54:AK54)-SUM(Z74:AK74))/SUM(Z54:AK54)</f>
        <v>0.94928247036308322</v>
      </c>
      <c r="AL64" s="19">
        <f>(SUM(Z54:AL54)-SUM(Z74:AL74))/SUM(Z54:AL54)</f>
        <v>0.95138293137713803</v>
      </c>
      <c r="AM64" s="19">
        <f>(SUM(Z54:AM54)-SUM(Z74:AM74))/SUM(Z54:AM54)</f>
        <v>0.95316266435459551</v>
      </c>
      <c r="AN64" s="19">
        <f>(SUM(Z54:AN54)-SUM(Z74:AN74))/SUM(Z54:AN54)</f>
        <v>0.95451494883799737</v>
      </c>
      <c r="AO64" s="19">
        <f>(SUM(Z54:AO54)-SUM(Z74:AO74))/SUM(Z54:AO54)</f>
        <v>0.95643674623614672</v>
      </c>
      <c r="AP64" s="19">
        <f>(SUM(Z54:AP54)-SUM(Z74:AP74))/SUM(Z54:AP54)</f>
        <v>0.95996147335505289</v>
      </c>
      <c r="AQ64" s="19">
        <f>(SUM(Z54:AQ54)-SUM(Z74:AQ74))/SUM(Z54:AQ54)</f>
        <v>0.96226717039199217</v>
      </c>
      <c r="AR64" s="19">
        <f>(SUM(AA54:AR54)-SUM(Z74:AR74))/SUM(Z54:AR54)</f>
        <v>0.89996824826717758</v>
      </c>
      <c r="AS64" s="19">
        <f>(SUM(Z54:AS54)-SUM(Z74:AS74))/SUM(Z54:AS54)</f>
        <v>0.96485212893575267</v>
      </c>
      <c r="AT64" s="19">
        <f>(SUM(Z54:AT54)-SUM(Z74:AT74))/SUM(Z54:AT54)</f>
        <v>0.96701475766232114</v>
      </c>
      <c r="AU64" s="19">
        <f>(SUM(Z54:AU54)-SUM(Z74:AU74))/SUM(Z54:AU54)</f>
        <v>0.96860882332524645</v>
      </c>
      <c r="AV64" s="19">
        <f>(SUM(Z54:AV54)-SUM(Z74:AV74))/SUM(Z54:AV54)</f>
        <v>0.97040429983598464</v>
      </c>
      <c r="AW64" s="19">
        <f>(SUM(Z54:AW54)-SUM(Z74:AW74))/SUM(Z54:AW54)</f>
        <v>0.97082575979210106</v>
      </c>
      <c r="AX64" s="23"/>
      <c r="AZ64" s="150">
        <f>AZ58</f>
        <v>1</v>
      </c>
      <c r="BA64" s="19">
        <f>(SUM(AZ54:BA54)-SUM(AZ74:BA74))/SUM(AZ54:BA54)</f>
        <v>1</v>
      </c>
      <c r="BB64" s="19">
        <f>(SUM(AZ54:BB54)-SUM(AZ74:BB74))/SUM(AZ54:BB54)</f>
        <v>0.9996394936957419</v>
      </c>
      <c r="BC64" s="19">
        <f>(SUM(AZ54:BC54)-SUM(AZ74:BC74))/SUM(AZ54:BC54)</f>
        <v>0.99662768957631886</v>
      </c>
      <c r="BD64" s="19">
        <f>(SUM(AZ54:BD54)-SUM(AZ74:BD74))/SUM(AZ54:BD54)</f>
        <v>0.97513929422811996</v>
      </c>
      <c r="BE64" s="19">
        <f>(SUM(AZ54:BE54)-SUM(AZ74:BE74))/SUM(AZ54:BE54)</f>
        <v>0.97178937342041727</v>
      </c>
      <c r="BF64" s="19">
        <f>(SUM(AZ54:BF54)-SUM(AZ74:BF74))/SUM(AZ54:BF54)</f>
        <v>0.94880117143369713</v>
      </c>
      <c r="BG64" s="19">
        <f>(SUM(AZ54:BG54)-SUM(AZ74:BG74))/SUM(AZ54:BG54)</f>
        <v>0.93099175221705566</v>
      </c>
      <c r="BH64" s="19">
        <f>(SUM(AZ54:BH54)-SUM(AZ74:BH74))/SUM(AZ54:BH54)</f>
        <v>0.92735881790940522</v>
      </c>
      <c r="BI64" s="19">
        <f>(SUM(AZ54:BI54)-SUM(AZ74:BI74))/SUM(AZ54:BI54)</f>
        <v>0.93335063282430664</v>
      </c>
      <c r="BJ64" s="19">
        <f>(SUM(AZ54:BJ54)-SUM(AZ74:BJ74))/SUM(AZ54:BJ54)</f>
        <v>0.93843712342067254</v>
      </c>
      <c r="BK64" s="19">
        <f>(SUM(AZ54:BK54)-SUM(AZ74:BK74))/SUM(AZ54:BK54)</f>
        <v>0.94481136737410398</v>
      </c>
      <c r="BL64" s="19">
        <f>(SUM(AZ54:BL54)-SUM(AZ74:BL74))/SUM(AZ54:BL54)</f>
        <v>0.94671901735054576</v>
      </c>
      <c r="BM64" s="19">
        <f>(SUM(AZ54:BM54)-SUM(AZ74:BM74))/SUM(AZ54:BM54)</f>
        <v>0.94826892618071412</v>
      </c>
      <c r="BN64" s="19">
        <f>(SUM(AZ54:BN54)-SUM(AZ74:BN74))/SUM(AZ54:BN54)</f>
        <v>0.94905377823409354</v>
      </c>
      <c r="BO64" s="19">
        <f>(SUM(AZ54:BO54)-SUM(AZ74:BO74))/SUM(AZ54:BO54)</f>
        <v>0.94941272330620219</v>
      </c>
      <c r="BP64" s="19">
        <f>(SUM(AZ54:BP54)-SUM(AZ74:BP74))/SUM(AZ54:BP54)</f>
        <v>0.94945495304482896</v>
      </c>
      <c r="BQ64" s="19">
        <f>(SUM(AZ54:BQ54)-SUM(AZ74:BQ74))/SUM(AZ54:BQ54)</f>
        <v>0.94949256202597998</v>
      </c>
      <c r="BR64" s="19">
        <f>(SUM(AZ54:BR54)-SUM(AZ74:BR74))/SUM(AZ54:BR54)</f>
        <v>0.94949256202597998</v>
      </c>
      <c r="BS64" s="19">
        <f>(SUM(AZ54:BS54)-SUM(AZ74:BS74))/SUM(AZ54:BS54)</f>
        <v>0.94949256202597998</v>
      </c>
      <c r="BT64" s="19">
        <f>(SUM(AZ54:BT54)-SUM(AZ74:BT74))/SUM(AZ54:BT54)</f>
        <v>0.94949256202597998</v>
      </c>
      <c r="BU64" s="19">
        <f>(SUM(AZ54:BU54)-SUM(AZ74:BU74))/SUM(AZ54:BU54)</f>
        <v>0.94949256202597998</v>
      </c>
      <c r="BV64" s="19">
        <f>(SUM(AZ54:BV54)-SUM(AZ74:BV74))/SUM(AZ54:BV54)</f>
        <v>0.94949256202597998</v>
      </c>
      <c r="BW64" s="19">
        <f>(SUM(AZ54:BW54)-SUM(AZ74:BW74))/SUM(AZ54:BW54)</f>
        <v>0.94949256202597998</v>
      </c>
      <c r="BX64" s="23"/>
    </row>
    <row r="65" spans="1:77">
      <c r="A65" s="88" t="s">
        <v>37</v>
      </c>
      <c r="B65" s="84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19">
        <f t="shared" si="61"/>
        <v>0.93878087119366493</v>
      </c>
      <c r="AA65" s="19">
        <f>(SUM(Z54:AA54)-SUM(Z75:AA75))/SUM(Z54:AA54)</f>
        <v>0.93284513462050733</v>
      </c>
      <c r="AB65" s="19">
        <f>(SUM(Z54:AB54)-SUM(Z75:AB75))/SUM(Z54:AB54)</f>
        <v>0.88653206312698529</v>
      </c>
      <c r="AC65" s="19">
        <f>(SUM(Z54:AC54)-SUM(Z75:AC75))/SUM(Z54:AC54)</f>
        <v>0.87714252376456825</v>
      </c>
      <c r="AD65" s="19">
        <f>(SUM(Z54:AD54)-SUM(Z75:AD75))/SUM(Z54:AD54)</f>
        <v>0.87066847757818089</v>
      </c>
      <c r="AE65" s="19">
        <f>(SUM(Z54:AE54)-SUM(Z75:AE75))/SUM(Z54:AE54)</f>
        <v>0.87987466516984858</v>
      </c>
      <c r="AF65" s="19">
        <f>(SUM(Z54:AF54)-SUM(Z75:AF75))/SUM(Z54:AF54)</f>
        <v>0.88799061302417825</v>
      </c>
      <c r="AG65" s="19">
        <f>(SUM(Z54:AG54)-SUM(Z75:AG75))/SUM(Z54:AG54)</f>
        <v>0.89933796915621977</v>
      </c>
      <c r="AH65" s="19">
        <f>(SUM(Z54:AH54)-SUM(Z75:AH75))/SUM(Z54:AH54)</f>
        <v>0.9065306610175492</v>
      </c>
      <c r="AI65" s="19">
        <f>(SUM(Z54:AI54)-SUM(Z75:AI75))/SUM(Z54:AI54)</f>
        <v>0.91287127226678388</v>
      </c>
      <c r="AJ65" s="19">
        <f>(SUM(Z54:AJ54)-SUM(Z75:AJ75))/SUM(Z54:AJ54)</f>
        <v>0.91763378136894902</v>
      </c>
      <c r="AK65" s="19">
        <f>(SUM(Z54:AK54)-SUM(Z75:AK75))/SUM(Z54:AK54)</f>
        <v>0.92152312139434134</v>
      </c>
      <c r="AL65" s="19">
        <f>(SUM(Z54:AL54)-SUM(Z75:AL75))/SUM(Z54:AL54)</f>
        <v>0.92588550578955042</v>
      </c>
      <c r="AM65" s="19">
        <f>(SUM(Z54:AM54)-SUM(Z75:AM75))/SUM(Z54:AM54)</f>
        <v>0.9281233022648766</v>
      </c>
      <c r="AN65" s="19">
        <f>(SUM(Z54:AN54)-SUM(Z75:AN75))/SUM(Z54:AN54)</f>
        <v>0.93074833075497276</v>
      </c>
      <c r="AO65" s="19">
        <f>(SUM(Z54:AO54)-SUM(Z75:AO75))/SUM(Z54:AO54)</f>
        <v>0.93428005965935235</v>
      </c>
      <c r="AP65" s="19">
        <f>(SUM(Z54:AP54)-SUM(Z75:AP75))/SUM(Z54:AP54)</f>
        <v>0.93934974858230813</v>
      </c>
      <c r="AQ65" s="19">
        <f>(SUM(Z54:AQ54)-SUM(Z75:AQ75))/SUM(Z54:AQ54)</f>
        <v>0.9426395509993668</v>
      </c>
      <c r="AR65" s="19">
        <f>(SUM(AA54:AR54)-SUM(Z75:AR75))/SUM(Z54:AR54)</f>
        <v>0.88116007957947073</v>
      </c>
      <c r="AS65" s="19">
        <f>(SUM(Z54:AS54)-SUM(Z75:AS75))/SUM(Z54:AS54)</f>
        <v>0.94658962707121386</v>
      </c>
      <c r="AT65" s="19">
        <f>(SUM(Z54:AT54)-SUM(Z75:AT75))/SUM(Z54:AT54)</f>
        <v>0.9501346899336468</v>
      </c>
      <c r="AU65" s="19">
        <f>(SUM(Z54:AU54)-SUM(Z75:AU75))/SUM(Z54:AU54)</f>
        <v>0.95248617946598513</v>
      </c>
      <c r="AV65" s="19">
        <f>(SUM(Z54:AV54)-SUM(Z75:AV75))/SUM(Z54:AV54)</f>
        <v>0.95516573611864641</v>
      </c>
      <c r="AW65" s="19">
        <f>(SUM(Z54:AW54)-SUM(Z75:AW75))/SUM(Z54:AW54)</f>
        <v>0.95597507937531134</v>
      </c>
      <c r="AX65" s="23"/>
      <c r="AZ65" s="150">
        <f>(SUM(AG54:AZ54)-SUM(AG75:AZ75))/SUM(AG54:AZ54)</f>
        <v>0.97132032551182712</v>
      </c>
      <c r="BA65" s="19">
        <f>(SUM(AG54:BA54)-SUM(AG75:BA75))/SUM(AG54:BA54)</f>
        <v>0.97192445583627107</v>
      </c>
      <c r="BB65" s="19">
        <f>(SUM(AG54:BB54)-SUM(AG75:BB75))/SUM(AG54:BB54)</f>
        <v>0.97243448042563829</v>
      </c>
      <c r="BC65" s="19">
        <f>(SUM(AG54:BC54)-SUM(AG75:BC75))/SUM(AG54:BC54)</f>
        <v>0.97274888158022343</v>
      </c>
      <c r="BD65" s="19">
        <f>(SUM(AI54:BD54)-SUM(AI75:BD75))/SUM(AI54:BD54)</f>
        <v>0.97326145904447148</v>
      </c>
      <c r="BE65" s="19">
        <f>(SUM(AZ54:BE54)-SUM(AZ75:BE75))/SUM(AZ54:BE54)</f>
        <v>1</v>
      </c>
      <c r="BF65" s="19">
        <f>(SUM(AZ54:BF54)-SUM(AZ75:BF75))/SUM(AZ54:BF54)</f>
        <v>1</v>
      </c>
      <c r="BG65" s="19">
        <f>(SUM(AZ54:BG54)-SUM(AZ75:BG75))/SUM(AZ54:BG54)</f>
        <v>1</v>
      </c>
      <c r="BH65" s="19">
        <f>(SUM(AZ54:BH54)-SUM(AZ75:BH75))/SUM(AZ54:BH54)</f>
        <v>1</v>
      </c>
      <c r="BI65" s="19">
        <f>(SUM(AZ54:BI54)-SUM(AZ75:BI75))/SUM(AZ54:BI54)</f>
        <v>1</v>
      </c>
      <c r="BJ65" s="19">
        <f>(SUM(AZ54:BJ54)-SUM(AZ75:BJ75))/SUM(AZ54:BJ54)</f>
        <v>1</v>
      </c>
      <c r="BK65" s="19">
        <f>(SUM(AZ54:BK54)-SUM(AZ75:BK75))/SUM(AZ54:BK54)</f>
        <v>1</v>
      </c>
      <c r="BL65" s="19">
        <f>(SUM(AZ54:BL54)-SUM(AZ75:BL75))/SUM(AZ54:BL54)</f>
        <v>1</v>
      </c>
      <c r="BM65" s="19">
        <f>(SUM(AZ54:BM54)-SUM(AZ75:BM75))/SUM(AZ54:BM54)</f>
        <v>1</v>
      </c>
      <c r="BN65" s="19">
        <f>(SUM(AZ54:BN54)-SUM(AZ75:BN75))/SUM(AZ54:BN54)</f>
        <v>1</v>
      </c>
      <c r="BO65" s="19">
        <f>(SUM(AZ54:BO54)-SUM(AZ75:BO75))/SUM(AZ54:BO54)</f>
        <v>1</v>
      </c>
      <c r="BP65" s="19">
        <f>(SUM(AZ54:BP54)-SUM(AZ75:BP75))/SUM(AZ54:BP54)</f>
        <v>1</v>
      </c>
      <c r="BQ65" s="19">
        <f>(SUM(AZ54:BQ54)-SUM(AZ75:BQ75))/SUM(AZ54:BQ54)</f>
        <v>1</v>
      </c>
      <c r="BR65" s="19">
        <f>(SUM(AZ54:BR54)-SUM(AZ75:BR75))/SUM(AZ54:BR54)</f>
        <v>1</v>
      </c>
      <c r="BS65" s="19">
        <f>(SUM(AZ54:BS54)-SUM(AZ75:BS75))/SUM(AZ54:BS54)</f>
        <v>1</v>
      </c>
      <c r="BT65" s="19">
        <f>(SUM(AZ54:BT54)-SUM(AZ75:BT75))/SUM(AZ54:BT54)</f>
        <v>1</v>
      </c>
      <c r="BU65" s="19">
        <f>(SUM(AZ54:BU54)-SUM(AZ75:BU75))/SUM(AZ54:BU54)</f>
        <v>1</v>
      </c>
      <c r="BV65" s="19">
        <f>(SUM(AZ54:BV54)-SUM(AZ75:BV75))/SUM(AZ54:BV54)</f>
        <v>1</v>
      </c>
      <c r="BW65" s="19">
        <f>(SUM(AZ54:BW54)-SUM(AZ75:BW75))/SUM(AZ54:BW54)</f>
        <v>1</v>
      </c>
      <c r="BX65" s="23"/>
    </row>
    <row r="66" spans="1:77">
      <c r="A66" s="88" t="s">
        <v>45</v>
      </c>
      <c r="B66" s="84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19">
        <f t="shared" si="61"/>
        <v>1</v>
      </c>
      <c r="AA66" s="19">
        <f>(SUM(Z54:AA54)-SUM(Z76:AA76))/SUM(Z54:AA54)</f>
        <v>1</v>
      </c>
      <c r="AB66" s="19">
        <f>(SUM(Z54:AB54)-SUM(Z76:AB76))/SUM(Z54:AB54)</f>
        <v>1</v>
      </c>
      <c r="AC66" s="19">
        <f>(SUM(Z54:AC54)-SUM(Z76:AC76))/SUM(Z54:AC54)</f>
        <v>1</v>
      </c>
      <c r="AD66" s="19">
        <f>(SUM(Z54:AD54)-SUM(Z76:AD76))/SUM(Z54:AD54)</f>
        <v>1</v>
      </c>
      <c r="AE66" s="19">
        <f>(SUM(Z54:AE54)-SUM(Z76:AE76))/SUM(Z54:AE54)</f>
        <v>1</v>
      </c>
      <c r="AF66" s="19">
        <f>(SUM(Z54:AF54)-SUM(Z76:AF76))/SUM(Z54:AF54)</f>
        <v>1</v>
      </c>
      <c r="AG66" s="19">
        <f>(SUM(Z54:AG54)-SUM(Z76:AG76))/SUM(Z54:AG54)</f>
        <v>1</v>
      </c>
      <c r="AH66" s="19">
        <f>(SUM(Z54:AH54)-SUM(Z76:AH76))/SUM(Z54:AH54)</f>
        <v>1</v>
      </c>
      <c r="AI66" s="19">
        <f>(SUM(Z54:AI54)-SUM(Z76:AI76))/SUM(Z54:AI54)</f>
        <v>1</v>
      </c>
      <c r="AJ66" s="19">
        <f>(SUM(Z54:AJ54)-SUM(Z76:AJ76))/SUM(Z54:AJ54)</f>
        <v>1</v>
      </c>
      <c r="AK66" s="19">
        <f>(SUM(Z54:AK54)-SUM(Z76:AK76))/SUM(Z54:AK54)</f>
        <v>1</v>
      </c>
      <c r="AL66" s="19">
        <f>(SUM(Z54:AL54)-SUM(Z76:AL76))/SUM(Z54:AL54)</f>
        <v>1</v>
      </c>
      <c r="AM66" s="19">
        <f>(SUM(Z54:AM54)-SUM(Z76:AM76))/SUM(Z54:AM54)</f>
        <v>1</v>
      </c>
      <c r="AN66" s="19">
        <f>(SUM(Z54:AN54)-SUM(Z76:AN76))/SUM(Z54:AN54)</f>
        <v>1</v>
      </c>
      <c r="AO66" s="19">
        <f>(SUM(Z54:AO54)-SUM(Z76:AO76))/SUM(Z54:AO54)</f>
        <v>1</v>
      </c>
      <c r="AP66" s="19">
        <f>(SUM(Z54:AP54)-SUM(Z76:AP76))/SUM(Z54:AP54)</f>
        <v>1</v>
      </c>
      <c r="AQ66" s="19">
        <f>(SUM(Z54:AQ54)-SUM(Z76:AQ76))/SUM(Z54:AQ54)</f>
        <v>1</v>
      </c>
      <c r="AR66" s="19">
        <f>(SUM(AA54:AR54)-SUM(Z76:AR76))/SUM(Z54:AR54)</f>
        <v>0.93616630551549773</v>
      </c>
      <c r="AS66" s="19">
        <f>(SUM(Z54:AS54)-SUM(Z76:AS76))/SUM(Z54:AS54)</f>
        <v>1</v>
      </c>
      <c r="AT66" s="19">
        <f>(SUM(Z54:AT54)-SUM(Z76:AT76))/SUM(Z54:AT54)</f>
        <v>1</v>
      </c>
      <c r="AU66" s="19">
        <f>(SUM(Z54:AU54)-SUM(Z76:AU76))/SUM(Z54:AU54)</f>
        <v>1</v>
      </c>
      <c r="AV66" s="19">
        <f>(SUM(Z54:AV54)-SUM(Z76:AV76))/SUM(Z54:AV54)</f>
        <v>1</v>
      </c>
      <c r="AW66" s="19">
        <f>(SUM(Z54:AW54)-SUM(Z76:AW76))/SUM(Z54:AW54)</f>
        <v>1</v>
      </c>
      <c r="AX66" s="23"/>
      <c r="AZ66" s="150">
        <f>(SUM(AG54:AZ54)-SUM(AG76:AZ76))/SUM(AG54:AZ54)</f>
        <v>1</v>
      </c>
      <c r="BA66" s="19">
        <f>(SUM(AG54:BA54)-SUM(AG76:BA76))/SUM(AG54:BA54)</f>
        <v>1</v>
      </c>
      <c r="BB66" s="19">
        <f>(SUM(AG54:BB54)-SUM(AG76:BB76))/SUM(AG54:BB54)</f>
        <v>1</v>
      </c>
      <c r="BC66" s="19">
        <f>(SUM(AG54:BC54)-SUM(AG76:BC76))/SUM(AG54:BC54)</f>
        <v>1</v>
      </c>
      <c r="BD66" s="19">
        <f>(SUM(AI54:BD54)-SUM(AI76:BD76))/SUM(AI54:BD54)</f>
        <v>1</v>
      </c>
      <c r="BE66" s="19">
        <f>(SUM(AI54:BE54)-SUM(AI76:BE76))/SUM(AI54:BE54)</f>
        <v>1</v>
      </c>
      <c r="BF66" s="19">
        <f>(SUM(AZ54:BF54)-SUM(AZ76:BF76))/SUM(AZ54:BF54)</f>
        <v>1</v>
      </c>
      <c r="BG66" s="19">
        <f>(SUM(AZ54:BG54)-SUM(AZ76:BG76))/SUM(AZ54:BG54)</f>
        <v>1</v>
      </c>
      <c r="BH66" s="19">
        <f>(SUM(AZ54:BH54)-SUM(AZ76:BH76))/SUM(AZ54:BH54)</f>
        <v>1</v>
      </c>
      <c r="BI66" s="19">
        <f>(SUM(AZ54:BI54)-SUM(AZ76:BI76))/SUM(AZ54:BI54)</f>
        <v>1</v>
      </c>
      <c r="BJ66" s="19">
        <f>(SUM(AZ54:BJ54)-SUM(AZ76:BJ76))/SUM(AZ54:BJ54)</f>
        <v>1</v>
      </c>
      <c r="BK66" s="19">
        <f>(SUM(AZ54:BK54)-SUM(AZ76:BK76))/SUM(AZ54:BK54)</f>
        <v>1</v>
      </c>
      <c r="BL66" s="19">
        <f>(SUM(AJ54:BL54)-SUM(AJ76:BL76))/SUM(AJ54:BL54)</f>
        <v>1</v>
      </c>
      <c r="BM66" s="19">
        <f>(SUM(AZ54:BM54)-SUM(AZ76:BM76))/SUM(AZ54:BM54)</f>
        <v>1</v>
      </c>
      <c r="BN66" s="19">
        <f>(SUM(AZ54:BN54)-SUM(AZ76:BN76))/SUM(AZ54:BN54)</f>
        <v>1</v>
      </c>
      <c r="BO66" s="19">
        <f>(SUM(AZ54:BO54)-SUM(AZ76:BO76))/SUM(AZ54:BO54)</f>
        <v>1</v>
      </c>
      <c r="BP66" s="19">
        <f>(SUM(AZ54:BP54)-SUM(AZ76:BP76))/SUM(AZ54:BP54)</f>
        <v>1</v>
      </c>
      <c r="BQ66" s="19">
        <f>(SUM(AZ54:BQ54)-SUM(AZ76:BQ76))/SUM(AZ54:BQ54)</f>
        <v>1</v>
      </c>
      <c r="BR66" s="19">
        <f>(SUM(AZ54:BR54)-SUM(AZ76:BR76))/SUM(AZ54:BR54)</f>
        <v>1</v>
      </c>
      <c r="BS66" s="19">
        <f>(SUM(AZ54:BS54)-SUM(AZ76:BS76))/SUM(AZ54:BS54)</f>
        <v>1</v>
      </c>
      <c r="BT66" s="19">
        <f>(SUM(AZ54:BT54)-SUM(AZ76:BT76))/SUM(AZ54:BT54)</f>
        <v>1</v>
      </c>
      <c r="BU66" s="19">
        <f>(SUM(AZ54:BU54)-SUM(AZ76:BU76))/SUM(AZ54:BU54)</f>
        <v>1</v>
      </c>
      <c r="BV66" s="19">
        <f>(SUM(AZ54:BV54)-SUM(AZ76:BV76))/SUM(AZ54:BV54)</f>
        <v>1</v>
      </c>
      <c r="BW66" s="19">
        <f>(SUM(AZ54:BW54)-SUM(AZ76:BW76))/SUM(AZ54:BW54)</f>
        <v>1</v>
      </c>
      <c r="BX66" s="23"/>
    </row>
    <row r="67" spans="1:77" ht="13.8" thickBot="1">
      <c r="A67" s="90" t="s">
        <v>46</v>
      </c>
      <c r="B67" s="91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29">
        <f t="shared" si="61"/>
        <v>0.99895771986391046</v>
      </c>
      <c r="AA67" s="29">
        <f>(SUM(Z54:AA54)-SUM(Z77:AA77))/SUM(Z54:AA54)</f>
        <v>0.99939324578971778</v>
      </c>
      <c r="AB67" s="29">
        <f>(SUM(Z54:AB54)-SUM(Z77:AB77))/SUM(Z54:AB54)</f>
        <v>0.99708453589830903</v>
      </c>
      <c r="AC67" s="29">
        <f>(SUM(Z54:AC54)-SUM(Z77:AC77))/SUM(Z54:AC54)</f>
        <v>0.99304653708353596</v>
      </c>
      <c r="AD67" s="29">
        <f>(SUM(Z54:AD54)-SUM(Z77:AD77))/SUM(Z54:AD54)</f>
        <v>0.99421399949510203</v>
      </c>
      <c r="AE67" s="29">
        <f>(SUM(Z54:AE54)-SUM(Z77:AE77))/SUM(Z54:AE54)</f>
        <v>0.99488464790433628</v>
      </c>
      <c r="AF67" s="29">
        <f>(SUM(Z54:AF54)-SUM(Z77:AF77))/SUM(Z54:AF54)</f>
        <v>0.99548044944158276</v>
      </c>
      <c r="AG67" s="29">
        <f>(SUM(Z54:AG54)-SUM(Z77:AG77))/SUM(Z54:AG54)</f>
        <v>0.99607995649842485</v>
      </c>
      <c r="AH67" s="29">
        <f>(SUM(Z54:AH54)-SUM(Z77:AH77))/SUM(Z54:AH54)</f>
        <v>0.99594363077746173</v>
      </c>
      <c r="AI67" s="29">
        <f>(SUM(Z54:AI54)-SUM(Z77:AI77))/SUM(Z54:AI54)</f>
        <v>0.99624781778467963</v>
      </c>
      <c r="AJ67" s="29">
        <f>(SUM(Z54:AJ54)-SUM(Z77:AJ77))/SUM(Z54:AJ54)</f>
        <v>0.9964595221749839</v>
      </c>
      <c r="AK67" s="29">
        <f>(SUM(Z54:AK54)-SUM(Z77:AK77))/SUM(Z54:AK54)</f>
        <v>0.99664251972606155</v>
      </c>
      <c r="AL67" s="29">
        <f>(SUM(Z54:AL54)-SUM(Z77:AL77))/SUM(Z54:AL54)</f>
        <v>0.99681785744431062</v>
      </c>
      <c r="AM67" s="29">
        <f>(SUM(Z54:AM54)-SUM(Z77:AM77))/SUM(Z54:AM54)</f>
        <v>0.99693994917747764</v>
      </c>
      <c r="AN67" s="29">
        <f>(SUM(Z54:AN54)-SUM(Z77:AN77))/SUM(Z54:AN54)</f>
        <v>0.99705408021788577</v>
      </c>
      <c r="AO67" s="29">
        <f>(SUM(Z54:AO54)-SUM(Z77:AO77))/SUM(Z54:AO54)</f>
        <v>0.99725985896566116</v>
      </c>
      <c r="AP67" s="29">
        <f>(SUM(Z54:AP54)-SUM(Z77:AP77))/SUM(Z54:AP54)</f>
        <v>0.99736964674977979</v>
      </c>
      <c r="AQ67" s="29">
        <f>(SUM(Z54:AQ54)-SUM(Z77:AQ77))/SUM(Z54:AQ54)</f>
        <v>0.99754774710113558</v>
      </c>
      <c r="AR67" s="29">
        <f>(SUM(AA54:AR54)-SUM(Z77:AR77))/SUM(Z54:AR54)</f>
        <v>0.93381643387471747</v>
      </c>
      <c r="AS67" s="29">
        <f>(SUM(Z54:AS54)-SUM(Z77:AS77))/SUM(Z54:AS54)</f>
        <v>0.99771830336415335</v>
      </c>
      <c r="AT67" s="29">
        <f>(SUM(Z54:AT54)-SUM(Z77:AT77))/SUM(Z54:AT54)</f>
        <v>0.99786974881498114</v>
      </c>
      <c r="AU67" s="29">
        <f>(SUM(Z54:AU54)-SUM(Z77:AU77))/SUM(Z54:AU54)</f>
        <v>0.99797269667974686</v>
      </c>
      <c r="AV67" s="29">
        <f>(SUM(Z54:AV54)-SUM(Z77:AV77))/SUM(Z54:AV54)</f>
        <v>0.99809115632075296</v>
      </c>
      <c r="AW67" s="29">
        <f>(SUM(Z54:AW54)-SUM(Z77:AW77))/SUM(Z54:AW54)</f>
        <v>0.99812683535532776</v>
      </c>
      <c r="AX67" s="31"/>
      <c r="AZ67" s="151">
        <f>(SUM(AG54:AZ54)-SUM(AG77:AZ77))/SUM(AG54:AZ54)</f>
        <v>0.99873070113889184</v>
      </c>
      <c r="BA67" s="29">
        <f>(SUM(AG54:BA54)-SUM(AG77:BA77))/SUM(AG54:BA54)</f>
        <v>0.9987574386087712</v>
      </c>
      <c r="BB67" s="29">
        <f>(SUM(AG54:BB54)-SUM(AG77:BB77))/SUM(AG54:BB54)</f>
        <v>0.99878001116728088</v>
      </c>
      <c r="BC67" s="29">
        <f>(SUM(AG54:BC54)-SUM(AG77:BC77))/SUM(AG54:BC54)</f>
        <v>0.99879392586591564</v>
      </c>
      <c r="BD67" s="29">
        <f>(SUM(AI54:BD54)-SUM(AI77:BD77))/SUM(AI54:BD54)</f>
        <v>0.99888212061034398</v>
      </c>
      <c r="BE67" s="29">
        <f>(SUM(AI54:BE54)-SUM(AI77:BE77))/SUM(AI54:BE54)</f>
        <v>0.99892171080598047</v>
      </c>
      <c r="BF67" s="29">
        <f>(SUM(AZ54:BF54)-SUM(AZ77:BF77))/SUM(AZ54:BF54)</f>
        <v>1</v>
      </c>
      <c r="BG67" s="29">
        <f>(SUM(AZ54:BG54)-SUM(AZ77:BG77))/SUM(AZ54:BG54)</f>
        <v>1</v>
      </c>
      <c r="BH67" s="29">
        <f>(SUM(AZ54:BH54)-SUM(AZ77:BH77))/SUM(AZ54:BH54)</f>
        <v>1</v>
      </c>
      <c r="BI67" s="29">
        <f>(SUM(AZ54:BI54)-SUM(AZ77:BI77))/SUM(AZ54:BI54)</f>
        <v>1</v>
      </c>
      <c r="BJ67" s="29">
        <f>(SUM(AZ54:BJ54)-SUM(AZ77:BJ77))/SUM(AZ54:BJ54)</f>
        <v>1</v>
      </c>
      <c r="BK67" s="29">
        <f>(SUM(AZ54:BK54)-SUM(AZ77:BK77))/SUM(AZ54:BK54)</f>
        <v>1</v>
      </c>
      <c r="BL67" s="29">
        <f>(SUM(AJ54:BL54)-SUM(AJ77:BL77))/SUM(AJ54:BL54)</f>
        <v>0.99906738429442665</v>
      </c>
      <c r="BM67" s="29">
        <f>(SUM(AZ54:BM54)-SUM(AZ77:BM77))/SUM(AZ54:BM54)</f>
        <v>1</v>
      </c>
      <c r="BN67" s="29">
        <f>(SUM(AZ54:BN54)-SUM(AZ77:BN77))/SUM(AZ54:BN54)</f>
        <v>1</v>
      </c>
      <c r="BO67" s="29">
        <f>(SUM(AZ54:BO54)-SUM(AZ77:BO77))/SUM(AZ54:BO54)</f>
        <v>1</v>
      </c>
      <c r="BP67" s="29">
        <f>(SUM(AZ54:BP54)-SUM(AZ77:BP77))/SUM(AZ54:BP54)</f>
        <v>1</v>
      </c>
      <c r="BQ67" s="29">
        <f>(SUM(AZ54:BQ54)-SUM(AZ77:BQ77))/SUM(AZ54:BQ54)</f>
        <v>1</v>
      </c>
      <c r="BR67" s="29">
        <f>(SUM(AZ54:BR54)-SUM(AZ77:BR77))/SUM(AZ54:BR54)</f>
        <v>1</v>
      </c>
      <c r="BS67" s="29">
        <f>(SUM(AZ54:BS54)-SUM(AZ77:BS77))/SUM(AZ54:BS54)</f>
        <v>1</v>
      </c>
      <c r="BT67" s="29">
        <f>(SUM(AZ54:BT54)-SUM(AZ77:BT77))/SUM(AZ54:BT54)</f>
        <v>1</v>
      </c>
      <c r="BU67" s="29">
        <f>(SUM(AZ54:BU54)-SUM(AZ77:BU77))/SUM(AZ54:BU54)</f>
        <v>1</v>
      </c>
      <c r="BV67" s="29">
        <f>(SUM(AZ54:BV54)-SUM(AZ77:BV77))/SUM(AZ54:BV54)</f>
        <v>1</v>
      </c>
      <c r="BW67" s="29">
        <f>(SUM(AZ54:BW54)-SUM(AZ77:BW77))/SUM(AZ54:BW54)</f>
        <v>1</v>
      </c>
      <c r="BX67" s="31"/>
    </row>
    <row r="68" spans="1:77" s="74" customFormat="1">
      <c r="A68" s="92" t="s">
        <v>70</v>
      </c>
      <c r="B68" s="93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138">
        <v>1893</v>
      </c>
      <c r="AA68" s="138">
        <v>7438</v>
      </c>
      <c r="AB68" s="138">
        <v>996</v>
      </c>
      <c r="AC68" s="138">
        <v>724</v>
      </c>
      <c r="AD68" s="138">
        <v>14929</v>
      </c>
      <c r="AE68" s="138">
        <v>1664</v>
      </c>
      <c r="AF68" s="138">
        <v>2938</v>
      </c>
      <c r="AG68" s="138">
        <v>0</v>
      </c>
      <c r="AH68" s="138">
        <v>5000</v>
      </c>
      <c r="AI68" s="138">
        <v>0</v>
      </c>
      <c r="AJ68" s="138">
        <v>9849</v>
      </c>
      <c r="AK68" s="138">
        <v>6252</v>
      </c>
      <c r="AL68" s="138">
        <v>8808</v>
      </c>
      <c r="AM68" s="138">
        <v>11798</v>
      </c>
      <c r="AN68" s="138">
        <v>7418</v>
      </c>
      <c r="AO68" s="138">
        <v>19508</v>
      </c>
      <c r="AP68" s="138">
        <f>4738+2196</f>
        <v>6934</v>
      </c>
      <c r="AQ68" s="138">
        <f>8898+10000</f>
        <v>18898</v>
      </c>
      <c r="AR68" s="138">
        <f>20000+2873</f>
        <v>22873</v>
      </c>
      <c r="AS68" s="138" t="s">
        <v>93</v>
      </c>
      <c r="AT68" s="138">
        <v>1535</v>
      </c>
      <c r="AU68" s="138">
        <v>15749</v>
      </c>
      <c r="AV68" s="138">
        <f>1493+8892</f>
        <v>10385</v>
      </c>
      <c r="AW68" s="138">
        <v>5400</v>
      </c>
      <c r="AX68" s="122">
        <f>SUM(Z68:AW68)</f>
        <v>180989</v>
      </c>
      <c r="AZ68" s="152">
        <v>12474</v>
      </c>
      <c r="BA68" s="138">
        <v>8489</v>
      </c>
      <c r="BB68" s="138">
        <v>11919</v>
      </c>
      <c r="BC68" s="138">
        <v>3286</v>
      </c>
      <c r="BD68" s="138">
        <v>10129</v>
      </c>
      <c r="BE68" s="138">
        <v>6844</v>
      </c>
      <c r="BF68" s="138">
        <v>4882</v>
      </c>
      <c r="BG68" s="138">
        <v>5040</v>
      </c>
      <c r="BH68" s="138">
        <v>9685</v>
      </c>
      <c r="BI68" s="138">
        <v>4442</v>
      </c>
      <c r="BJ68" s="138">
        <v>500</v>
      </c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22">
        <f>SUM(AZ68:BW68)</f>
        <v>77690</v>
      </c>
    </row>
    <row r="69" spans="1:77">
      <c r="A69" s="88" t="s">
        <v>30</v>
      </c>
      <c r="B69" s="84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19">
        <f>(Z68-Z71)/Z68</f>
        <v>1</v>
      </c>
      <c r="AA69" s="19">
        <f t="shared" ref="AA69:AN69" si="62">(AA68-AA71)/AA68</f>
        <v>1</v>
      </c>
      <c r="AB69" s="19">
        <f t="shared" si="62"/>
        <v>1</v>
      </c>
      <c r="AC69" s="19">
        <f t="shared" si="62"/>
        <v>1</v>
      </c>
      <c r="AD69" s="19">
        <f t="shared" si="62"/>
        <v>0.49226337999866032</v>
      </c>
      <c r="AE69" s="19">
        <f t="shared" si="62"/>
        <v>1</v>
      </c>
      <c r="AF69" s="19">
        <f t="shared" si="62"/>
        <v>1</v>
      </c>
      <c r="AG69" s="19" t="s">
        <v>92</v>
      </c>
      <c r="AH69" s="19">
        <f>(AH68-AH71)/AH68</f>
        <v>1</v>
      </c>
      <c r="AI69" s="19" t="s">
        <v>92</v>
      </c>
      <c r="AJ69" s="19">
        <f>(AJ68-AJ71)/AJ68</f>
        <v>1</v>
      </c>
      <c r="AK69" s="19">
        <f>(AK68-AK71)/AK68</f>
        <v>1</v>
      </c>
      <c r="AL69" s="19">
        <f t="shared" si="62"/>
        <v>1</v>
      </c>
      <c r="AM69" s="19">
        <f>(AM68-AM71)/AM68</f>
        <v>1</v>
      </c>
      <c r="AN69" s="19">
        <f t="shared" si="62"/>
        <v>1</v>
      </c>
      <c r="AO69" s="19">
        <f>(AO68-AO71)/AO68</f>
        <v>1</v>
      </c>
      <c r="AP69" s="19">
        <f t="shared" ref="AP69" si="63">(AP68-AP71)/AP68</f>
        <v>1</v>
      </c>
      <c r="AQ69" s="19">
        <f>(AQ68-AQ71)/AQ68</f>
        <v>1</v>
      </c>
      <c r="AR69" s="19">
        <f>(AR68-AR71)/AR68</f>
        <v>1</v>
      </c>
      <c r="AS69" s="19" t="s">
        <v>93</v>
      </c>
      <c r="AT69" s="19">
        <f>(AT68-AT71)/AT68</f>
        <v>1</v>
      </c>
      <c r="AU69" s="19">
        <f>(AU68-AU71)/AU68</f>
        <v>1</v>
      </c>
      <c r="AV69" s="19">
        <f>(AV68-AV71)/AV68</f>
        <v>1</v>
      </c>
      <c r="AW69" s="19">
        <f>(AW68-AW71)/AW68</f>
        <v>1</v>
      </c>
      <c r="AX69" s="108">
        <f>(AX68-AX71)/AX68</f>
        <v>0.95811900170728603</v>
      </c>
      <c r="AZ69" s="150">
        <f t="shared" ref="AZ69:BW69" si="64">(AZ68-AZ71)/AZ68</f>
        <v>1</v>
      </c>
      <c r="BA69" s="19">
        <f t="shared" si="64"/>
        <v>1</v>
      </c>
      <c r="BB69" s="19">
        <f t="shared" si="64"/>
        <v>1</v>
      </c>
      <c r="BC69" s="19">
        <f t="shared" si="64"/>
        <v>1</v>
      </c>
      <c r="BD69" s="19">
        <f t="shared" si="64"/>
        <v>1</v>
      </c>
      <c r="BE69" s="19">
        <f t="shared" si="64"/>
        <v>0.87770309760374055</v>
      </c>
      <c r="BF69" s="19">
        <f>(BF68-BF71)/BF68</f>
        <v>1</v>
      </c>
      <c r="BG69" s="19">
        <f t="shared" si="64"/>
        <v>1</v>
      </c>
      <c r="BH69" s="19">
        <f t="shared" si="64"/>
        <v>1</v>
      </c>
      <c r="BI69" s="19">
        <f t="shared" si="64"/>
        <v>1</v>
      </c>
      <c r="BJ69" s="19">
        <f>(BJ68-BJ71)/BJ68</f>
        <v>1</v>
      </c>
      <c r="BK69" s="19" t="e">
        <f t="shared" si="64"/>
        <v>#DIV/0!</v>
      </c>
      <c r="BL69" s="19" t="e">
        <f t="shared" si="64"/>
        <v>#DIV/0!</v>
      </c>
      <c r="BM69" s="19" t="e">
        <f t="shared" si="64"/>
        <v>#DIV/0!</v>
      </c>
      <c r="BN69" s="19" t="e">
        <f t="shared" si="64"/>
        <v>#DIV/0!</v>
      </c>
      <c r="BO69" s="19" t="e">
        <f t="shared" si="64"/>
        <v>#DIV/0!</v>
      </c>
      <c r="BP69" s="19" t="e">
        <f t="shared" si="64"/>
        <v>#DIV/0!</v>
      </c>
      <c r="BQ69" s="19" t="e">
        <f t="shared" si="64"/>
        <v>#DIV/0!</v>
      </c>
      <c r="BR69" s="19" t="e">
        <f t="shared" si="64"/>
        <v>#DIV/0!</v>
      </c>
      <c r="BS69" s="19" t="e">
        <f t="shared" si="64"/>
        <v>#DIV/0!</v>
      </c>
      <c r="BT69" s="19" t="e">
        <f t="shared" si="64"/>
        <v>#DIV/0!</v>
      </c>
      <c r="BU69" s="19" t="e">
        <f t="shared" si="64"/>
        <v>#DIV/0!</v>
      </c>
      <c r="BV69" s="19" t="e">
        <f t="shared" si="64"/>
        <v>#DIV/0!</v>
      </c>
      <c r="BW69" s="19" t="e">
        <f t="shared" si="64"/>
        <v>#DIV/0!</v>
      </c>
      <c r="BX69" s="108">
        <f>(BX68-BX71)/BX68</f>
        <v>0.98922641266572275</v>
      </c>
    </row>
    <row r="70" spans="1:77" ht="13.8" thickBot="1">
      <c r="A70" s="89" t="s">
        <v>36</v>
      </c>
      <c r="B70" s="85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40">
        <f>Z69</f>
        <v>1</v>
      </c>
      <c r="AA70" s="40">
        <f>(SUM(Z68:AA68)-(Z71:AA71))/SUM(Z68:AA68)</f>
        <v>1</v>
      </c>
      <c r="AB70" s="40">
        <f>(SUM(Z68:AB68)-(Z71:AB71))/SUM(Z68:AB68)</f>
        <v>1</v>
      </c>
      <c r="AC70" s="40">
        <f>(SUM(Z68:AC68)-(Z71:AC71))/SUM(Z68:AC68)</f>
        <v>1</v>
      </c>
      <c r="AD70" s="40">
        <f>(SUM(Z68:AD68)-(Z71:AD71))/SUM(Z68:AD68)</f>
        <v>0.70823710546574292</v>
      </c>
      <c r="AE70" s="40">
        <f>(SUM(Z68:AE68)-SUM(Z71:AE71))/SUM(Z68:AE68)</f>
        <v>0.7257994501519317</v>
      </c>
      <c r="AF70" s="40">
        <f>(SUM(Z68:AF68)-SUM(Z71:AF71))/SUM(Z68:AF68)</f>
        <v>0.75214178274802168</v>
      </c>
      <c r="AG70" s="40">
        <f>(SUM(Z68:AG68)-SUM(Z71:AG71))/SUM(Z68:AG68)</f>
        <v>0.75214178274802168</v>
      </c>
      <c r="AH70" s="40">
        <f>(SUM(AA68:AH68)-SUM(AA71:AH71))/SUM(AA68:AH68)</f>
        <v>0.77500074208198522</v>
      </c>
      <c r="AI70" s="40">
        <f>(SUM(AB68:AI68)-SUM(AB71:AI71))/SUM(AB68:AI68)</f>
        <v>0.71124909527256108</v>
      </c>
      <c r="AJ70" s="40">
        <f>(SUM(AC68:AJ68)-SUM(AC71:AJ71))/SUM(AC68:AJ68)</f>
        <v>0.78407019143117596</v>
      </c>
      <c r="AK70" s="40">
        <f>(SUM(AD68:AK68)-SUM(AD71:AK71))/SUM(AD68:AK68)</f>
        <v>0.81344752904114981</v>
      </c>
      <c r="AL70" s="40">
        <f>(SUM(Z68:AL68)-SUM(Z71:AL71))/SUM(Z68:AL68)</f>
        <v>0.8746921029574648</v>
      </c>
      <c r="AM70" s="40">
        <f>(SUM(Z68:AM68)-SUM(Z71:AM71))/SUM(Z68:AM68)</f>
        <v>0.89514310614339665</v>
      </c>
      <c r="AN70" s="40">
        <f>(SUM(Z68:AN68)-SUM(Z71:AN71))/SUM(Z68:AN68)</f>
        <v>0.90490170248535262</v>
      </c>
      <c r="AO70" s="40">
        <f>(SUM($Z$68:AO68)-SUM($Z$71:AO71))/SUM($Z$68:AO68)</f>
        <v>0.92360026205714862</v>
      </c>
      <c r="AP70" s="40">
        <f>(SUM($Z$68:AP68)-SUM($Z$71:AP71))/SUM($Z$68:AP68)</f>
        <v>0.92859094291985789</v>
      </c>
      <c r="AQ70" s="40">
        <f>(SUM($Z$68:AQ68)-SUM($Z$71:AQ71))/SUM($Z$68:AQ68)</f>
        <v>0.9393827920701816</v>
      </c>
      <c r="AR70" s="40">
        <f>(SUM($Z$68:AR68)-SUM($Z$71:AR71))/SUM($Z$68:AR68)</f>
        <v>0.94875608436992964</v>
      </c>
      <c r="AS70" s="40">
        <f>(SUM($Z$68:AS68)-SUM($Z$71:AS71))/SUM($Z$68:AS68)</f>
        <v>0.94875608436992964</v>
      </c>
      <c r="AT70" s="40">
        <f>(SUM($Z$68:AT68)-SUM($Z$71:AT71))/SUM($Z$68:AT68)</f>
        <v>0.94928239269345283</v>
      </c>
      <c r="AU70" s="40">
        <f>(SUM($Z$68:AU68)-SUM($Z$71:AU71))/SUM($Z$68:AU68)</f>
        <v>0.95411733372073315</v>
      </c>
      <c r="AV70" s="40">
        <f>(SUM($Z$68:AV68)-SUM($Z$71:AV71))/SUM($Z$68:AV68)</f>
        <v>0.95683100877617622</v>
      </c>
      <c r="AW70" s="40">
        <f>(SUM($Z$68:AW68)-SUM($Z$71:AW71))/SUM($Z$68:AW68)</f>
        <v>0.95811900170728603</v>
      </c>
      <c r="AX70" s="109">
        <f>(SUM(Z68:AW68)-SUM(Z71:AW71))/SUM(Z68:AW68)</f>
        <v>0.95811900170728603</v>
      </c>
      <c r="AZ70" s="153">
        <f>AZ69</f>
        <v>1</v>
      </c>
      <c r="BA70" s="40">
        <f>(SUM(AZ68:BA68)-SUM(AZ71:BA71))/SUM(AZ68:BA68)</f>
        <v>1</v>
      </c>
      <c r="BB70" s="40">
        <f>(SUM(AZ68:BB68)-SUM(AZ71:BB71))/SUM(AZ68:BB68)</f>
        <v>1</v>
      </c>
      <c r="BC70" s="40">
        <f>(SUM(AZ68:BC68)-SUM(AZ71:BC71))/SUM(AZ68:BC68)</f>
        <v>1</v>
      </c>
      <c r="BD70" s="40">
        <f>(SUM(BB68:BD68)-SUM(BB71:BD71))/SUM(BB68:BD68)</f>
        <v>1</v>
      </c>
      <c r="BE70" s="40">
        <f>(SUM(AZ68:BE68)-SUM(AZ71:BE71))/SUM(AZ68:BE68)</f>
        <v>0.98424944957753902</v>
      </c>
      <c r="BF70" s="40">
        <f>(SUM(AZ68:BF68)-SUM(AZ71:BF71))/SUM(AZ68:BF68)</f>
        <v>0.98557468590041875</v>
      </c>
      <c r="BG70" s="40">
        <f>(SUM(AZ68:BG68)-SUM(AZ71:BG71))/SUM(AZ68:BG68)</f>
        <v>0.98672755815612956</v>
      </c>
      <c r="BH70" s="40">
        <f>(SUM(AZ68:BH68)-SUM(AZ71:BH71))/SUM(AZ68:BH68)</f>
        <v>0.98849452905921809</v>
      </c>
      <c r="BI70" s="40">
        <f>(SUM(AZ68:BI68)-SUM(AZ71:BI71))/SUM(AZ68:BI68)</f>
        <v>0.98915662650602409</v>
      </c>
      <c r="BJ70" s="40">
        <f>(SUM(AZ68:BJ68)-SUM(AZ71:BJ71))/SUM(AZ68:BJ68)</f>
        <v>0.98922641266572275</v>
      </c>
      <c r="BK70" s="40">
        <f>(SUM(AZ68:BK68)-SUM(AZ71:BK71))/SUM(AZ68:BK68)</f>
        <v>0.98922641266572275</v>
      </c>
      <c r="BL70" s="40">
        <f>(SUM(AZ68:BL68)-SUM(AZ71:BL71))/SUM(AZ68:BL68)</f>
        <v>0.98922641266572275</v>
      </c>
      <c r="BM70" s="40">
        <f>(SUM(AZ68:BM68)-SUM(AZ71:BM71))/SUM(AZ68:BM68)</f>
        <v>0.98922641266572275</v>
      </c>
      <c r="BN70" s="40">
        <f>(SUM(AZ68:BN68)-SUM(AZ71:BN71))/SUM(AZ68:BN68)</f>
        <v>0.98922641266572275</v>
      </c>
      <c r="BO70" s="40">
        <f>(SUM(AZ68:BO68)-SUM(AZ71:BO71))/SUM(AZ68:BO68)</f>
        <v>0.98922641266572275</v>
      </c>
      <c r="BP70" s="40">
        <f>(SUM(AZ68:BP68)-SUM(AZ71:BP71))/SUM(AZ68:BP68)</f>
        <v>0.98922641266572275</v>
      </c>
      <c r="BQ70" s="40">
        <f>(SUM(AZ68:BQ68)-SUM(AZ71:BQ71))/SUM(AZ68:BQ68)</f>
        <v>0.98922641266572275</v>
      </c>
      <c r="BR70" s="40">
        <f>(SUM(AZ68:BR68)-SUM(AZ71:BR71))/SUM(AZ68:BR68)</f>
        <v>0.98922641266572275</v>
      </c>
      <c r="BS70" s="40">
        <f>(SUM(AZ68:BS68)-SUM(AZ71:BS71))/SUM(AZ68:BS68)</f>
        <v>0.98922641266572275</v>
      </c>
      <c r="BT70" s="40">
        <f>(SUM(AZ68:BT68)-SUM(AZ71:BT71))/SUM(AZ68:BT68)</f>
        <v>0.98922641266572275</v>
      </c>
      <c r="BU70" s="40">
        <f>(SUM(AZ68:BU68)-SUM(AZ71:BU71))/SUM(AZ68:BU68)</f>
        <v>0.98922641266572275</v>
      </c>
      <c r="BV70" s="40">
        <f>(SUM(AZ68:BV68)-SUM(AZ71:BV71))/SUM(AZ68:BV68)</f>
        <v>0.98922641266572275</v>
      </c>
      <c r="BW70" s="40">
        <f>(SUM(AZ68:BW68)-SUM(AZ71:BW71))/SUM(AZ68:BW68)</f>
        <v>0.98922641266572275</v>
      </c>
      <c r="BX70" s="109"/>
    </row>
    <row r="71" spans="1:77">
      <c r="A71" s="76" t="s">
        <v>77</v>
      </c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8">
        <v>0</v>
      </c>
      <c r="AA71" s="78">
        <v>0</v>
      </c>
      <c r="AB71" s="78">
        <v>0</v>
      </c>
      <c r="AC71" s="78">
        <v>0</v>
      </c>
      <c r="AD71" s="78">
        <v>7580</v>
      </c>
      <c r="AE71" s="78">
        <v>0</v>
      </c>
      <c r="AF71" s="78">
        <v>0</v>
      </c>
      <c r="AG71" s="78">
        <v>0</v>
      </c>
      <c r="AH71" s="78">
        <v>0</v>
      </c>
      <c r="AI71" s="78">
        <v>0</v>
      </c>
      <c r="AJ71" s="78">
        <v>0</v>
      </c>
      <c r="AK71" s="78">
        <v>0</v>
      </c>
      <c r="AL71" s="78">
        <v>0</v>
      </c>
      <c r="AM71" s="78">
        <v>0</v>
      </c>
      <c r="AN71" s="78">
        <v>0</v>
      </c>
      <c r="AO71" s="78">
        <v>0</v>
      </c>
      <c r="AP71" s="78"/>
      <c r="AQ71" s="78"/>
      <c r="AR71" s="78"/>
      <c r="AS71" s="78"/>
      <c r="AT71" s="78"/>
      <c r="AU71" s="78"/>
      <c r="AV71" s="78"/>
      <c r="AW71" s="78"/>
      <c r="AX71" s="123">
        <f t="shared" ref="AX71:AX77" si="65">SUM(Z71:AW71)</f>
        <v>7580</v>
      </c>
      <c r="AY71" s="11">
        <f t="shared" ref="AY71:AY77" si="66">AX71-AX103</f>
        <v>0</v>
      </c>
      <c r="AZ71" s="78">
        <v>0</v>
      </c>
      <c r="BA71" s="78">
        <v>0</v>
      </c>
      <c r="BB71" s="78">
        <v>0</v>
      </c>
      <c r="BC71" s="78">
        <v>0</v>
      </c>
      <c r="BD71" s="78">
        <v>0</v>
      </c>
      <c r="BE71" s="78">
        <v>837</v>
      </c>
      <c r="BF71" s="139">
        <v>0</v>
      </c>
      <c r="BG71" s="139">
        <v>0</v>
      </c>
      <c r="BH71" s="78"/>
      <c r="BI71" s="78"/>
      <c r="BJ71" s="78"/>
      <c r="BK71" s="78"/>
      <c r="BL71" s="139"/>
      <c r="BM71" s="139"/>
      <c r="BN71" s="139"/>
      <c r="BO71" s="139"/>
      <c r="BP71" s="139"/>
      <c r="BQ71" s="139"/>
      <c r="BR71" s="139"/>
      <c r="BS71" s="139"/>
      <c r="BT71" s="139"/>
      <c r="BU71" s="139"/>
      <c r="BV71" s="139"/>
      <c r="BW71" s="139"/>
      <c r="BX71" s="123">
        <f t="shared" ref="BX71:BX77" si="67">SUM(AZ71:BW71)</f>
        <v>837</v>
      </c>
      <c r="BY71" s="159">
        <f>BX71-BX103</f>
        <v>0</v>
      </c>
    </row>
    <row r="72" spans="1:77">
      <c r="A72" s="76" t="s">
        <v>71</v>
      </c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139">
        <v>10821</v>
      </c>
      <c r="AA72" s="139">
        <v>36439</v>
      </c>
      <c r="AB72" s="139">
        <v>102852</v>
      </c>
      <c r="AC72" s="139">
        <v>61087</v>
      </c>
      <c r="AD72" s="139">
        <v>77475</v>
      </c>
      <c r="AE72" s="139">
        <v>27565</v>
      </c>
      <c r="AF72" s="139">
        <v>12021</v>
      </c>
      <c r="AG72" s="139">
        <v>29270</v>
      </c>
      <c r="AH72" s="139">
        <v>15835</v>
      </c>
      <c r="AI72" s="139">
        <v>2604</v>
      </c>
      <c r="AJ72" s="139">
        <v>149</v>
      </c>
      <c r="AK72" s="139">
        <v>329</v>
      </c>
      <c r="AL72" s="143">
        <v>1863</v>
      </c>
      <c r="AM72" s="143">
        <v>3614</v>
      </c>
      <c r="AN72" s="143">
        <v>2522</v>
      </c>
      <c r="AO72" s="143">
        <v>7650</v>
      </c>
      <c r="AP72" s="143">
        <v>789</v>
      </c>
      <c r="AQ72" s="143">
        <v>3438</v>
      </c>
      <c r="AR72" s="143">
        <v>300</v>
      </c>
      <c r="AS72" s="143">
        <v>2178</v>
      </c>
      <c r="AT72" s="143">
        <v>9425</v>
      </c>
      <c r="AU72" s="143">
        <v>363</v>
      </c>
      <c r="AV72" s="143">
        <v>353</v>
      </c>
      <c r="AW72" s="143">
        <v>1200</v>
      </c>
      <c r="AX72" s="123">
        <f t="shared" si="65"/>
        <v>410142</v>
      </c>
      <c r="AY72" s="11">
        <f t="shared" si="66"/>
        <v>0</v>
      </c>
      <c r="AZ72" s="140">
        <v>0</v>
      </c>
      <c r="BA72" s="139">
        <v>0</v>
      </c>
      <c r="BB72" s="143">
        <v>470</v>
      </c>
      <c r="BC72" s="143">
        <v>3556</v>
      </c>
      <c r="BD72" s="143">
        <v>44596</v>
      </c>
      <c r="BE72" s="139">
        <v>23416</v>
      </c>
      <c r="BF72" s="139">
        <v>93191</v>
      </c>
      <c r="BG72" s="139">
        <v>90469</v>
      </c>
      <c r="BH72" s="139">
        <v>44222</v>
      </c>
      <c r="BI72" s="139">
        <v>0</v>
      </c>
      <c r="BJ72" s="139">
        <v>0</v>
      </c>
      <c r="BK72" s="139">
        <v>0</v>
      </c>
      <c r="BL72" s="139">
        <v>0</v>
      </c>
      <c r="BM72" s="139">
        <v>0</v>
      </c>
      <c r="BN72" s="139">
        <v>0</v>
      </c>
      <c r="BO72" s="139">
        <v>0</v>
      </c>
      <c r="BP72" s="139">
        <v>0</v>
      </c>
      <c r="BQ72" s="139">
        <v>0</v>
      </c>
      <c r="BR72" s="139">
        <v>0</v>
      </c>
      <c r="BS72" s="139"/>
      <c r="BT72" s="139"/>
      <c r="BU72" s="139"/>
      <c r="BV72" s="139"/>
      <c r="BW72" s="139"/>
      <c r="BX72" s="123">
        <f t="shared" si="67"/>
        <v>299920</v>
      </c>
      <c r="BY72" s="159">
        <f>BX72-BX104</f>
        <v>-11917</v>
      </c>
    </row>
    <row r="73" spans="1:77">
      <c r="A73" s="76" t="s">
        <v>72</v>
      </c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139">
        <v>56545</v>
      </c>
      <c r="AA73" s="139">
        <v>87839</v>
      </c>
      <c r="AB73" s="139">
        <v>281513</v>
      </c>
      <c r="AC73" s="139">
        <v>240279</v>
      </c>
      <c r="AD73" s="139">
        <v>192992</v>
      </c>
      <c r="AE73" s="139">
        <v>73667</v>
      </c>
      <c r="AF73" s="139">
        <v>34463</v>
      </c>
      <c r="AG73" s="139">
        <v>54731</v>
      </c>
      <c r="AH73" s="139">
        <v>22413</v>
      </c>
      <c r="AI73" s="139">
        <v>9439</v>
      </c>
      <c r="AJ73" s="139">
        <v>1484</v>
      </c>
      <c r="AK73" s="139">
        <v>9130</v>
      </c>
      <c r="AL73" s="139">
        <v>6637</v>
      </c>
      <c r="AM73" s="139">
        <v>3780</v>
      </c>
      <c r="AN73" s="139">
        <v>2836</v>
      </c>
      <c r="AO73" s="139">
        <v>8304</v>
      </c>
      <c r="AP73" s="139">
        <v>3533</v>
      </c>
      <c r="AQ73" s="139">
        <v>8710</v>
      </c>
      <c r="AR73" s="139">
        <v>300</v>
      </c>
      <c r="AS73" s="139">
        <v>2178</v>
      </c>
      <c r="AT73" s="139">
        <v>12289</v>
      </c>
      <c r="AU73" s="139">
        <v>863</v>
      </c>
      <c r="AV73" s="139">
        <v>709</v>
      </c>
      <c r="AW73" s="143">
        <v>1222</v>
      </c>
      <c r="AX73" s="123">
        <f t="shared" si="65"/>
        <v>1115856</v>
      </c>
      <c r="AY73" s="11">
        <f t="shared" si="66"/>
        <v>0</v>
      </c>
      <c r="AZ73" s="139">
        <v>2542</v>
      </c>
      <c r="BA73" s="139">
        <v>47</v>
      </c>
      <c r="BB73" s="143">
        <v>886</v>
      </c>
      <c r="BC73" s="143">
        <v>5588</v>
      </c>
      <c r="BD73" s="143">
        <v>47069</v>
      </c>
      <c r="BE73" s="139">
        <v>24717</v>
      </c>
      <c r="BF73" s="168">
        <v>111981</v>
      </c>
      <c r="BG73" s="139">
        <v>110661</v>
      </c>
      <c r="BH73" s="139">
        <f>276+54601</f>
        <v>54877</v>
      </c>
      <c r="BI73" s="139">
        <v>2649</v>
      </c>
      <c r="BJ73" s="139">
        <v>767</v>
      </c>
      <c r="BK73" s="139">
        <v>0</v>
      </c>
      <c r="BL73" s="139">
        <v>0</v>
      </c>
      <c r="BM73" s="139">
        <v>0</v>
      </c>
      <c r="BN73" s="139">
        <v>0</v>
      </c>
      <c r="BO73" s="139">
        <v>0</v>
      </c>
      <c r="BP73" s="139">
        <v>0</v>
      </c>
      <c r="BQ73" s="139">
        <v>0</v>
      </c>
      <c r="BR73" s="139"/>
      <c r="BS73" s="139"/>
      <c r="BT73" s="139"/>
      <c r="BU73" s="139"/>
      <c r="BV73" s="139"/>
      <c r="BW73" s="139"/>
      <c r="BX73" s="123">
        <f t="shared" si="67"/>
        <v>361784</v>
      </c>
      <c r="BY73" s="159">
        <f>BX73-BX105</f>
        <v>-13460</v>
      </c>
    </row>
    <row r="74" spans="1:77">
      <c r="A74" s="76" t="s">
        <v>73</v>
      </c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139">
        <v>21877</v>
      </c>
      <c r="AA74" s="139">
        <v>8614</v>
      </c>
      <c r="AB74" s="139">
        <v>101428</v>
      </c>
      <c r="AC74" s="139">
        <v>71990</v>
      </c>
      <c r="AD74" s="139">
        <v>8482</v>
      </c>
      <c r="AE74" s="139">
        <v>1863</v>
      </c>
      <c r="AF74" s="139">
        <v>11195</v>
      </c>
      <c r="AG74" s="139">
        <v>13060</v>
      </c>
      <c r="AH74" s="139">
        <v>8160</v>
      </c>
      <c r="AI74" s="139">
        <v>2547</v>
      </c>
      <c r="AJ74" s="139">
        <v>0</v>
      </c>
      <c r="AK74" s="139">
        <v>0</v>
      </c>
      <c r="AL74" s="143">
        <v>4217</v>
      </c>
      <c r="AM74" s="143">
        <v>464</v>
      </c>
      <c r="AN74" s="143">
        <v>2222</v>
      </c>
      <c r="AO74" s="143">
        <v>7600</v>
      </c>
      <c r="AP74" s="143">
        <v>789</v>
      </c>
      <c r="AQ74" s="143">
        <v>2872</v>
      </c>
      <c r="AR74" s="143">
        <v>300</v>
      </c>
      <c r="AS74" s="143">
        <v>0</v>
      </c>
      <c r="AT74" s="143">
        <v>1389</v>
      </c>
      <c r="AU74" s="143">
        <v>0</v>
      </c>
      <c r="AV74" s="143">
        <v>353</v>
      </c>
      <c r="AW74" s="143">
        <v>1222</v>
      </c>
      <c r="AX74" s="123">
        <f t="shared" si="65"/>
        <v>270644</v>
      </c>
      <c r="AY74" s="11">
        <f t="shared" si="66"/>
        <v>0</v>
      </c>
      <c r="AZ74" s="140">
        <v>0</v>
      </c>
      <c r="BA74" s="139">
        <v>0</v>
      </c>
      <c r="BB74" s="143">
        <v>470</v>
      </c>
      <c r="BC74" s="143">
        <v>4575</v>
      </c>
      <c r="BD74" s="143">
        <v>40810</v>
      </c>
      <c r="BE74" s="139">
        <v>23094</v>
      </c>
      <c r="BF74" s="139">
        <v>89442</v>
      </c>
      <c r="BG74" s="139">
        <v>86081</v>
      </c>
      <c r="BH74" s="139">
        <v>44222</v>
      </c>
      <c r="BI74" s="139">
        <v>0</v>
      </c>
      <c r="BJ74" s="139">
        <v>0</v>
      </c>
      <c r="BK74" s="139">
        <v>0</v>
      </c>
      <c r="BL74" s="139">
        <v>0</v>
      </c>
      <c r="BM74" s="139">
        <v>0</v>
      </c>
      <c r="BN74" s="139">
        <v>0</v>
      </c>
      <c r="BO74" s="139">
        <v>0</v>
      </c>
      <c r="BP74" s="139">
        <v>0</v>
      </c>
      <c r="BQ74" s="139">
        <v>0</v>
      </c>
      <c r="BR74" s="139"/>
      <c r="BS74" s="139"/>
      <c r="BT74" s="139"/>
      <c r="BU74" s="139"/>
      <c r="BV74" s="139"/>
      <c r="BW74" s="139"/>
      <c r="BX74" s="123">
        <f t="shared" si="67"/>
        <v>288694</v>
      </c>
      <c r="BY74" s="159">
        <f>BX74-BX106</f>
        <v>-12056</v>
      </c>
    </row>
    <row r="75" spans="1:77">
      <c r="A75" s="76" t="s">
        <v>74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139">
        <v>28898</v>
      </c>
      <c r="AA75" s="139">
        <v>25556</v>
      </c>
      <c r="AB75" s="139">
        <v>108151</v>
      </c>
      <c r="AC75" s="139">
        <v>80620</v>
      </c>
      <c r="AD75" s="139">
        <v>74918</v>
      </c>
      <c r="AE75" s="139">
        <v>19993</v>
      </c>
      <c r="AF75" s="139">
        <v>19264</v>
      </c>
      <c r="AG75" s="139">
        <v>16355</v>
      </c>
      <c r="AH75" s="139">
        <v>6402</v>
      </c>
      <c r="AI75" s="139">
        <v>2940</v>
      </c>
      <c r="AJ75" s="139">
        <v>715</v>
      </c>
      <c r="AK75" s="139">
        <v>1808</v>
      </c>
      <c r="AL75" s="139">
        <v>727</v>
      </c>
      <c r="AM75" s="139">
        <v>3284</v>
      </c>
      <c r="AN75" s="139">
        <v>314</v>
      </c>
      <c r="AO75" s="139">
        <v>7904</v>
      </c>
      <c r="AP75" s="139">
        <v>2827</v>
      </c>
      <c r="AQ75" s="139">
        <v>5788</v>
      </c>
      <c r="AR75" s="139">
        <v>300</v>
      </c>
      <c r="AS75" s="139">
        <v>0</v>
      </c>
      <c r="AT75" s="139">
        <v>0</v>
      </c>
      <c r="AU75" s="139">
        <v>500</v>
      </c>
      <c r="AV75" s="139">
        <v>881</v>
      </c>
      <c r="AW75" s="139">
        <v>266</v>
      </c>
      <c r="AX75" s="123">
        <f t="shared" si="65"/>
        <v>408411</v>
      </c>
      <c r="AY75" s="11">
        <f t="shared" si="66"/>
        <v>0</v>
      </c>
      <c r="AZ75" s="139">
        <v>0</v>
      </c>
      <c r="BA75" s="139"/>
      <c r="BB75" s="139"/>
      <c r="BC75" s="139"/>
      <c r="BD75" s="139"/>
      <c r="BE75" s="139"/>
      <c r="BF75" s="139"/>
      <c r="BG75" s="160"/>
      <c r="BH75" s="139"/>
      <c r="BI75" s="139"/>
      <c r="BJ75" s="139"/>
      <c r="BK75" s="139"/>
      <c r="BL75" s="123"/>
      <c r="BM75" s="160"/>
      <c r="BN75" s="160"/>
      <c r="BO75" s="160"/>
      <c r="BP75" s="160"/>
      <c r="BQ75" s="160"/>
      <c r="BR75" s="160"/>
      <c r="BS75" s="160"/>
      <c r="BT75" s="160"/>
      <c r="BU75" s="160"/>
      <c r="BV75" s="160"/>
      <c r="BW75" s="160"/>
      <c r="BX75" s="123">
        <f t="shared" si="67"/>
        <v>0</v>
      </c>
    </row>
    <row r="76" spans="1:77">
      <c r="A76" s="76" t="s">
        <v>75</v>
      </c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139">
        <v>0</v>
      </c>
      <c r="AA76" s="139">
        <v>0</v>
      </c>
      <c r="AB76" s="139">
        <v>0</v>
      </c>
      <c r="AC76" s="139">
        <v>0</v>
      </c>
      <c r="AD76" s="139">
        <v>0</v>
      </c>
      <c r="AE76" s="139">
        <v>0</v>
      </c>
      <c r="AF76" s="139">
        <v>0</v>
      </c>
      <c r="AG76" s="139">
        <v>0</v>
      </c>
      <c r="AH76" s="139">
        <v>0</v>
      </c>
      <c r="AI76" s="139">
        <v>0</v>
      </c>
      <c r="AJ76" s="139">
        <v>0</v>
      </c>
      <c r="AK76" s="139">
        <v>0</v>
      </c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23">
        <f t="shared" si="65"/>
        <v>0</v>
      </c>
      <c r="AY76" s="11">
        <f t="shared" si="66"/>
        <v>0</v>
      </c>
      <c r="AZ76" s="139"/>
      <c r="BA76" s="139"/>
      <c r="BB76" s="139"/>
      <c r="BC76" s="139"/>
      <c r="BD76" s="139"/>
      <c r="BE76" s="139"/>
      <c r="BF76" s="139"/>
      <c r="BG76" s="160"/>
      <c r="BH76" s="139"/>
      <c r="BI76" s="139"/>
      <c r="BJ76" s="139"/>
      <c r="BK76" s="139"/>
      <c r="BL76" s="123"/>
      <c r="BM76" s="160"/>
      <c r="BN76" s="160"/>
      <c r="BO76" s="160"/>
      <c r="BP76" s="160"/>
      <c r="BQ76" s="160"/>
      <c r="BR76" s="160"/>
      <c r="BS76" s="160"/>
      <c r="BT76" s="160"/>
      <c r="BU76" s="160"/>
      <c r="BV76" s="160"/>
      <c r="BW76" s="160"/>
      <c r="BX76" s="123">
        <f t="shared" si="67"/>
        <v>0</v>
      </c>
    </row>
    <row r="77" spans="1:77">
      <c r="A77" s="76" t="s">
        <v>76</v>
      </c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139">
        <v>492</v>
      </c>
      <c r="AA77" s="139"/>
      <c r="AB77" s="139">
        <v>3686</v>
      </c>
      <c r="AC77" s="139">
        <v>9588</v>
      </c>
      <c r="AD77" s="139">
        <v>467</v>
      </c>
      <c r="AE77" s="139">
        <v>166</v>
      </c>
      <c r="AF77" s="139">
        <v>22</v>
      </c>
      <c r="AG77" s="139">
        <v>134</v>
      </c>
      <c r="AH77" s="139">
        <v>1943</v>
      </c>
      <c r="AI77" s="139"/>
      <c r="AJ77" s="139"/>
      <c r="AK77" s="139"/>
      <c r="AL77" s="139">
        <v>90</v>
      </c>
      <c r="AM77" s="139"/>
      <c r="AN77" s="139"/>
      <c r="AO77" s="139"/>
      <c r="AP77" s="139">
        <v>789</v>
      </c>
      <c r="AQ77" s="139"/>
      <c r="AR77" s="139"/>
      <c r="AS77" s="139"/>
      <c r="AT77" s="139"/>
      <c r="AU77" s="139"/>
      <c r="AV77" s="139"/>
      <c r="AW77" s="139"/>
      <c r="AX77" s="123">
        <f t="shared" si="65"/>
        <v>17377</v>
      </c>
      <c r="AY77" s="11">
        <f t="shared" si="66"/>
        <v>0</v>
      </c>
      <c r="AZ77" s="139"/>
      <c r="BA77" s="139"/>
      <c r="BB77" s="139"/>
      <c r="BC77" s="139"/>
      <c r="BD77" s="139"/>
      <c r="BE77" s="139"/>
      <c r="BF77" s="139"/>
      <c r="BG77" s="160"/>
      <c r="BH77" s="139"/>
      <c r="BI77" s="139"/>
      <c r="BJ77" s="139"/>
      <c r="BK77" s="139"/>
      <c r="BL77" s="123"/>
      <c r="BM77" s="160"/>
      <c r="BN77" s="160"/>
      <c r="BO77" s="160"/>
      <c r="BP77" s="160"/>
      <c r="BQ77" s="160"/>
      <c r="BR77" s="160"/>
      <c r="BS77" s="160"/>
      <c r="BT77" s="160"/>
      <c r="BU77" s="160"/>
      <c r="BV77" s="160"/>
      <c r="BW77" s="160"/>
      <c r="BX77" s="123">
        <f t="shared" si="67"/>
        <v>0</v>
      </c>
    </row>
    <row r="78" spans="1:77">
      <c r="BG78" s="11"/>
    </row>
    <row r="79" spans="1:77">
      <c r="BA79" s="44"/>
      <c r="BC79" s="44"/>
      <c r="BD79" s="44"/>
      <c r="BE79" s="44"/>
      <c r="BF79" s="44"/>
      <c r="BG79" s="44"/>
      <c r="BH79" s="44"/>
      <c r="BI79" s="44"/>
      <c r="BJ79" s="44"/>
    </row>
    <row r="80" spans="1:77">
      <c r="BA80" s="44"/>
      <c r="BC80" s="44"/>
      <c r="BD80" s="44"/>
      <c r="BE80" s="44"/>
      <c r="BF80" s="44"/>
      <c r="BG80" s="44"/>
      <c r="BH80" s="44"/>
      <c r="BI80" s="44"/>
      <c r="BJ80" s="44"/>
    </row>
    <row r="81" spans="1:76"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  <c r="BA81" s="44"/>
      <c r="BC81" s="44"/>
      <c r="BD81" s="44"/>
      <c r="BE81" s="44"/>
      <c r="BF81" s="44"/>
      <c r="BG81" s="44"/>
      <c r="BH81" s="44"/>
      <c r="BI81" s="44"/>
      <c r="BJ81" s="44"/>
    </row>
    <row r="82" spans="1:76">
      <c r="BA82" s="44"/>
      <c r="BC82" s="44"/>
      <c r="BD82" s="44"/>
      <c r="BE82" s="44"/>
      <c r="BF82" s="44"/>
      <c r="BG82" s="44"/>
      <c r="BH82" s="44"/>
      <c r="BI82" s="44"/>
      <c r="BJ82" s="11"/>
    </row>
    <row r="83" spans="1:76">
      <c r="BA83" s="44"/>
      <c r="BC83" s="44"/>
      <c r="BD83" s="44"/>
      <c r="BE83" s="44"/>
      <c r="BF83" s="44"/>
      <c r="BG83" s="44"/>
      <c r="BH83" s="44"/>
      <c r="BI83" s="44"/>
      <c r="BJ83" s="44"/>
    </row>
    <row r="84" spans="1:76" ht="13.8" thickBot="1">
      <c r="A84" s="136" t="s">
        <v>91</v>
      </c>
      <c r="BH84" s="11"/>
    </row>
    <row r="85" spans="1:76">
      <c r="A85" s="86" t="s">
        <v>50</v>
      </c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80" t="s">
        <v>51</v>
      </c>
      <c r="AA85" s="80" t="s">
        <v>52</v>
      </c>
      <c r="AB85" s="80" t="s">
        <v>53</v>
      </c>
      <c r="AC85" s="80" t="s">
        <v>54</v>
      </c>
      <c r="AD85" s="80" t="s">
        <v>55</v>
      </c>
      <c r="AE85" s="80" t="s">
        <v>56</v>
      </c>
      <c r="AF85" s="80" t="s">
        <v>57</v>
      </c>
      <c r="AG85" s="80" t="s">
        <v>58</v>
      </c>
      <c r="AH85" s="80" t="s">
        <v>59</v>
      </c>
      <c r="AI85" s="80" t="s">
        <v>60</v>
      </c>
      <c r="AJ85" s="80" t="s">
        <v>61</v>
      </c>
      <c r="AK85" s="80" t="s">
        <v>62</v>
      </c>
      <c r="AL85" s="80" t="s">
        <v>63</v>
      </c>
      <c r="AM85" s="80" t="s">
        <v>64</v>
      </c>
      <c r="AN85" s="80" t="s">
        <v>65</v>
      </c>
      <c r="AO85" s="80" t="s">
        <v>66</v>
      </c>
      <c r="AP85" s="80" t="s">
        <v>82</v>
      </c>
      <c r="AQ85" s="80" t="s">
        <v>83</v>
      </c>
      <c r="AR85" s="80" t="s">
        <v>84</v>
      </c>
      <c r="AS85" s="80" t="s">
        <v>85</v>
      </c>
      <c r="AT85" s="80" t="s">
        <v>86</v>
      </c>
      <c r="AU85" s="80" t="s">
        <v>87</v>
      </c>
      <c r="AV85" s="80" t="s">
        <v>88</v>
      </c>
      <c r="AW85" s="110" t="s">
        <v>89</v>
      </c>
      <c r="AX85" s="112" t="s">
        <v>15</v>
      </c>
      <c r="AZ85" s="144" t="s">
        <v>94</v>
      </c>
      <c r="BA85" s="144" t="s">
        <v>95</v>
      </c>
      <c r="BB85" s="144" t="s">
        <v>96</v>
      </c>
      <c r="BC85" s="144" t="s">
        <v>97</v>
      </c>
      <c r="BD85" s="144" t="s">
        <v>98</v>
      </c>
      <c r="BE85" s="144" t="s">
        <v>99</v>
      </c>
      <c r="BF85" s="144" t="s">
        <v>102</v>
      </c>
      <c r="BG85" s="144" t="s">
        <v>103</v>
      </c>
      <c r="BH85" s="144" t="s">
        <v>109</v>
      </c>
      <c r="BI85" s="144" t="s">
        <v>110</v>
      </c>
      <c r="BJ85" s="144" t="s">
        <v>111</v>
      </c>
      <c r="BK85" s="144" t="s">
        <v>112</v>
      </c>
      <c r="BL85" s="144" t="s">
        <v>113</v>
      </c>
      <c r="BM85" s="144" t="s">
        <v>114</v>
      </c>
      <c r="BN85" s="144" t="s">
        <v>115</v>
      </c>
      <c r="BO85" s="144" t="s">
        <v>116</v>
      </c>
      <c r="BP85" s="144" t="s">
        <v>117</v>
      </c>
      <c r="BQ85" s="144" t="s">
        <v>118</v>
      </c>
      <c r="BR85" s="144" t="s">
        <v>120</v>
      </c>
      <c r="BS85" s="144" t="s">
        <v>119</v>
      </c>
      <c r="BT85" s="144" t="s">
        <v>121</v>
      </c>
      <c r="BU85" s="144" t="s">
        <v>122</v>
      </c>
      <c r="BV85" s="144" t="s">
        <v>123</v>
      </c>
      <c r="BW85" s="144" t="s">
        <v>124</v>
      </c>
      <c r="BX85" s="145" t="s">
        <v>15</v>
      </c>
    </row>
    <row r="86" spans="1:76" s="74" customFormat="1">
      <c r="A86" s="87" t="s">
        <v>17</v>
      </c>
      <c r="B86" s="8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125">
        <f t="shared" ref="Z86:AX87" si="68">Z54</f>
        <v>472042</v>
      </c>
      <c r="AA86" s="125">
        <f t="shared" si="68"/>
        <v>338830</v>
      </c>
      <c r="AB86" s="125">
        <f t="shared" si="68"/>
        <v>622176</v>
      </c>
      <c r="AC86" s="125">
        <f t="shared" si="68"/>
        <v>546685</v>
      </c>
      <c r="AD86" s="125">
        <f t="shared" si="68"/>
        <v>480170</v>
      </c>
      <c r="AE86" s="125">
        <f t="shared" si="68"/>
        <v>354957</v>
      </c>
      <c r="AF86" s="125">
        <f t="shared" si="68"/>
        <v>375944</v>
      </c>
      <c r="AG86" s="125">
        <f t="shared" si="68"/>
        <v>522165</v>
      </c>
      <c r="AH86" s="125">
        <f t="shared" si="68"/>
        <v>354215</v>
      </c>
      <c r="AI86" s="125">
        <f t="shared" si="68"/>
        <v>329724</v>
      </c>
      <c r="AJ86" s="125">
        <f t="shared" si="68"/>
        <v>262915</v>
      </c>
      <c r="AK86" s="125">
        <f t="shared" si="68"/>
        <v>253981</v>
      </c>
      <c r="AL86" s="125">
        <f t="shared" si="68"/>
        <v>299036</v>
      </c>
      <c r="AM86" s="125">
        <f t="shared" si="68"/>
        <v>207985</v>
      </c>
      <c r="AN86" s="125">
        <f t="shared" si="68"/>
        <v>210014</v>
      </c>
      <c r="AO86" s="125">
        <f t="shared" si="68"/>
        <v>422864</v>
      </c>
      <c r="AP86" s="125">
        <f t="shared" si="68"/>
        <v>552634</v>
      </c>
      <c r="AQ86" s="125">
        <f t="shared" si="68"/>
        <v>479800</v>
      </c>
      <c r="AR86" s="125">
        <f t="shared" si="68"/>
        <v>308735</v>
      </c>
      <c r="AS86" s="125">
        <f t="shared" si="68"/>
        <v>220952</v>
      </c>
      <c r="AT86" s="125">
        <f t="shared" si="68"/>
        <v>541430</v>
      </c>
      <c r="AU86" s="125">
        <f t="shared" si="68"/>
        <v>414231</v>
      </c>
      <c r="AV86" s="125">
        <f t="shared" si="68"/>
        <v>531932</v>
      </c>
      <c r="AW86" s="125">
        <f t="shared" si="68"/>
        <v>173397</v>
      </c>
      <c r="AX86" s="141">
        <f t="shared" si="68"/>
        <v>9276814</v>
      </c>
      <c r="AZ86" s="125">
        <f t="shared" ref="AZ86:BW87" si="69">AZ54</f>
        <v>656256</v>
      </c>
      <c r="BA86" s="125">
        <f t="shared" si="69"/>
        <v>344699</v>
      </c>
      <c r="BB86" s="125">
        <f t="shared" si="69"/>
        <v>302767</v>
      </c>
      <c r="BC86" s="125">
        <f t="shared" si="69"/>
        <v>192285</v>
      </c>
      <c r="BD86" s="125">
        <f t="shared" si="69"/>
        <v>348470</v>
      </c>
      <c r="BE86" s="125">
        <f t="shared" si="69"/>
        <v>599602</v>
      </c>
      <c r="BF86" s="125">
        <f t="shared" si="69"/>
        <v>649566</v>
      </c>
      <c r="BG86" s="125">
        <f t="shared" si="69"/>
        <v>449004</v>
      </c>
      <c r="BH86" s="125">
        <f t="shared" si="69"/>
        <v>431598</v>
      </c>
      <c r="BI86" s="125">
        <f t="shared" si="69"/>
        <v>357287</v>
      </c>
      <c r="BJ86" s="125">
        <f t="shared" si="69"/>
        <v>357883</v>
      </c>
      <c r="BK86" s="125">
        <f t="shared" si="69"/>
        <v>541624</v>
      </c>
      <c r="BL86" s="125">
        <f t="shared" si="69"/>
        <v>187290</v>
      </c>
      <c r="BM86" s="125">
        <f t="shared" si="69"/>
        <v>162338</v>
      </c>
      <c r="BN86" s="125">
        <f t="shared" si="69"/>
        <v>85973</v>
      </c>
      <c r="BO86" s="125">
        <f t="shared" si="69"/>
        <v>40208</v>
      </c>
      <c r="BP86" s="125">
        <f t="shared" si="69"/>
        <v>4768</v>
      </c>
      <c r="BQ86" s="125">
        <f t="shared" si="69"/>
        <v>4253</v>
      </c>
      <c r="BR86" s="125">
        <f t="shared" si="69"/>
        <v>0</v>
      </c>
      <c r="BS86" s="125">
        <f t="shared" si="69"/>
        <v>0</v>
      </c>
      <c r="BT86" s="125">
        <f t="shared" si="69"/>
        <v>0</v>
      </c>
      <c r="BU86" s="125">
        <f t="shared" si="69"/>
        <v>0</v>
      </c>
      <c r="BV86" s="125">
        <f t="shared" si="69"/>
        <v>0</v>
      </c>
      <c r="BW86" s="125">
        <f t="shared" si="69"/>
        <v>0</v>
      </c>
      <c r="BX86" s="141">
        <f>SUM(AZ86:BW86)</f>
        <v>5715871</v>
      </c>
    </row>
    <row r="87" spans="1:76" s="74" customFormat="1">
      <c r="A87" s="97" t="s">
        <v>79</v>
      </c>
      <c r="B87" s="8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125">
        <f t="shared" si="68"/>
        <v>455506</v>
      </c>
      <c r="AA87" s="125">
        <f t="shared" si="68"/>
        <v>309805</v>
      </c>
      <c r="AB87" s="125">
        <f t="shared" si="68"/>
        <v>622176</v>
      </c>
      <c r="AC87" s="125">
        <f t="shared" si="68"/>
        <v>546685</v>
      </c>
      <c r="AD87" s="125">
        <f t="shared" si="68"/>
        <v>480170</v>
      </c>
      <c r="AE87" s="125">
        <f t="shared" si="68"/>
        <v>333722</v>
      </c>
      <c r="AF87" s="125">
        <f t="shared" si="68"/>
        <v>335404</v>
      </c>
      <c r="AG87" s="125">
        <f t="shared" si="68"/>
        <v>477569</v>
      </c>
      <c r="AH87" s="125">
        <f t="shared" si="68"/>
        <v>354215</v>
      </c>
      <c r="AI87" s="125">
        <f t="shared" si="68"/>
        <v>329724</v>
      </c>
      <c r="AJ87" s="125">
        <f t="shared" si="68"/>
        <v>262915</v>
      </c>
      <c r="AK87" s="125">
        <f t="shared" si="68"/>
        <v>253981</v>
      </c>
      <c r="AL87" s="125">
        <f t="shared" si="68"/>
        <v>299036</v>
      </c>
      <c r="AM87" s="125">
        <f t="shared" si="68"/>
        <v>207985</v>
      </c>
      <c r="AN87" s="125">
        <f t="shared" si="68"/>
        <v>210014</v>
      </c>
      <c r="AO87" s="125">
        <f t="shared" si="68"/>
        <v>422864</v>
      </c>
      <c r="AP87" s="125">
        <f t="shared" si="68"/>
        <v>546868</v>
      </c>
      <c r="AQ87" s="125">
        <f t="shared" si="68"/>
        <v>478530</v>
      </c>
      <c r="AR87" s="125">
        <f t="shared" si="68"/>
        <v>308735</v>
      </c>
      <c r="AS87" s="125">
        <f t="shared" si="68"/>
        <v>220952</v>
      </c>
      <c r="AT87" s="125">
        <f t="shared" si="68"/>
        <v>514217</v>
      </c>
      <c r="AU87" s="125">
        <f t="shared" si="68"/>
        <v>414231</v>
      </c>
      <c r="AV87" s="125">
        <f t="shared" si="68"/>
        <v>531932</v>
      </c>
      <c r="AW87" s="125">
        <f t="shared" si="68"/>
        <v>164643</v>
      </c>
      <c r="AX87" s="141">
        <f t="shared" si="68"/>
        <v>9081879</v>
      </c>
      <c r="AZ87" s="125">
        <f t="shared" si="69"/>
        <v>652626</v>
      </c>
      <c r="BA87" s="125">
        <f t="shared" si="69"/>
        <v>344699</v>
      </c>
      <c r="BB87" s="125">
        <f t="shared" si="69"/>
        <v>302767</v>
      </c>
      <c r="BC87" s="125">
        <f t="shared" si="69"/>
        <v>192285</v>
      </c>
      <c r="BD87" s="125">
        <f t="shared" si="69"/>
        <v>342238</v>
      </c>
      <c r="BE87" s="125">
        <f t="shared" si="69"/>
        <v>595963</v>
      </c>
      <c r="BF87" s="125">
        <f t="shared" si="69"/>
        <v>647457</v>
      </c>
      <c r="BG87" s="125">
        <f t="shared" si="69"/>
        <v>449004</v>
      </c>
      <c r="BH87" s="125">
        <f t="shared" si="69"/>
        <v>431598</v>
      </c>
      <c r="BI87" s="125">
        <f t="shared" si="69"/>
        <v>357287</v>
      </c>
      <c r="BJ87" s="125">
        <f t="shared" si="69"/>
        <v>357883</v>
      </c>
      <c r="BK87" s="125">
        <f t="shared" si="69"/>
        <v>532510</v>
      </c>
      <c r="BL87" s="125">
        <f t="shared" si="69"/>
        <v>187290</v>
      </c>
      <c r="BM87" s="125">
        <f t="shared" si="69"/>
        <v>162338</v>
      </c>
      <c r="BN87" s="125">
        <f t="shared" si="69"/>
        <v>85973</v>
      </c>
      <c r="BO87" s="125">
        <f t="shared" si="69"/>
        <v>40208</v>
      </c>
      <c r="BP87" s="125">
        <f t="shared" si="69"/>
        <v>4768</v>
      </c>
      <c r="BQ87" s="125">
        <f t="shared" si="69"/>
        <v>4253</v>
      </c>
      <c r="BR87" s="125">
        <f t="shared" si="69"/>
        <v>0</v>
      </c>
      <c r="BS87" s="125">
        <f t="shared" si="69"/>
        <v>0</v>
      </c>
      <c r="BT87" s="125">
        <f t="shared" si="69"/>
        <v>0</v>
      </c>
      <c r="BU87" s="125">
        <f t="shared" si="69"/>
        <v>0</v>
      </c>
      <c r="BV87" s="125">
        <f t="shared" si="69"/>
        <v>0</v>
      </c>
      <c r="BW87" s="125">
        <f t="shared" si="69"/>
        <v>0</v>
      </c>
      <c r="BX87" s="141">
        <f>SUM(AZ87:BW87)</f>
        <v>5691147</v>
      </c>
    </row>
    <row r="88" spans="1:76">
      <c r="A88" s="88" t="s">
        <v>27</v>
      </c>
      <c r="B88" s="84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19">
        <f t="shared" ref="Z88:AW89" si="70">(Z86-Z104)/Z86</f>
        <v>0.97707619237271259</v>
      </c>
      <c r="AA88" s="19">
        <f t="shared" si="70"/>
        <v>0.89245639406191901</v>
      </c>
      <c r="AB88" s="19">
        <f t="shared" si="70"/>
        <v>0.83468986267551304</v>
      </c>
      <c r="AC88" s="19">
        <f t="shared" si="70"/>
        <v>0.8882592352085753</v>
      </c>
      <c r="AD88" s="19">
        <f t="shared" si="70"/>
        <v>0.83865089447487351</v>
      </c>
      <c r="AE88" s="19">
        <f t="shared" si="70"/>
        <v>0.92234270629963633</v>
      </c>
      <c r="AF88" s="19">
        <f t="shared" si="70"/>
        <v>0.96802449300959714</v>
      </c>
      <c r="AG88" s="19">
        <f t="shared" si="70"/>
        <v>0.94394492162439081</v>
      </c>
      <c r="AH88" s="19">
        <f t="shared" si="70"/>
        <v>0.95529551261239642</v>
      </c>
      <c r="AI88" s="19">
        <f t="shared" si="70"/>
        <v>0.99210248571532555</v>
      </c>
      <c r="AJ88" s="19">
        <f t="shared" si="70"/>
        <v>0.99943327691459216</v>
      </c>
      <c r="AK88" s="19">
        <f t="shared" si="70"/>
        <v>0.99870462751150679</v>
      </c>
      <c r="AL88" s="19">
        <f t="shared" si="70"/>
        <v>0.9937699808718683</v>
      </c>
      <c r="AM88" s="19">
        <f t="shared" si="70"/>
        <v>0.9826237469048249</v>
      </c>
      <c r="AN88" s="19">
        <f t="shared" si="70"/>
        <v>0.9879912767720247</v>
      </c>
      <c r="AO88" s="19">
        <f t="shared" si="70"/>
        <v>0.98190907715010023</v>
      </c>
      <c r="AP88" s="19">
        <f t="shared" si="70"/>
        <v>0.99857229196900665</v>
      </c>
      <c r="AQ88" s="19">
        <f t="shared" si="70"/>
        <v>0.99283451438099213</v>
      </c>
      <c r="AR88" s="19">
        <f t="shared" si="70"/>
        <v>0.99902829287252826</v>
      </c>
      <c r="AS88" s="19">
        <f t="shared" si="70"/>
        <v>0.99014265541837143</v>
      </c>
      <c r="AT88" s="19">
        <f t="shared" si="70"/>
        <v>0.98259239421531874</v>
      </c>
      <c r="AU88" s="19">
        <f t="shared" si="70"/>
        <v>0.99912367736842489</v>
      </c>
      <c r="AV88" s="19">
        <f t="shared" si="70"/>
        <v>0.999336381341976</v>
      </c>
      <c r="AW88" s="107">
        <f t="shared" si="70"/>
        <v>0.99307946504264777</v>
      </c>
      <c r="AX88" s="108">
        <f>(AX86-AX104)/AX86</f>
        <v>0.95578848514155834</v>
      </c>
      <c r="AZ88" s="19">
        <f t="shared" ref="AZ88:BO89" si="71">(AZ86-AZ104)/AZ86</f>
        <v>1</v>
      </c>
      <c r="BA88" s="19">
        <f>(BA86-BA104)/BA86</f>
        <v>1</v>
      </c>
      <c r="BB88" s="19">
        <f t="shared" si="71"/>
        <v>0.99844765116409651</v>
      </c>
      <c r="BC88" s="107">
        <f t="shared" si="71"/>
        <v>0.98150661778089809</v>
      </c>
      <c r="BD88" s="19">
        <f t="shared" si="71"/>
        <v>0.87202341664992677</v>
      </c>
      <c r="BE88" s="107">
        <f t="shared" si="71"/>
        <v>0.96094742846087911</v>
      </c>
      <c r="BF88" s="107">
        <f>(BF86-BF104)/BF86</f>
        <v>0.85653343925020708</v>
      </c>
      <c r="BG88" s="107">
        <f t="shared" ref="BG88:BW89" si="72">(BG86-BG104)/BG86</f>
        <v>0.79851181726666132</v>
      </c>
      <c r="BH88" s="107">
        <f t="shared" si="72"/>
        <v>0.89552314885611151</v>
      </c>
      <c r="BI88" s="107">
        <f t="shared" si="72"/>
        <v>0.96908087895725281</v>
      </c>
      <c r="BJ88" s="107">
        <f t="shared" si="72"/>
        <v>1</v>
      </c>
      <c r="BK88" s="107">
        <f t="shared" si="72"/>
        <v>1</v>
      </c>
      <c r="BL88" s="107">
        <f t="shared" si="72"/>
        <v>1</v>
      </c>
      <c r="BM88" s="107">
        <f t="shared" si="72"/>
        <v>1</v>
      </c>
      <c r="BN88" s="107">
        <f t="shared" si="72"/>
        <v>1</v>
      </c>
      <c r="BO88" s="107">
        <f t="shared" si="72"/>
        <v>1</v>
      </c>
      <c r="BP88" s="107">
        <f t="shared" si="72"/>
        <v>1</v>
      </c>
      <c r="BQ88" s="107">
        <f t="shared" si="72"/>
        <v>1</v>
      </c>
      <c r="BR88" s="107" t="e">
        <f t="shared" si="72"/>
        <v>#DIV/0!</v>
      </c>
      <c r="BS88" s="107" t="e">
        <f t="shared" si="72"/>
        <v>#DIV/0!</v>
      </c>
      <c r="BT88" s="107" t="e">
        <f t="shared" si="72"/>
        <v>#DIV/0!</v>
      </c>
      <c r="BU88" s="107" t="e">
        <f t="shared" si="72"/>
        <v>#DIV/0!</v>
      </c>
      <c r="BV88" s="107" t="e">
        <f t="shared" si="72"/>
        <v>#DIV/0!</v>
      </c>
      <c r="BW88" s="107" t="e">
        <f t="shared" si="72"/>
        <v>#DIV/0!</v>
      </c>
      <c r="BX88" s="108">
        <f>(BX86-BX104)/BX86</f>
        <v>0.94544366029254334</v>
      </c>
    </row>
    <row r="89" spans="1:76">
      <c r="A89" s="88" t="s">
        <v>28</v>
      </c>
      <c r="B89" s="84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19">
        <f t="shared" si="70"/>
        <v>0.87586332562029923</v>
      </c>
      <c r="AA89" s="19">
        <f t="shared" si="70"/>
        <v>0.7164700376042995</v>
      </c>
      <c r="AB89" s="19">
        <f t="shared" si="70"/>
        <v>0.54753478115517151</v>
      </c>
      <c r="AC89" s="19">
        <f t="shared" si="70"/>
        <v>0.56047998390297882</v>
      </c>
      <c r="AD89" s="19">
        <f t="shared" si="70"/>
        <v>0.59807568152945834</v>
      </c>
      <c r="AE89" s="19">
        <f t="shared" si="70"/>
        <v>0.77925638705269651</v>
      </c>
      <c r="AF89" s="19">
        <f t="shared" si="70"/>
        <v>0.89724928742650656</v>
      </c>
      <c r="AG89" s="19">
        <f t="shared" si="70"/>
        <v>0.88539666519393012</v>
      </c>
      <c r="AH89" s="19">
        <f t="shared" si="70"/>
        <v>0.93672487048826281</v>
      </c>
      <c r="AI89" s="19">
        <f t="shared" si="70"/>
        <v>0.97137302713784868</v>
      </c>
      <c r="AJ89" s="19">
        <f t="shared" si="70"/>
        <v>0.99435559020976361</v>
      </c>
      <c r="AK89" s="19">
        <f t="shared" si="70"/>
        <v>0.96405242911871358</v>
      </c>
      <c r="AL89" s="19">
        <f t="shared" si="70"/>
        <v>0.97780534785109485</v>
      </c>
      <c r="AM89" s="19">
        <f t="shared" si="70"/>
        <v>0.98182561242397293</v>
      </c>
      <c r="AN89" s="19">
        <f t="shared" si="70"/>
        <v>0.98649613835268124</v>
      </c>
      <c r="AO89" s="19">
        <f t="shared" si="70"/>
        <v>0.98036248060842257</v>
      </c>
      <c r="AP89" s="19">
        <f t="shared" si="70"/>
        <v>0.9935395744494101</v>
      </c>
      <c r="AQ89" s="19">
        <f t="shared" si="70"/>
        <v>0.98179842434121167</v>
      </c>
      <c r="AR89" s="19">
        <f t="shared" si="70"/>
        <v>0.99902829287252826</v>
      </c>
      <c r="AS89" s="19">
        <f t="shared" si="70"/>
        <v>0.99014265541837143</v>
      </c>
      <c r="AT89" s="19">
        <f t="shared" si="70"/>
        <v>0.97610152912097425</v>
      </c>
      <c r="AU89" s="19">
        <f t="shared" si="70"/>
        <v>0.99791662140206794</v>
      </c>
      <c r="AV89" s="19">
        <f t="shared" si="70"/>
        <v>0.99866712286532866</v>
      </c>
      <c r="AW89" s="107">
        <f t="shared" si="70"/>
        <v>0.99257788062656782</v>
      </c>
      <c r="AX89" s="108">
        <f>(AX87-AX105)/AX87</f>
        <v>0.87713379577067696</v>
      </c>
      <c r="AZ89" s="19">
        <f t="shared" si="71"/>
        <v>0.9961049667037476</v>
      </c>
      <c r="BA89" s="19">
        <f t="shared" si="71"/>
        <v>0.99986364915476977</v>
      </c>
      <c r="BB89" s="19">
        <f t="shared" si="71"/>
        <v>0.99707365730082864</v>
      </c>
      <c r="BC89" s="107">
        <f t="shared" si="71"/>
        <v>0.97093897079855418</v>
      </c>
      <c r="BD89" s="19">
        <f t="shared" si="71"/>
        <v>0.86246705509031729</v>
      </c>
      <c r="BE89" s="107">
        <f t="shared" si="71"/>
        <v>0.95852594875856389</v>
      </c>
      <c r="BF89" s="107">
        <f t="shared" si="71"/>
        <v>0.82704488483405081</v>
      </c>
      <c r="BG89" s="107">
        <f t="shared" si="71"/>
        <v>0.75354117112542429</v>
      </c>
      <c r="BH89" s="107">
        <f t="shared" si="71"/>
        <v>0.86824776759855238</v>
      </c>
      <c r="BI89" s="107">
        <f t="shared" si="71"/>
        <v>0.96047435255131031</v>
      </c>
      <c r="BJ89" s="107">
        <f t="shared" si="71"/>
        <v>0.99785684148171327</v>
      </c>
      <c r="BK89" s="107">
        <f t="shared" si="71"/>
        <v>1</v>
      </c>
      <c r="BL89" s="107">
        <f t="shared" si="71"/>
        <v>1</v>
      </c>
      <c r="BM89" s="107">
        <f t="shared" si="71"/>
        <v>1</v>
      </c>
      <c r="BN89" s="107">
        <f t="shared" si="71"/>
        <v>1</v>
      </c>
      <c r="BO89" s="107">
        <f t="shared" si="71"/>
        <v>1</v>
      </c>
      <c r="BP89" s="107">
        <f t="shared" si="72"/>
        <v>1</v>
      </c>
      <c r="BQ89" s="107">
        <f t="shared" si="72"/>
        <v>1</v>
      </c>
      <c r="BR89" s="107" t="e">
        <f t="shared" si="72"/>
        <v>#DIV/0!</v>
      </c>
      <c r="BS89" s="107" t="e">
        <f t="shared" si="72"/>
        <v>#DIV/0!</v>
      </c>
      <c r="BT89" s="107" t="e">
        <f t="shared" si="72"/>
        <v>#DIV/0!</v>
      </c>
      <c r="BU89" s="107" t="e">
        <f t="shared" si="72"/>
        <v>#DIV/0!</v>
      </c>
      <c r="BV89" s="107" t="e">
        <f t="shared" si="72"/>
        <v>#DIV/0!</v>
      </c>
      <c r="BW89" s="107" t="e">
        <f t="shared" si="72"/>
        <v>#DIV/0!</v>
      </c>
      <c r="BX89" s="108">
        <f>(BX87-BX105)/BX87</f>
        <v>0.93406531231753454</v>
      </c>
    </row>
    <row r="90" spans="1:76">
      <c r="A90" s="88" t="s">
        <v>29</v>
      </c>
      <c r="B90" s="84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19">
        <f t="shared" ref="Z90:AW90" si="73">(Z86-Z106)/Z86</f>
        <v>0.95365454768855318</v>
      </c>
      <c r="AA90" s="19">
        <f t="shared" si="73"/>
        <v>0.97457722161555937</v>
      </c>
      <c r="AB90" s="19">
        <f t="shared" si="73"/>
        <v>0.8369786041248779</v>
      </c>
      <c r="AC90" s="19">
        <f t="shared" si="73"/>
        <v>0.86831539186185824</v>
      </c>
      <c r="AD90" s="19">
        <f t="shared" si="73"/>
        <v>0.98233542287106645</v>
      </c>
      <c r="AE90" s="19">
        <f t="shared" si="73"/>
        <v>0.99475147693946031</v>
      </c>
      <c r="AF90" s="19">
        <f t="shared" si="73"/>
        <v>0.9702216287532186</v>
      </c>
      <c r="AG90" s="19">
        <f t="shared" si="73"/>
        <v>0.97498874876715214</v>
      </c>
      <c r="AH90" s="19">
        <f t="shared" si="73"/>
        <v>0.9769631438533094</v>
      </c>
      <c r="AI90" s="19">
        <f t="shared" si="73"/>
        <v>0.99227535757178731</v>
      </c>
      <c r="AJ90" s="19">
        <f t="shared" si="73"/>
        <v>1</v>
      </c>
      <c r="AK90" s="19">
        <f t="shared" si="73"/>
        <v>1</v>
      </c>
      <c r="AL90" s="19">
        <f t="shared" si="73"/>
        <v>0.98589801896761597</v>
      </c>
      <c r="AM90" s="19">
        <f t="shared" si="73"/>
        <v>0.99776906988484748</v>
      </c>
      <c r="AN90" s="19">
        <f t="shared" si="73"/>
        <v>0.98941975296884965</v>
      </c>
      <c r="AO90" s="19">
        <f t="shared" si="73"/>
        <v>0.98202731847591662</v>
      </c>
      <c r="AP90" s="19">
        <f t="shared" si="73"/>
        <v>0.99857229196900665</v>
      </c>
      <c r="AQ90" s="19">
        <f t="shared" si="73"/>
        <v>0.99401417257190494</v>
      </c>
      <c r="AR90" s="19">
        <f t="shared" si="73"/>
        <v>0.99902829287252826</v>
      </c>
      <c r="AS90" s="19">
        <f t="shared" si="73"/>
        <v>1</v>
      </c>
      <c r="AT90" s="19">
        <f t="shared" si="73"/>
        <v>0.99743457141274039</v>
      </c>
      <c r="AU90" s="19">
        <f>(AU86-AU106)/AU86</f>
        <v>1</v>
      </c>
      <c r="AV90" s="19">
        <f>(AV86-AV106)/AV86</f>
        <v>0.999336381341976</v>
      </c>
      <c r="AW90" s="107">
        <f t="shared" si="73"/>
        <v>0.99295258856842972</v>
      </c>
      <c r="AX90" s="108">
        <f>(AX86-AX106)/AX86</f>
        <v>0.97082575979210106</v>
      </c>
      <c r="AZ90" s="19">
        <f t="shared" ref="AZ90:BW90" si="74">(AZ86-AZ106)/AZ86</f>
        <v>1</v>
      </c>
      <c r="BA90" s="19">
        <f t="shared" si="74"/>
        <v>1</v>
      </c>
      <c r="BB90" s="19">
        <f t="shared" si="74"/>
        <v>0.99844765116409651</v>
      </c>
      <c r="BC90" s="107">
        <f t="shared" si="74"/>
        <v>0.9762071924487089</v>
      </c>
      <c r="BD90" s="19">
        <f t="shared" si="74"/>
        <v>0.88288805349097488</v>
      </c>
      <c r="BE90" s="107">
        <f t="shared" si="74"/>
        <v>0.96148445135273064</v>
      </c>
      <c r="BF90" s="107">
        <f t="shared" si="74"/>
        <v>0.86230498517471665</v>
      </c>
      <c r="BG90" s="107">
        <f t="shared" si="74"/>
        <v>0.80828455871217186</v>
      </c>
      <c r="BH90" s="107">
        <f t="shared" si="74"/>
        <v>0.89552314885611151</v>
      </c>
      <c r="BI90" s="107">
        <f t="shared" si="74"/>
        <v>0.96869183597500053</v>
      </c>
      <c r="BJ90" s="107">
        <f t="shared" si="74"/>
        <v>1</v>
      </c>
      <c r="BK90" s="107">
        <f t="shared" si="74"/>
        <v>1</v>
      </c>
      <c r="BL90" s="107">
        <f t="shared" si="74"/>
        <v>1</v>
      </c>
      <c r="BM90" s="107">
        <f t="shared" si="74"/>
        <v>1</v>
      </c>
      <c r="BN90" s="107">
        <f t="shared" si="74"/>
        <v>1</v>
      </c>
      <c r="BO90" s="107">
        <f t="shared" si="74"/>
        <v>1</v>
      </c>
      <c r="BP90" s="107">
        <f t="shared" si="74"/>
        <v>1</v>
      </c>
      <c r="BQ90" s="107">
        <f t="shared" si="74"/>
        <v>1</v>
      </c>
      <c r="BR90" s="107" t="e">
        <f t="shared" si="74"/>
        <v>#DIV/0!</v>
      </c>
      <c r="BS90" s="107" t="e">
        <f t="shared" si="74"/>
        <v>#DIV/0!</v>
      </c>
      <c r="BT90" s="107" t="e">
        <f t="shared" si="74"/>
        <v>#DIV/0!</v>
      </c>
      <c r="BU90" s="107" t="e">
        <f t="shared" si="74"/>
        <v>#DIV/0!</v>
      </c>
      <c r="BV90" s="107" t="e">
        <f t="shared" si="74"/>
        <v>#DIV/0!</v>
      </c>
      <c r="BW90" s="107" t="e">
        <f t="shared" si="74"/>
        <v>#DIV/0!</v>
      </c>
      <c r="BX90" s="108">
        <f>(BX86-BX106)/BX86</f>
        <v>0.94738334717491002</v>
      </c>
    </row>
    <row r="91" spans="1:76">
      <c r="A91" s="88" t="s">
        <v>32</v>
      </c>
      <c r="B91" s="84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19">
        <f>(Z86-Z107)/Z86</f>
        <v>0.93878087119366493</v>
      </c>
      <c r="AA91" s="19">
        <f t="shared" ref="AA91:AI91" si="75">(AA86-AA107)/AA86</f>
        <v>0.92457574594929615</v>
      </c>
      <c r="AB91" s="19">
        <f t="shared" si="75"/>
        <v>0.82617297999279948</v>
      </c>
      <c r="AC91" s="19">
        <f t="shared" si="75"/>
        <v>0.85252933590641777</v>
      </c>
      <c r="AD91" s="19">
        <f t="shared" si="75"/>
        <v>0.84397609180082056</v>
      </c>
      <c r="AE91" s="19">
        <f t="shared" si="75"/>
        <v>0.9436748676600264</v>
      </c>
      <c r="AF91" s="19">
        <f t="shared" si="75"/>
        <v>0.94875832570808416</v>
      </c>
      <c r="AG91" s="19">
        <f t="shared" si="75"/>
        <v>0.96867848285503622</v>
      </c>
      <c r="AH91" s="19">
        <f t="shared" si="75"/>
        <v>0.98192623124373613</v>
      </c>
      <c r="AI91" s="19">
        <f t="shared" si="75"/>
        <v>0.99108345161407718</v>
      </c>
      <c r="AJ91" s="19">
        <f>(AJ86-AJ107)/AJ86</f>
        <v>0.99728048989217044</v>
      </c>
      <c r="AK91" s="19">
        <f>(AK86-AK107)/AK86</f>
        <v>0.9928813572668822</v>
      </c>
      <c r="AL91" s="19">
        <f>(AL86-AL107)/AL86</f>
        <v>0.99756885458606992</v>
      </c>
      <c r="AM91" s="19">
        <f>(AM86-AM107)/AM86</f>
        <v>0.98421039978844627</v>
      </c>
      <c r="AN91" s="19">
        <f>(AN86-AN107)/AN86</f>
        <v>0.99850486158065654</v>
      </c>
      <c r="AO91" s="19">
        <f t="shared" ref="AO91:AW91" si="76">(AO86-AO107)/AO86</f>
        <v>0.98130841121495327</v>
      </c>
      <c r="AP91" s="19">
        <f t="shared" si="76"/>
        <v>0.99488449860124417</v>
      </c>
      <c r="AQ91" s="19">
        <f t="shared" si="76"/>
        <v>0.98793664026677785</v>
      </c>
      <c r="AR91" s="19">
        <f t="shared" si="76"/>
        <v>0.99902829287252826</v>
      </c>
      <c r="AS91" s="19">
        <f t="shared" si="76"/>
        <v>1</v>
      </c>
      <c r="AT91" s="19">
        <f t="shared" si="76"/>
        <v>1</v>
      </c>
      <c r="AU91" s="19">
        <f t="shared" si="76"/>
        <v>0.99879294403364305</v>
      </c>
      <c r="AV91" s="19">
        <f t="shared" si="76"/>
        <v>0.99834377326425183</v>
      </c>
      <c r="AW91" s="107">
        <f t="shared" si="76"/>
        <v>0.99846594808445355</v>
      </c>
      <c r="AX91" s="108">
        <f>(AX86-AX107)/AX86</f>
        <v>0.95597507937531134</v>
      </c>
      <c r="AZ91" s="19">
        <f t="shared" ref="AZ91:BW91" si="77">(AZ86-AZ107)/AZ86</f>
        <v>1</v>
      </c>
      <c r="BA91" s="19">
        <f t="shared" si="77"/>
        <v>1</v>
      </c>
      <c r="BB91" s="19">
        <f t="shared" si="77"/>
        <v>1</v>
      </c>
      <c r="BC91" s="107">
        <f t="shared" si="77"/>
        <v>1</v>
      </c>
      <c r="BD91" s="19">
        <f t="shared" si="77"/>
        <v>1</v>
      </c>
      <c r="BE91" s="107">
        <f t="shared" si="77"/>
        <v>1</v>
      </c>
      <c r="BF91" s="107">
        <f t="shared" si="77"/>
        <v>1</v>
      </c>
      <c r="BG91" s="107">
        <f t="shared" si="77"/>
        <v>1</v>
      </c>
      <c r="BH91" s="107">
        <f t="shared" si="77"/>
        <v>1</v>
      </c>
      <c r="BI91" s="107">
        <f t="shared" si="77"/>
        <v>1</v>
      </c>
      <c r="BJ91" s="107">
        <f t="shared" si="77"/>
        <v>1</v>
      </c>
      <c r="BK91" s="107">
        <f t="shared" si="77"/>
        <v>1</v>
      </c>
      <c r="BL91" s="107">
        <f t="shared" si="77"/>
        <v>1</v>
      </c>
      <c r="BM91" s="107">
        <f t="shared" si="77"/>
        <v>1</v>
      </c>
      <c r="BN91" s="107">
        <f t="shared" si="77"/>
        <v>1</v>
      </c>
      <c r="BO91" s="107">
        <f t="shared" si="77"/>
        <v>1</v>
      </c>
      <c r="BP91" s="107">
        <f t="shared" si="77"/>
        <v>1</v>
      </c>
      <c r="BQ91" s="107">
        <f t="shared" si="77"/>
        <v>1</v>
      </c>
      <c r="BR91" s="107" t="e">
        <f t="shared" si="77"/>
        <v>#DIV/0!</v>
      </c>
      <c r="BS91" s="107" t="e">
        <f t="shared" si="77"/>
        <v>#DIV/0!</v>
      </c>
      <c r="BT91" s="107" t="e">
        <f t="shared" si="77"/>
        <v>#DIV/0!</v>
      </c>
      <c r="BU91" s="107" t="e">
        <f t="shared" si="77"/>
        <v>#DIV/0!</v>
      </c>
      <c r="BV91" s="107" t="e">
        <f t="shared" si="77"/>
        <v>#DIV/0!</v>
      </c>
      <c r="BW91" s="107" t="e">
        <f t="shared" si="77"/>
        <v>#DIV/0!</v>
      </c>
      <c r="BX91" s="108">
        <f>(BX86-BX107)/BX86</f>
        <v>1</v>
      </c>
    </row>
    <row r="92" spans="1:76">
      <c r="A92" s="88" t="s">
        <v>43</v>
      </c>
      <c r="B92" s="84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19">
        <f>(Z86-Z108)/Z86</f>
        <v>1</v>
      </c>
      <c r="AA92" s="19">
        <f t="shared" ref="AA92:AN92" si="78">(AA86-AA108)/AA86</f>
        <v>1</v>
      </c>
      <c r="AB92" s="19">
        <f t="shared" si="78"/>
        <v>1</v>
      </c>
      <c r="AC92" s="19">
        <f t="shared" si="78"/>
        <v>1</v>
      </c>
      <c r="AD92" s="19">
        <f t="shared" si="78"/>
        <v>1</v>
      </c>
      <c r="AE92" s="19">
        <f t="shared" si="78"/>
        <v>1</v>
      </c>
      <c r="AF92" s="19">
        <f t="shared" si="78"/>
        <v>1</v>
      </c>
      <c r="AG92" s="19">
        <f t="shared" si="78"/>
        <v>1</v>
      </c>
      <c r="AH92" s="19">
        <f t="shared" si="78"/>
        <v>1</v>
      </c>
      <c r="AI92" s="19">
        <f t="shared" si="78"/>
        <v>1</v>
      </c>
      <c r="AJ92" s="19">
        <f t="shared" si="78"/>
        <v>1</v>
      </c>
      <c r="AK92" s="19">
        <f t="shared" si="78"/>
        <v>1</v>
      </c>
      <c r="AL92" s="19">
        <f t="shared" si="78"/>
        <v>1</v>
      </c>
      <c r="AM92" s="19">
        <f t="shared" si="78"/>
        <v>1</v>
      </c>
      <c r="AN92" s="19">
        <f t="shared" si="78"/>
        <v>1</v>
      </c>
      <c r="AO92" s="19">
        <f>(AO86-AO108)/AO86</f>
        <v>1</v>
      </c>
      <c r="AP92" s="19">
        <f t="shared" ref="AP92:AW92" si="79">(AP86-AP108)/AP86</f>
        <v>1</v>
      </c>
      <c r="AQ92" s="19">
        <f t="shared" si="79"/>
        <v>1</v>
      </c>
      <c r="AR92" s="19">
        <f t="shared" si="79"/>
        <v>1</v>
      </c>
      <c r="AS92" s="19">
        <f t="shared" si="79"/>
        <v>1</v>
      </c>
      <c r="AT92" s="19">
        <f t="shared" si="79"/>
        <v>1</v>
      </c>
      <c r="AU92" s="19">
        <f t="shared" si="79"/>
        <v>1</v>
      </c>
      <c r="AV92" s="19">
        <f t="shared" si="79"/>
        <v>1</v>
      </c>
      <c r="AW92" s="107">
        <f t="shared" si="79"/>
        <v>1</v>
      </c>
      <c r="AX92" s="108">
        <f>(AX86-AX108)/AX86</f>
        <v>1</v>
      </c>
      <c r="AZ92" s="19">
        <f t="shared" ref="AZ92:BW92" si="80">(AZ86-AZ108)/AZ86</f>
        <v>1</v>
      </c>
      <c r="BA92" s="19">
        <f t="shared" si="80"/>
        <v>1</v>
      </c>
      <c r="BB92" s="19">
        <f t="shared" si="80"/>
        <v>1</v>
      </c>
      <c r="BC92" s="107">
        <f t="shared" si="80"/>
        <v>1</v>
      </c>
      <c r="BD92" s="19">
        <f t="shared" si="80"/>
        <v>1</v>
      </c>
      <c r="BE92" s="107">
        <f t="shared" si="80"/>
        <v>1</v>
      </c>
      <c r="BF92" s="107">
        <f t="shared" si="80"/>
        <v>1</v>
      </c>
      <c r="BG92" s="107">
        <f t="shared" si="80"/>
        <v>1</v>
      </c>
      <c r="BH92" s="107">
        <f t="shared" si="80"/>
        <v>1</v>
      </c>
      <c r="BI92" s="107">
        <f t="shared" si="80"/>
        <v>1</v>
      </c>
      <c r="BJ92" s="107">
        <f t="shared" si="80"/>
        <v>1</v>
      </c>
      <c r="BK92" s="107">
        <f t="shared" si="80"/>
        <v>1</v>
      </c>
      <c r="BL92" s="107">
        <f t="shared" si="80"/>
        <v>1</v>
      </c>
      <c r="BM92" s="107">
        <f t="shared" si="80"/>
        <v>1</v>
      </c>
      <c r="BN92" s="107">
        <f t="shared" si="80"/>
        <v>1</v>
      </c>
      <c r="BO92" s="107">
        <f t="shared" si="80"/>
        <v>1</v>
      </c>
      <c r="BP92" s="107">
        <f t="shared" si="80"/>
        <v>1</v>
      </c>
      <c r="BQ92" s="107">
        <f t="shared" si="80"/>
        <v>1</v>
      </c>
      <c r="BR92" s="107" t="e">
        <f t="shared" si="80"/>
        <v>#DIV/0!</v>
      </c>
      <c r="BS92" s="107" t="e">
        <f t="shared" si="80"/>
        <v>#DIV/0!</v>
      </c>
      <c r="BT92" s="107" t="e">
        <f t="shared" si="80"/>
        <v>#DIV/0!</v>
      </c>
      <c r="BU92" s="107" t="e">
        <f t="shared" si="80"/>
        <v>#DIV/0!</v>
      </c>
      <c r="BV92" s="107" t="e">
        <f t="shared" si="80"/>
        <v>#DIV/0!</v>
      </c>
      <c r="BW92" s="107" t="e">
        <f t="shared" si="80"/>
        <v>#DIV/0!</v>
      </c>
      <c r="BX92" s="108">
        <f>(BX86-BX108)/BX86</f>
        <v>1</v>
      </c>
    </row>
    <row r="93" spans="1:76">
      <c r="A93" s="88" t="s">
        <v>44</v>
      </c>
      <c r="B93" s="84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19">
        <f>(Z86-Z109)/Z86</f>
        <v>0.99895771986391046</v>
      </c>
      <c r="AA93" s="19">
        <f t="shared" ref="AA93:AD93" si="81">(AA86-AA109)/AA86</f>
        <v>1</v>
      </c>
      <c r="AB93" s="19">
        <f t="shared" si="81"/>
        <v>0.99407563133261323</v>
      </c>
      <c r="AC93" s="19">
        <f t="shared" si="81"/>
        <v>0.98246156378901928</v>
      </c>
      <c r="AD93" s="19">
        <f t="shared" si="81"/>
        <v>0.99902742778599241</v>
      </c>
      <c r="AE93" s="19">
        <f>(AE86-AE109)/AE86</f>
        <v>0.99953233771978012</v>
      </c>
      <c r="AF93" s="19">
        <f t="shared" ref="AF93:AW93" si="82">(AF86-AF109)/AF86</f>
        <v>0.9999414806460537</v>
      </c>
      <c r="AG93" s="19">
        <f t="shared" si="82"/>
        <v>0.9997433761358957</v>
      </c>
      <c r="AH93" s="19">
        <f t="shared" si="82"/>
        <v>0.99451463094448289</v>
      </c>
      <c r="AI93" s="19">
        <f t="shared" si="82"/>
        <v>1</v>
      </c>
      <c r="AJ93" s="19">
        <f t="shared" si="82"/>
        <v>1</v>
      </c>
      <c r="AK93" s="19">
        <f t="shared" si="82"/>
        <v>1</v>
      </c>
      <c r="AL93" s="19">
        <f t="shared" si="82"/>
        <v>0.99969903289236084</v>
      </c>
      <c r="AM93" s="19">
        <f t="shared" si="82"/>
        <v>1</v>
      </c>
      <c r="AN93" s="19">
        <f t="shared" si="82"/>
        <v>1</v>
      </c>
      <c r="AO93" s="19">
        <f t="shared" si="82"/>
        <v>1</v>
      </c>
      <c r="AP93" s="19">
        <f t="shared" si="82"/>
        <v>0.99857229196900665</v>
      </c>
      <c r="AQ93" s="19">
        <f t="shared" si="82"/>
        <v>1</v>
      </c>
      <c r="AR93" s="19">
        <f t="shared" si="82"/>
        <v>1</v>
      </c>
      <c r="AS93" s="19">
        <f t="shared" si="82"/>
        <v>1</v>
      </c>
      <c r="AT93" s="19">
        <f t="shared" si="82"/>
        <v>1</v>
      </c>
      <c r="AU93" s="19">
        <f t="shared" si="82"/>
        <v>1</v>
      </c>
      <c r="AV93" s="19">
        <f t="shared" si="82"/>
        <v>1</v>
      </c>
      <c r="AW93" s="107">
        <f t="shared" si="82"/>
        <v>1</v>
      </c>
      <c r="AX93" s="108">
        <f>(AX86-AX109)/AX86</f>
        <v>0.99812683535532776</v>
      </c>
      <c r="AZ93" s="19">
        <f t="shared" ref="AZ93:BW93" si="83">(AZ86-AZ109)/AZ86</f>
        <v>1</v>
      </c>
      <c r="BA93" s="19">
        <f t="shared" si="83"/>
        <v>1</v>
      </c>
      <c r="BB93" s="19">
        <f t="shared" si="83"/>
        <v>1</v>
      </c>
      <c r="BC93" s="107">
        <f t="shared" si="83"/>
        <v>1</v>
      </c>
      <c r="BD93" s="19">
        <f t="shared" si="83"/>
        <v>1</v>
      </c>
      <c r="BE93" s="107">
        <f t="shared" si="83"/>
        <v>1</v>
      </c>
      <c r="BF93" s="107">
        <f t="shared" si="83"/>
        <v>1</v>
      </c>
      <c r="BG93" s="107">
        <f t="shared" si="83"/>
        <v>1</v>
      </c>
      <c r="BH93" s="107">
        <f t="shared" si="83"/>
        <v>1</v>
      </c>
      <c r="BI93" s="107">
        <f t="shared" si="83"/>
        <v>1</v>
      </c>
      <c r="BJ93" s="107">
        <f t="shared" si="83"/>
        <v>1</v>
      </c>
      <c r="BK93" s="107">
        <f t="shared" si="83"/>
        <v>1</v>
      </c>
      <c r="BL93" s="107">
        <f t="shared" si="83"/>
        <v>1</v>
      </c>
      <c r="BM93" s="107">
        <f t="shared" si="83"/>
        <v>1</v>
      </c>
      <c r="BN93" s="107">
        <f t="shared" si="83"/>
        <v>1</v>
      </c>
      <c r="BO93" s="107">
        <f t="shared" si="83"/>
        <v>1</v>
      </c>
      <c r="BP93" s="107">
        <f t="shared" si="83"/>
        <v>1</v>
      </c>
      <c r="BQ93" s="107">
        <f t="shared" si="83"/>
        <v>1</v>
      </c>
      <c r="BR93" s="107" t="e">
        <f t="shared" si="83"/>
        <v>#DIV/0!</v>
      </c>
      <c r="BS93" s="107" t="e">
        <f t="shared" si="83"/>
        <v>#DIV/0!</v>
      </c>
      <c r="BT93" s="107" t="e">
        <f t="shared" si="83"/>
        <v>#DIV/0!</v>
      </c>
      <c r="BU93" s="107" t="e">
        <f t="shared" si="83"/>
        <v>#DIV/0!</v>
      </c>
      <c r="BV93" s="107" t="e">
        <f t="shared" si="83"/>
        <v>#DIV/0!</v>
      </c>
      <c r="BW93" s="107" t="e">
        <f t="shared" si="83"/>
        <v>#DIV/0!</v>
      </c>
      <c r="BX93" s="108">
        <f>(BX86-BX109)/BX86</f>
        <v>1</v>
      </c>
    </row>
    <row r="94" spans="1:76">
      <c r="A94" s="88" t="s">
        <v>67</v>
      </c>
      <c r="B94" s="84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19">
        <f t="shared" ref="Z94:Z99" si="84">Z88</f>
        <v>0.97707619237271259</v>
      </c>
      <c r="AA94" s="19">
        <f>(SUM(Z86:AA86)-SUM(Z104:AA104))/SUM(Z86:AA86)</f>
        <v>0.94171706508548825</v>
      </c>
      <c r="AB94" s="19">
        <f>(SUM(Z86:AB86)-SUM(Z104:AB104))/SUM(Z86:AB86)</f>
        <v>0.89524984508544025</v>
      </c>
      <c r="AC94" s="19">
        <f>(SUM(Z86:AC86)-SUM(Z104:AC104))/SUM(Z86:AC86)</f>
        <v>0.89331945267366863</v>
      </c>
      <c r="AD94" s="19">
        <f>(SUM(Z86:AD86)-SUM(Z104:AD104))/SUM(Z86:AD86)</f>
        <v>0.88264821824275186</v>
      </c>
      <c r="AE94" s="19">
        <f>(SUM(Z86:AE86)-SUM(Z104:AE104))/SUM(Z86:AE86)</f>
        <v>0.88765373766368483</v>
      </c>
      <c r="AF94" s="19">
        <f>(SUM(Z86:AF86)-SUM(Z104:AF104))/SUM(Z86:AF86)</f>
        <v>0.89712310753026514</v>
      </c>
      <c r="AG94" s="19">
        <f>(SUM(Z86:AG86)-SUM(Z104:AG104))/SUM(Z86:AG86)</f>
        <v>0.9037077874875874</v>
      </c>
      <c r="AH94" s="19">
        <f>(SUM(Z86:AH86)-SUM(Z104:AH104))/SUM(Z86:AH86)</f>
        <v>0.90820061251224438</v>
      </c>
      <c r="AI94" s="19">
        <f>(SUM(Z86:AI86)-SUM(Z104:AI104))/SUM(Z86:AI86)</f>
        <v>0.91449241148552574</v>
      </c>
      <c r="AJ94" s="19">
        <f>(SUM(Z86:AJ86)-SUM(Z104:AJ104))/SUM(Z86:AJ86)</f>
        <v>0.91928491704513238</v>
      </c>
      <c r="AK94" s="19">
        <f>(SUM(Z86:AK86)-SUM(Z104:AK104))/SUM(Z86:AK86)</f>
        <v>0.92338990321958303</v>
      </c>
      <c r="AL94" s="19">
        <f>(SUM(Z86:AL86)-SUM(Z104:AL104))/SUM(Z86:AL86)</f>
        <v>0.92742727572685901</v>
      </c>
      <c r="AM94" s="19">
        <f>(SUM(Z86:AM86)-SUM(Z104:AM104))/SUM(Z86:AM86)</f>
        <v>0.92954504157577489</v>
      </c>
      <c r="AN94" s="19">
        <f>(SUM(Z86:AN86)-SUM(Z104:AN104))/SUM(Z86:AN86)</f>
        <v>0.93172491701503102</v>
      </c>
      <c r="AO94" s="19">
        <f>(SUM(Z86:AO86)-SUM(Z104:AO104))/SUM(Z86:AO86)</f>
        <v>0.93523038708704409</v>
      </c>
      <c r="AP94" s="19">
        <f>(SUM(Z86:AP86)-SUM(Z104:AP104))/SUM(Z86:AP86)</f>
        <v>0.94052907079974879</v>
      </c>
      <c r="AQ94" s="19">
        <f>(SUM(Z86:AQ86)-SUM(Z104:AQ104))/SUM(Z86:AQ86)</f>
        <v>0.94407065513974675</v>
      </c>
      <c r="AR94" s="19">
        <f>(SUM(Z86:AR86)-SUM(Z104:AR104))/SUM(Z86:AR86)</f>
        <v>0.94636512978182719</v>
      </c>
      <c r="AS94" s="19">
        <f>(SUM(Z86:AS86)-SUM(Z104:AS104))/SUM(Z86:AS86)</f>
        <v>0.94763521320870858</v>
      </c>
      <c r="AT94" s="19">
        <f>(SUM(Z86:AT86)-SUM(Z104:AT104))/SUM(Z86:AT86)</f>
        <v>0.94995546295358713</v>
      </c>
      <c r="AU94" s="19">
        <f>(SUM(Z86:AU86)-SUM(Z104:AU104))/SUM(Z86:AU86)</f>
        <v>0.95233159715031879</v>
      </c>
      <c r="AV94" s="19">
        <f>(SUM(Z86:AV86)-SUM(Z104:AV104))/SUM(Z86:AV86)</f>
        <v>0.95507818657543642</v>
      </c>
      <c r="AW94" s="107">
        <f>(SUM(Z86:AW86)-SUM(Z104:AW104))/SUM(Z86:AW86)</f>
        <v>0.95578848514155834</v>
      </c>
      <c r="AX94" s="108"/>
      <c r="AZ94" s="19">
        <f t="shared" ref="AZ94:AZ99" si="85">AZ88</f>
        <v>1</v>
      </c>
      <c r="BA94" s="19">
        <f>(SUM(AZ86:BA86)-SUM(AZ104:BA104))/SUM(AZ86:BA86)</f>
        <v>1</v>
      </c>
      <c r="BB94" s="19">
        <f>(SUM(AZ86:BB86)-SUM(AZ104:BB104))/SUM(AZ86:BB86)</f>
        <v>0.9996394936957419</v>
      </c>
      <c r="BC94" s="107">
        <f>(SUM(AZ86:BC86)-SUM(AZ104:BC104))/SUM(AZ86:BC86)</f>
        <v>0.99730883612175614</v>
      </c>
      <c r="BD94" s="19">
        <f>(SUM(AZ86:BD86)-SUM(AZ104:BD104))/SUM(AZ86:BD86)</f>
        <v>0.97363913998385454</v>
      </c>
      <c r="BE94" s="107">
        <f>(SUM(AZ86:BE86)-SUM(AZ104:BE104))/SUM(AZ86:BE86)</f>
        <v>0.97052550265355575</v>
      </c>
      <c r="BF94" s="107">
        <f>(SUM(AZ86:BF86)-SUM(AZ104:BF104))/SUM(AZ86:BF86)</f>
        <v>0.94659083378991449</v>
      </c>
      <c r="BG94" s="107">
        <f>(SUM(AZ86:BG86)-SUM(AZ104:BG104))/SUM(AZ86:BG86)</f>
        <v>0.92782293701690455</v>
      </c>
      <c r="BH94" s="107">
        <f>(SUM(AZ86:BH86)-SUM(AZ104:BH104))/SUM(AZ86:BH86)</f>
        <v>0.92431522248113918</v>
      </c>
      <c r="BI94" s="107">
        <f>(SUM(AZ86:BI86)-SUM(AZ104:BI104))/SUM(AZ86:BI86)</f>
        <v>0.92800772197563264</v>
      </c>
      <c r="BJ94" s="107">
        <f>(SUM(AZ86:BJ86)-SUM(AZ104:BJ104))/SUM(AZ86:BJ86)</f>
        <v>0.93350196836834942</v>
      </c>
      <c r="BK94" s="107">
        <f>(SUM(AZ86:BK86)-SUM(AZ104:BK104))/SUM(AZ86:BK86)</f>
        <v>0.94038720017679078</v>
      </c>
      <c r="BL94" s="107">
        <f>(SUM(AZ86:BL86)-SUM(AZ104:BL104))/SUM(AZ86:BL86)</f>
        <v>0.94244777589261342</v>
      </c>
      <c r="BM94" s="107">
        <f>(SUM(AZ86:BM86)-SUM(AZ104:BM104))/SUM(AZ86:BM86)</f>
        <v>0.94412193233463582</v>
      </c>
      <c r="BN94" s="107">
        <f>(SUM(AZ86:BN86)-SUM(AZ104:BN104))/SUM(AZ86:BN86)</f>
        <v>0.9449697016328189</v>
      </c>
      <c r="BO94" s="107">
        <f>(SUM(AZ86:BO86)-SUM(AZ104:BO104))/SUM(AZ86:BO86)</f>
        <v>0.94535742134452461</v>
      </c>
      <c r="BP94" s="107">
        <f>(SUM(AZ86:BP86)-SUM(AZ104:BP104))/SUM(AZ86:BP86)</f>
        <v>0.94540303640754686</v>
      </c>
      <c r="BQ94" s="107">
        <f>(SUM(AZ86:BQ86)-SUM(AZ104:BQ104))/SUM(AZ86:BQ86)</f>
        <v>0.94544366029254334</v>
      </c>
      <c r="BR94" s="107">
        <f>(SUM(AZ86:BR86)-SUM(AZ104:BR104))/SUM(AZ86:BR86)</f>
        <v>0.94544366029254334</v>
      </c>
      <c r="BS94" s="107">
        <f>(SUM(AZ86:BS86)-SUM(AZ104:BS104))/SUM(AZ86:BS86)</f>
        <v>0.94544366029254334</v>
      </c>
      <c r="BT94" s="107">
        <f>(SUM(AZ86:BT86)-SUM(AZ104:BT104))/SUM(AZ86:BT86)</f>
        <v>0.94544366029254334</v>
      </c>
      <c r="BU94" s="107">
        <f>(SUM(AZ86:BU86)-SUM(AZ104:BU104))/SUM(AZ86:BU86)</f>
        <v>0.94544366029254334</v>
      </c>
      <c r="BV94" s="107">
        <f>(SUM(AZ86:BV86)-SUM(AZ104:BV104))/SUM(AZ86:BV86)</f>
        <v>0.94544366029254334</v>
      </c>
      <c r="BW94" s="107">
        <f>(SUM(AZ86:BW86)-SUM(AZ104:BW104))/SUM(AZ86:BW86)</f>
        <v>0.94544366029254334</v>
      </c>
      <c r="BX94" s="108"/>
    </row>
    <row r="95" spans="1:76">
      <c r="A95" s="88" t="s">
        <v>68</v>
      </c>
      <c r="B95" s="84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19">
        <f t="shared" si="84"/>
        <v>0.87586332562029923</v>
      </c>
      <c r="AA95" s="19">
        <f>(SUM(Z87:AA87)-SUM(Z105:AA105))/SUM(Z87:AA87)</f>
        <v>0.81133944239662048</v>
      </c>
      <c r="AB95" s="19">
        <f>(SUM(Z87:AB87)-SUM(Z105:AB105))/SUM(Z87:AB87)</f>
        <v>0.69304433122616649</v>
      </c>
      <c r="AC95" s="19">
        <f>(SUM(Z87:AC87)-SUM(Z105:AC105))/SUM(Z87:AC87)</f>
        <v>0.65557561581906887</v>
      </c>
      <c r="AD95" s="19">
        <f>(SUM(Z87:AD87)-SUM(Z105:AD105))/SUM(Z87:AD87)</f>
        <v>0.64413989401667204</v>
      </c>
      <c r="AE95" s="19">
        <f>(SUM(Z87:AE87)-SUM(Z105:AE105))/SUM(Z87:AE87)</f>
        <v>0.66054829872957832</v>
      </c>
      <c r="AF95" s="19">
        <f>(SUM(Z87:AF87)-SUM(Z105:AF105))/SUM(Z87:AF87)</f>
        <v>0.68629543098874379</v>
      </c>
      <c r="AG95" s="19">
        <f>(SUM(Z87:AG87)-SUM(Z105:AG105))/SUM(Z87:AG87)</f>
        <v>0.71299680402085119</v>
      </c>
      <c r="AH95" s="19">
        <f>(SUM(Z87:AH87)-SUM(Z105:AH105))/SUM(Z87:AH87)</f>
        <v>0.73323760514010339</v>
      </c>
      <c r="AI95" s="19">
        <f>(SUM(Z87:AI87)-SUM(Z105:AI105))/SUM(Z87:AI87)</f>
        <v>0.75173452099611404</v>
      </c>
      <c r="AJ95" s="19">
        <f>(SUM(Z87:AJ87)-SUM(Z105:AJ105))/SUM(Z87:AJ87)</f>
        <v>0.76588497814166312</v>
      </c>
      <c r="AK95" s="19">
        <f>(SUM(Z87:AK87)-SUM(Z105:AK105))/SUM(Z87:AK87)</f>
        <v>0.77645451200704263</v>
      </c>
      <c r="AL95" s="19">
        <f>(SUM(Z87:AL87)-SUM(Z105:AL105))/SUM(Z87:AL87)</f>
        <v>0.7883518135480827</v>
      </c>
      <c r="AM95" s="19">
        <f>(SUM(Z87:AM87)-SUM(Z105:AM105))/SUM(Z87:AM87)</f>
        <v>0.79598902463952104</v>
      </c>
      <c r="AN95" s="19">
        <f>(SUM(Z87:AN87)-SUM(Z105:AN105))/SUM(Z87:AN87)</f>
        <v>0.80329142290606503</v>
      </c>
      <c r="AO95" s="19">
        <f>(SUM(Z87:AO87)-SUM(Z105:AO105))/SUM(Z87:AO87)</f>
        <v>0.81597862743234195</v>
      </c>
      <c r="AP95" s="19">
        <f>(SUM(Z87:AP87)-SUM(Z105:AP105))/SUM(Z87:AP87)</f>
        <v>0.83103644040238567</v>
      </c>
      <c r="AQ95" s="19">
        <f>(SUM(Z87:AQ87)-SUM(Z105:AQ105))/SUM(Z87:AQ87)</f>
        <v>0.84145110361823139</v>
      </c>
      <c r="AR95" s="19">
        <f>(SUM(Z87:AR87)-SUM(Z105:AR105))/SUM(Z87:AR87)</f>
        <v>0.84817446444839506</v>
      </c>
      <c r="AS95" s="19">
        <f>(SUM(Z87:AS87)-SUM(Z105:AS105))/SUM(Z87:AS87)</f>
        <v>0.85238108393135126</v>
      </c>
      <c r="AT95" s="19">
        <f>(SUM(Z87:AT87)-SUM(Z105:AT105))/SUM(Z87:AT87)</f>
        <v>0.86036233766771419</v>
      </c>
      <c r="AU95" s="19">
        <f>(SUM(Z87:AU87)-SUM(Z105:AU105))/SUM(Z87:AU87)</f>
        <v>0.86715746978284869</v>
      </c>
      <c r="AV95" s="19">
        <f>(SUM(Z87:AV87)-SUM(Z105:AV105))/SUM(Z87:AV87)</f>
        <v>0.87500229891863357</v>
      </c>
      <c r="AW95" s="107">
        <f>(SUM(Z87:AW87)-SUM(Z105:AW105))/SUM(Z87:AW87)</f>
        <v>0.87713379577067696</v>
      </c>
      <c r="AX95" s="108"/>
      <c r="AZ95" s="19">
        <f t="shared" si="85"/>
        <v>0.9961049667037476</v>
      </c>
      <c r="BA95" s="19">
        <f>(SUM(AZ87:BA87)-SUM(AZ105:BA105))/SUM(AZ87:BA87)</f>
        <v>0.99740405584939718</v>
      </c>
      <c r="BB95" s="19">
        <f>(SUM(AZ87:BB87)-SUM(AZ105:BB105))/SUM(AZ87:BB87)</f>
        <v>0.99732711223513415</v>
      </c>
      <c r="BC95" s="107">
        <f>(SUM(AZ87:BC87)-SUM(AZ105:BC105))/SUM(AZ87:BC87)</f>
        <v>0.99392713771386187</v>
      </c>
      <c r="BD95" s="19">
        <f>(SUM(AZ87:BD87)-SUM(AZ105:BD105))/SUM(AZ87:BD87)</f>
        <v>0.9694039348855209</v>
      </c>
      <c r="BE95" s="107">
        <f>(SUM(AZ87:BE87)-SUM(AZ105:BE105))/SUM(AZ87:BE87)</f>
        <v>0.96673671859121579</v>
      </c>
      <c r="BF95" s="107">
        <f>(SUM(AZ87:BF87)-SUM(AZ105:BF105))/SUM(AZ87:BF87)</f>
        <v>0.9373528890997016</v>
      </c>
      <c r="BG95" s="107">
        <f>(SUM(AZ87:BG87)-SUM(AZ105:BG105))/SUM(AZ87:BG87)</f>
        <v>0.91395303539314421</v>
      </c>
      <c r="BH95" s="107">
        <f>(SUM(AZ87:BH87)-SUM(AZ105:BH105))/SUM(AZ87:BH87)</f>
        <v>0.90896993081204469</v>
      </c>
      <c r="BI95" s="107">
        <f>(SUM(AZ87:BI87)-SUM(AZ105:BI105))/SUM(AZ87:BI87)</f>
        <v>0.91323364359520698</v>
      </c>
      <c r="BJ95" s="107">
        <f>(SUM(AZ87:BJ87)-SUM(AZ105:BJ105))/SUM(AZ87:BJ87)</f>
        <v>0.91971341563740228</v>
      </c>
      <c r="BK95" s="107">
        <f>(SUM(AZ87:BK87)-SUM(AZ105:BK105))/SUM(AZ87:BK87)</f>
        <v>0.92792524926930109</v>
      </c>
      <c r="BL95" s="107">
        <f>(SUM(AZ87:BL87)-SUM(AZ105:BL105))/SUM(AZ87:BL87)</f>
        <v>0.93042800485834432</v>
      </c>
      <c r="BM95" s="107">
        <f>(SUM(AZ87:BM87)-SUM(AZ105:BM105))/SUM(AZ87:BM87)</f>
        <v>0.93246081449690377</v>
      </c>
      <c r="BN95" s="107">
        <f>(SUM(AZ87:BN87)-SUM(AZ105:BN105))/SUM(AZ87:BN87)</f>
        <v>0.93348999400558463</v>
      </c>
      <c r="BO95" s="107">
        <f>(SUM(AZ87:BO87)-SUM(AZ105:BO105))/SUM(AZ87:BO87)</f>
        <v>0.93396063374870608</v>
      </c>
      <c r="BP95" s="107">
        <f>(SUM(AZ87:BP87)-SUM(AZ105:BP105))/SUM(AZ87:BP87)</f>
        <v>0.93401600240834448</v>
      </c>
      <c r="BQ95" s="107">
        <f>(SUM(AZ87:BQ87)-SUM(AZ105:BQ105))/SUM(AZ87:BQ87)</f>
        <v>0.93406531231753454</v>
      </c>
      <c r="BR95" s="107">
        <f>(SUM(AZ87:BR87)-SUM(AZ105:BR105))/SUM(AZ87:BR87)</f>
        <v>0.93406531231753454</v>
      </c>
      <c r="BS95" s="107">
        <f>(SUM(AZ87:BS87)-SUM(AZ105:BS105))/SUM(AZ87:BS87)</f>
        <v>0.93406531231753454</v>
      </c>
      <c r="BT95" s="107">
        <f>(SUM(AZ87:BT87)-SUM(AZ105:BT105))/SUM(AZ87:BT87)</f>
        <v>0.93406531231753454</v>
      </c>
      <c r="BU95" s="107">
        <f>(SUM(AZ87:BU87)-SUM(AZ105:BU105))/SUM(AZ87:BU87)</f>
        <v>0.93406531231753454</v>
      </c>
      <c r="BV95" s="107">
        <f t="shared" ref="BV95" si="86">(SUM(AZ87:BV87)-SUM(AZ105:BV105))/SUM(AZ87:BV87)</f>
        <v>0.93406531231753454</v>
      </c>
      <c r="BW95" s="107">
        <f t="shared" ref="BW95" si="87">(SUM(AZ87:BW87)-SUM(AZ105:BW105))/SUM(AZ87:BW87)</f>
        <v>0.93406531231753454</v>
      </c>
      <c r="BX95" s="108"/>
    </row>
    <row r="96" spans="1:76">
      <c r="A96" s="88" t="s">
        <v>69</v>
      </c>
      <c r="B96" s="84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19">
        <f t="shared" si="84"/>
        <v>0.95365454768855318</v>
      </c>
      <c r="AA96" s="19">
        <f>(SUM(Z86:AA86)-SUM(Z106:AA106))/SUM(Z86:AA86)</f>
        <v>0.96239727108594209</v>
      </c>
      <c r="AB96" s="19">
        <f>(SUM(Z86:AB86)-SUM(Z106:AB106))/SUM(Z86:AB86)</f>
        <v>0.90794516303710693</v>
      </c>
      <c r="AC96" s="19">
        <f>(SUM(Z86:AC86)-SUM(Z106:AC106))/SUM(Z86:AC86)</f>
        <v>0.89700176741004978</v>
      </c>
      <c r="AD96" s="19">
        <f>(SUM(Z86:AD86)-SUM(Z106:AD106))/SUM(Z86:AD86)</f>
        <v>0.91365879061084931</v>
      </c>
      <c r="AE96" s="19">
        <f>(SUM(Z86:AE86)-SUM(Z106:AE106))/SUM(Z86:AE86)</f>
        <v>0.92388466921978363</v>
      </c>
      <c r="AF96" s="19">
        <f>(SUM(Z86:AF86)-SUM(Z106:AF106))/SUM(Z86:AF86)</f>
        <v>0.92934414022296574</v>
      </c>
      <c r="AG96" s="19">
        <f>(SUM(Z86:AG86)-SUM(Z106:AG106))/SUM(Z86:AG86)</f>
        <v>0.93576326653952668</v>
      </c>
      <c r="AH96" s="19">
        <f>(SUM(Z86:AH86)-SUM(Z106:AH106))/SUM(Z86:AH86)</f>
        <v>0.93935140382141546</v>
      </c>
      <c r="AI96" s="19">
        <f>(SUM(Z86:AI86)-SUM(Z106:AI106))/SUM(Z86:AI86)</f>
        <v>0.94332016953732034</v>
      </c>
      <c r="AJ96" s="19">
        <f>(SUM(Z86:AJ86)-SUM(Z106:AJ106))/SUM(Z86:AJ86)</f>
        <v>0.946518140281294</v>
      </c>
      <c r="AK96" s="19">
        <f>(SUM(Z86:AK86)-SUM(Z106:AK106))/SUM(Z86:AK86)</f>
        <v>0.94928247036308322</v>
      </c>
      <c r="AL96" s="19">
        <f>(SUM(Z86:AL86)-SUM(Z106:AL106))/SUM(Z86:AL86)</f>
        <v>0.95138293137713803</v>
      </c>
      <c r="AM96" s="19">
        <f>(SUM(Z86:AM86)-SUM(Z106:AM106))/SUM(Z86:AM86)</f>
        <v>0.95316266435459551</v>
      </c>
      <c r="AN96" s="19">
        <f>(SUM(Z86:AN86)-SUM(Z106:AN106))/SUM(Z86:AN86)</f>
        <v>0.95451494883799737</v>
      </c>
      <c r="AO96" s="19">
        <f>(SUM(Z86:AO86)-SUM(Z106:AO106))/SUM(Z86:AO86)</f>
        <v>0.95643674623614672</v>
      </c>
      <c r="AP96" s="19">
        <f>(SUM(Z86:AP86)-SUM(Z106:AP106))/SUM(Z86:AP86)</f>
        <v>0.95996147335505289</v>
      </c>
      <c r="AQ96" s="19">
        <f>(SUM(Z86:AQ86)-SUM(Z106:AQ106))/SUM(Z86:AQ86)</f>
        <v>0.96226717039199217</v>
      </c>
      <c r="AR96" s="19">
        <f>(SUM(AA86:AR86)-SUM(Z106:AR106))/SUM(Z86:AR86)</f>
        <v>0.89996824826717758</v>
      </c>
      <c r="AS96" s="19">
        <f>(SUM(Z86:AS86)-SUM(Z106:AS106))/SUM(Z86:AS86)</f>
        <v>0.96485212893575267</v>
      </c>
      <c r="AT96" s="19">
        <f>(SUM(Z86:AT86)-SUM(Z106:AT106))/SUM(Z86:AT86)</f>
        <v>0.96701475766232114</v>
      </c>
      <c r="AU96" s="19">
        <f>(SUM(Z86:AU86)-SUM(Z106:AU106))/SUM(Z86:AU86)</f>
        <v>0.96860882332524645</v>
      </c>
      <c r="AV96" s="19">
        <f>(SUM(Z86:AV86)-SUM(Z106:AV106))/SUM(Z86:AV86)</f>
        <v>0.97040429983598464</v>
      </c>
      <c r="AW96" s="107">
        <f>(SUM(Z86:AW86)-SUM(Z106:AW106))/SUM(Z86:AW86)</f>
        <v>0.97082575979210106</v>
      </c>
      <c r="AX96" s="108"/>
      <c r="AZ96" s="19">
        <f t="shared" si="85"/>
        <v>1</v>
      </c>
      <c r="BA96" s="19">
        <f>(SUM(AZ86:BA86)-SUM(AZ106:BA106))/SUM(AZ86:BA86)</f>
        <v>1</v>
      </c>
      <c r="BB96" s="19">
        <f>(SUM(AZ86:BB86)-SUM(AZ106:BB106))/SUM(AZ86:BB86)</f>
        <v>0.9996394936957419</v>
      </c>
      <c r="BC96" s="107">
        <f>(SUM(AZ86:BC86)-SUM(AZ106:BC106))/SUM(AZ86:BC86)</f>
        <v>0.99662768957631886</v>
      </c>
      <c r="BD96" s="19">
        <f>(SUM(AZ86:BD86)-SUM(AZ106:BD106))/SUM(AZ86:BD86)</f>
        <v>0.97513929422811996</v>
      </c>
      <c r="BE96" s="107">
        <f>(SUM(AZ86:BE86)-SUM(AZ106:BE106))/SUM(AZ86:BE86)</f>
        <v>0.97178937342041727</v>
      </c>
      <c r="BF96" s="107">
        <f>(SUM(AZ86:BF86)-SUM(AZ106:BF106))/SUM(AZ86:BF86)</f>
        <v>0.94880117143369713</v>
      </c>
      <c r="BG96" s="107">
        <f>(SUM(AZ86:BG86)-SUM(AZ106:BG106))/SUM(AZ86:BG86)</f>
        <v>0.93099175221705566</v>
      </c>
      <c r="BH96" s="107">
        <f>(SUM(AZ86:BH86)-SUM(AZ106:BH106))/SUM(AZ86:BH86)</f>
        <v>0.92713990851600314</v>
      </c>
      <c r="BI96" s="107">
        <f>(SUM(AZ86:BI86)-SUM(AZ106:BI106))/SUM(AZ86:BI86)</f>
        <v>0.93056732326238234</v>
      </c>
      <c r="BJ96" s="107">
        <f>(SUM(AZ86:BJ86)-SUM(AZ106:BJ106))/SUM(AZ86:BJ86)</f>
        <v>0.93586622814733689</v>
      </c>
      <c r="BK96" s="107">
        <f>(SUM(AZ86:BK86)-SUM(AZ106:BK106))/SUM(AZ86:BK86)</f>
        <v>0.94250666358761093</v>
      </c>
      <c r="BL96" s="107">
        <f>(SUM(AZ86:BL86)-SUM(AZ106:BL106))/SUM(AZ86:BL86)</f>
        <v>0.94449397794265433</v>
      </c>
      <c r="BM96" s="107">
        <f>(SUM(AZ86:BM86)-SUM(AZ106:BM106))/SUM(AZ86:BM86)</f>
        <v>0.94610861170945637</v>
      </c>
      <c r="BN96" s="107">
        <f>(SUM(AZ86:BN86)-SUM(AZ106:BN106))/SUM(AZ86:BN86)</f>
        <v>0.94692623956127808</v>
      </c>
      <c r="BO96" s="107">
        <f>(SUM(AZ86:BO86)-SUM(AZ106:BO106))/SUM(AZ86:BO86)</f>
        <v>0.94730017435187541</v>
      </c>
      <c r="BP96" s="107">
        <f>(SUM(AZ86:BP86)-SUM(AZ106:BP106))/SUM(AZ86:BP86)</f>
        <v>0.94734416762465556</v>
      </c>
      <c r="BQ96" s="107">
        <f>(SUM(AZ86:BQ86)-SUM(AZ106:BQ106))/SUM(AZ86:BQ86)</f>
        <v>0.94738334717491002</v>
      </c>
      <c r="BR96" s="107">
        <f>(SUM(AZ86:BR86)-SUM(AZ106:BR106))/SUM(AZ86:BR86)</f>
        <v>0.94738334717491002</v>
      </c>
      <c r="BS96" s="107">
        <f>(SUM(AZ86:BS86)-SUM(AZ106:BS106))/SUM(AZ86:BS86)</f>
        <v>0.94738334717491002</v>
      </c>
      <c r="BT96" s="107">
        <f>(SUM(AZ86:BT86)-SUM(AZ106:BT106))/SUM(AZ86:BT86)</f>
        <v>0.94738334717491002</v>
      </c>
      <c r="BU96" s="107">
        <f>(SUM(AZ86:BU86)-SUM(AZ106:BU106))/SUM(AZ86:BU86)</f>
        <v>0.94738334717491002</v>
      </c>
      <c r="BV96" s="107">
        <f>(SUM(AZ86:BV86)-SUM(AZ106:BV106))/SUM(AZ86:BV86)</f>
        <v>0.94738334717491002</v>
      </c>
      <c r="BW96" s="107">
        <f>(SUM(AZ86:BW86)-SUM(AZ106:BW106))/SUM(AZ86:BW86)</f>
        <v>0.94738334717491002</v>
      </c>
      <c r="BX96" s="108"/>
    </row>
    <row r="97" spans="1:77">
      <c r="A97" s="88" t="s">
        <v>37</v>
      </c>
      <c r="B97" s="84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19">
        <f t="shared" si="84"/>
        <v>0.93878087119366493</v>
      </c>
      <c r="AA97" s="19">
        <f>(SUM(Z86:AA86)-SUM(Z107:AA107))/SUM(Z86:AA86)</f>
        <v>0.93284513462050733</v>
      </c>
      <c r="AB97" s="19">
        <f>(SUM(Z86:AB86)-SUM(Z107:AB107))/SUM(Z86:AB86)</f>
        <v>0.88653206312698529</v>
      </c>
      <c r="AC97" s="19">
        <f>(SUM(Z86:AC86)-SUM(Z107:AC107))/SUM(Z86:AC86)</f>
        <v>0.87714252376456825</v>
      </c>
      <c r="AD97" s="19">
        <f>(SUM(Z86:AD86)-SUM(Z107:AD107))/SUM(Z86:AD86)</f>
        <v>0.87066847757818089</v>
      </c>
      <c r="AE97" s="19">
        <f>(SUM(Z86:AE86)-SUM(Z107:AE107))/SUM(Z86:AE86)</f>
        <v>0.87987466516984858</v>
      </c>
      <c r="AF97" s="19">
        <f>(SUM(Z86:AF86)-SUM(Z107:AF107))/SUM(Z86:AF86)</f>
        <v>0.88799061302417825</v>
      </c>
      <c r="AG97" s="19">
        <f>(SUM(Z86:AG86)-SUM(Z107:AG107))/SUM(Z86:AG86)</f>
        <v>0.89933796915621977</v>
      </c>
      <c r="AH97" s="19">
        <f>(SUM(Z86:AH86)-SUM(Z107:AH107))/SUM(Z86:AH86)</f>
        <v>0.9065306610175492</v>
      </c>
      <c r="AI97" s="19">
        <f>(SUM(Z86:AI86)-SUM(Z107:AI107))/SUM(Z86:AI86)</f>
        <v>0.91287127226678388</v>
      </c>
      <c r="AJ97" s="19">
        <f>(SUM(Z86:AJ86)-SUM(Z107:AJ107))/SUM(Z86:AJ86)</f>
        <v>0.91763378136894902</v>
      </c>
      <c r="AK97" s="19">
        <f>(SUM(Z86:AK86)-SUM(Z107:AK107))/SUM(Z86:AK86)</f>
        <v>0.92152312139434134</v>
      </c>
      <c r="AL97" s="19">
        <f>(SUM(Z86:AL86)-SUM(Z107:AL107))/SUM(Z86:AL86)</f>
        <v>0.92588550578955042</v>
      </c>
      <c r="AM97" s="19">
        <f>(SUM(Z86:AM86)-SUM(Z107:AM107))/SUM(Z86:AM86)</f>
        <v>0.9281233022648766</v>
      </c>
      <c r="AN97" s="19">
        <f>(SUM(Z86:AN86)-SUM(Z107:AN107))/SUM(Z86:AN86)</f>
        <v>0.93074833075497276</v>
      </c>
      <c r="AO97" s="19">
        <f>(SUM(Z86:AO86)-SUM(Z107:AO107))/SUM(Z86:AO86)</f>
        <v>0.93428005965935235</v>
      </c>
      <c r="AP97" s="19">
        <f>(SUM(Z86:AP86)-SUM(Z107:AP107))/SUM(Z86:AP86)</f>
        <v>0.93934974858230813</v>
      </c>
      <c r="AQ97" s="19">
        <f>(SUM(Z86:AQ86)-SUM(Z107:AQ107))/SUM(Z86:AQ86)</f>
        <v>0.9426395509993668</v>
      </c>
      <c r="AR97" s="19">
        <f>(SUM(AA86:AR86)-SUM(Z107:AR107))/SUM(Z86:AR86)</f>
        <v>0.88116007957947073</v>
      </c>
      <c r="AS97" s="19">
        <f>(SUM(Z86:AS86)-SUM(Z107:AS107))/SUM(Z86:AS86)</f>
        <v>0.94658962707121386</v>
      </c>
      <c r="AT97" s="19">
        <f>(SUM(Z86:AT86)-SUM(Z107:AT107))/SUM(Z86:AT86)</f>
        <v>0.9501346899336468</v>
      </c>
      <c r="AU97" s="19">
        <f>(SUM(Z86:AU86)-SUM(Z107:AU107))/SUM(Z86:AU86)</f>
        <v>0.95248617946598513</v>
      </c>
      <c r="AV97" s="19">
        <f>(SUM(Z86:AV86)-SUM(Z107:AV107))/SUM(Z86:AV86)</f>
        <v>0.95516573611864641</v>
      </c>
      <c r="AW97" s="107">
        <f>(SUM(Z86:AW86)-SUM(Z107:AW107))/SUM(Z86:AW86)</f>
        <v>0.95597507937531134</v>
      </c>
      <c r="AX97" s="108"/>
      <c r="AZ97" s="19">
        <f t="shared" si="85"/>
        <v>1</v>
      </c>
      <c r="BA97" s="19">
        <f>(SUM(AZ86:BA86)-SUM(AZ107:BA107))/SUM(AZ86:BA86)</f>
        <v>1</v>
      </c>
      <c r="BB97" s="19">
        <f>(SUM(AZ86:BB86)-SUM(AZ107:BB107))/SUM(AZ86:BB86)</f>
        <v>1</v>
      </c>
      <c r="BC97" s="107">
        <f>(SUM(AZ86:BC86)-SUM(AZ107:BC107))/SUM(AZ86:BC86)</f>
        <v>1</v>
      </c>
      <c r="BD97" s="19">
        <f>(SUM(AZ86:BD86)-SUM(AZ107:BD107))/SUM(AZ86:BD86)</f>
        <v>1</v>
      </c>
      <c r="BE97" s="107">
        <f>(SUM(AZ86:BE86)-SUM(AZ107:BE107))/SUM(AZ86:BE86)</f>
        <v>1</v>
      </c>
      <c r="BF97" s="107">
        <f>(SUM(AZ86:BF86)-SUM(AZ107:BF107))/SUM(AZ86:BF86)</f>
        <v>1</v>
      </c>
      <c r="BG97" s="107">
        <f>(SUM(AZ86:BG86)-SUM(AZ107:BG107))/SUM(AZ86:BG86)</f>
        <v>1</v>
      </c>
      <c r="BH97" s="107">
        <f>(SUM(AZ86:BH86)-SUM(AZ107:BH107))/SUM(AZ86:BH86)</f>
        <v>1</v>
      </c>
      <c r="BI97" s="107">
        <f>(SUM(AZ86:BI86)-SUM(AZ107:BI107))/SUM(AZ86:BI86)</f>
        <v>1</v>
      </c>
      <c r="BJ97" s="107">
        <f>(SUM(AZ86:BJ86)-SUM(AZ107:BJ107))/SUM(AZ86:BJ86)</f>
        <v>1</v>
      </c>
      <c r="BK97" s="107">
        <f>(SUM(AZ86:BK86)-SUM(AZ107:BK107))/SUM(AZ86:BK86)</f>
        <v>1</v>
      </c>
      <c r="BL97" s="107">
        <f>(SUM(AZ86:BL86)-SUM(AZ107:BL107))/SUM(AZ86:BL86)</f>
        <v>1</v>
      </c>
      <c r="BM97" s="107">
        <f>(SUM(AZ86:BM86)-SUM(AZ107:BM107))/SUM(AZ86:BM86)</f>
        <v>1</v>
      </c>
      <c r="BN97" s="107">
        <f>(SUM(AZ86:BN86)-SUM(AZ107:BN107))/SUM(AZ86:BN86)</f>
        <v>1</v>
      </c>
      <c r="BO97" s="107">
        <f>(SUM(AZ86:BO86)-SUM(AZ107:BO107))/SUM(AZ86:BO86)</f>
        <v>1</v>
      </c>
      <c r="BP97" s="107">
        <f>(SUM(AZ86:BP86)-SUM(AZ107:BP107))/SUM(AZ86:BP86)</f>
        <v>1</v>
      </c>
      <c r="BQ97" s="107">
        <f>(SUM(AZ86:BQ86)-SUM(AZ107:BQ107))/SUM(AZ86:BQ86)</f>
        <v>1</v>
      </c>
      <c r="BR97" s="107">
        <f>(SUM(AZ86:BR86)-SUM(AZ107:BR107))/SUM(AZ86:BR86)</f>
        <v>1</v>
      </c>
      <c r="BS97" s="107">
        <f>(SUM(AZ86:BS86)-SUM(AZ107:BS107))/SUM(AZ86:BS86)</f>
        <v>1</v>
      </c>
      <c r="BT97" s="107">
        <f>(SUM(AZ86:BT86)-SUM(AZ107:BT107))/SUM(AZ86:BT86)</f>
        <v>1</v>
      </c>
      <c r="BU97" s="107">
        <f>(SUM(AZ86:BU86)-SUM(AZ107:BU107))/SUM(AZ86:BU86)</f>
        <v>1</v>
      </c>
      <c r="BV97" s="107">
        <f>(SUM(AZ86:BV86)-SUM(AZ107:BV107))/SUM(AZ86:BV86)</f>
        <v>1</v>
      </c>
      <c r="BW97" s="107">
        <f>(SUM(AZ86:BW86)-SUM(AZ107:BW107))/SUM(AZ86:BW86)</f>
        <v>1</v>
      </c>
      <c r="BX97" s="108"/>
    </row>
    <row r="98" spans="1:77">
      <c r="A98" s="88" t="s">
        <v>45</v>
      </c>
      <c r="B98" s="84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19">
        <f t="shared" si="84"/>
        <v>1</v>
      </c>
      <c r="AA98" s="19">
        <f>(SUM(Z86:AA86)-SUM(Z108:AA108))/SUM(Z86:AA86)</f>
        <v>1</v>
      </c>
      <c r="AB98" s="19">
        <f>(SUM(Z86:AB86)-SUM(Z108:AB108))/SUM(Z86:AB86)</f>
        <v>1</v>
      </c>
      <c r="AC98" s="19">
        <f>(SUM(Z86:AC86)-SUM(Z108:AC108))/SUM(Z86:AC86)</f>
        <v>1</v>
      </c>
      <c r="AD98" s="19">
        <f>(SUM(Z86:AD86)-SUM(Z108:AD108))/SUM(Z86:AD86)</f>
        <v>1</v>
      </c>
      <c r="AE98" s="19">
        <f>(SUM(Z86:AE86)-SUM(Z108:AE108))/SUM(Z86:AE86)</f>
        <v>1</v>
      </c>
      <c r="AF98" s="19">
        <f>(SUM(Z86:AF86)-SUM(Z108:AF108))/SUM(Z86:AF86)</f>
        <v>1</v>
      </c>
      <c r="AG98" s="19">
        <f>(SUM(Z86:AG86)-SUM(Z108:AG108))/SUM(Z86:AG86)</f>
        <v>1</v>
      </c>
      <c r="AH98" s="19">
        <f>(SUM(Z86:AH86)-SUM(Z108:AH108))/SUM(Z86:AH86)</f>
        <v>1</v>
      </c>
      <c r="AI98" s="19">
        <f>(SUM(Z86:AI86)-SUM(Z108:AI108))/SUM(Z86:AI86)</f>
        <v>1</v>
      </c>
      <c r="AJ98" s="19">
        <f>(SUM(Z86:AJ86)-SUM(Z108:AJ108))/SUM(Z86:AJ86)</f>
        <v>1</v>
      </c>
      <c r="AK98" s="19">
        <f>(SUM(Z86:AK86)-SUM(Z108:AK108))/SUM(Z86:AK86)</f>
        <v>1</v>
      </c>
      <c r="AL98" s="19">
        <f>(SUM(Z86:AL86)-SUM(Z108:AL108))/SUM(Z86:AL86)</f>
        <v>1</v>
      </c>
      <c r="AM98" s="19">
        <f>(SUM(Z86:AM86)-SUM(Z108:AM108))/SUM(Z86:AM86)</f>
        <v>1</v>
      </c>
      <c r="AN98" s="19">
        <f>(SUM(Z86:AN86)-SUM(Z108:AN108))/SUM(Z86:AN86)</f>
        <v>1</v>
      </c>
      <c r="AO98" s="19">
        <f>(SUM(Z86:AO86)-SUM(Z108:AO108))/SUM(Z86:AO86)</f>
        <v>1</v>
      </c>
      <c r="AP98" s="19">
        <f>(SUM(Z86:AP86)-SUM(Z108:AP108))/SUM(Z86:AP86)</f>
        <v>1</v>
      </c>
      <c r="AQ98" s="19">
        <f>(SUM(Z86:AQ86)-SUM(Z108:AQ108))/SUM(Z86:AQ86)</f>
        <v>1</v>
      </c>
      <c r="AR98" s="19">
        <f>(SUM(AA86:AR86)-SUM(Z108:AR108))/SUM(Z86:AR86)</f>
        <v>0.93616630551549773</v>
      </c>
      <c r="AS98" s="19">
        <f>(SUM(Z86:AS86)-SUM(Z108:AS108))/SUM(Z86:AS86)</f>
        <v>1</v>
      </c>
      <c r="AT98" s="19">
        <f>(SUM(Z86:AT86)-SUM(Z108:AT108))/SUM(Z86:AT86)</f>
        <v>1</v>
      </c>
      <c r="AU98" s="19">
        <f>(SUM(Z86:AU86)-SUM(Z108:AU108))/SUM(Z86:AU86)</f>
        <v>1</v>
      </c>
      <c r="AV98" s="19">
        <f>(SUM(Z86:AV86)-SUM(Z108:AV108))/SUM(Z86:AV86)</f>
        <v>1</v>
      </c>
      <c r="AW98" s="107">
        <f>(SUM(Z86:AW86)-SUM(Z108:AW108))/SUM(Z86:AW86)</f>
        <v>1</v>
      </c>
      <c r="AX98" s="108"/>
      <c r="AZ98" s="19">
        <f t="shared" si="85"/>
        <v>1</v>
      </c>
      <c r="BA98" s="19">
        <f>(SUM(AZ86:BA86)-SUM(AZ108:BA108))/SUM(AZ86:BA86)</f>
        <v>1</v>
      </c>
      <c r="BB98" s="19">
        <f>(SUM(AZ86:BB86)-SUM(AZ108:BB108))/SUM(AZ86:BB86)</f>
        <v>1</v>
      </c>
      <c r="BC98" s="107">
        <f>(SUM(AZ86:BC86)-SUM(AZ108:BC108))/SUM(AZ86:BC86)</f>
        <v>1</v>
      </c>
      <c r="BD98" s="19">
        <f>(SUM(AZ86:BD86)-SUM(AZ108:BD108))/SUM(AZ86:BD86)</f>
        <v>1</v>
      </c>
      <c r="BE98" s="107">
        <f>(SUM(AZ86:BE86)-SUM(AZ108:BE108))/SUM(AZ86:BE86)</f>
        <v>1</v>
      </c>
      <c r="BF98" s="107">
        <f>(SUM(AZ86:BF86)-SUM(AZ108:BF108))/SUM(AZ86:BF86)</f>
        <v>1</v>
      </c>
      <c r="BG98" s="107">
        <f>(SUM(AK86:BG86)-SUM(AK108:BG108))/SUM(AK86:BG86)</f>
        <v>1</v>
      </c>
      <c r="BH98" s="107">
        <f>(SUM(AZ86:BH86)-SUM(AZ108:BH108))/SUM(AZ86:BH86)</f>
        <v>1</v>
      </c>
      <c r="BI98" s="107">
        <f>(SUM(AZ86:BI86)-SUM(AZ108:BI108))/SUM(AZ86:BI86)</f>
        <v>1</v>
      </c>
      <c r="BJ98" s="107">
        <f>(SUM(AZ86:BJ86)-SUM(AZ108:BJ108))/SUM(AZ86:BJ86)</f>
        <v>1</v>
      </c>
      <c r="BK98" s="107">
        <f>(SUM(AZ86:BK86)-SUM(AZ108:BK108))/SUM(AZ86:BK86)</f>
        <v>1</v>
      </c>
      <c r="BL98" s="107">
        <f>(SUM(AZ86:BL86)-SUM(AZ108:BL108))/SUM(AZ86:BL86)</f>
        <v>1</v>
      </c>
      <c r="BM98" s="107">
        <f>(SUM(AZ86:BM86)-SUM(AZ108:BM108))/SUM(AZ86:BM86)</f>
        <v>1</v>
      </c>
      <c r="BN98" s="107">
        <f>(SUM(AZ86:BN86)-SUM(AZ108:BN108))/SUM(AZ86:BN86)</f>
        <v>1</v>
      </c>
      <c r="BO98" s="107">
        <f>(SUM(AZ86:BO86)-SUM(AZ108:BO108))/SUM(AZ86:BO86)</f>
        <v>1</v>
      </c>
      <c r="BP98" s="107">
        <f>(SUM(AZ86:BP86)-SUM(AZ108:BP108))/SUM(AZ86:BP86)</f>
        <v>1</v>
      </c>
      <c r="BQ98" s="107">
        <f>(SUM(AZ86:BQ86)-SUM(AZ108:BQ108))/SUM(AZ86:BQ86)</f>
        <v>1</v>
      </c>
      <c r="BR98" s="107">
        <f>(SUM(AZ86:BR86)-SUM(AZ108:BR108))/SUM(AZ86:BR86)</f>
        <v>1</v>
      </c>
      <c r="BS98" s="107">
        <f>(SUM(AZ86:BS86)-SUM(AZ108:BS108))/SUM(AZ86:BS86)</f>
        <v>1</v>
      </c>
      <c r="BT98" s="107">
        <f>(SUM(AZ86:BT86)-SUM(AZ108:BT108))/SUM(AZ86:BT86)</f>
        <v>1</v>
      </c>
      <c r="BU98" s="107">
        <f>(SUM(AZ86:BU86)-SUM(AZ108:BU108))/SUM(AZ86:BU86)</f>
        <v>1</v>
      </c>
      <c r="BV98" s="107">
        <f>(SUM(AZ86:BV86)-SUM(AZ108:BV108))/SUM(AZ86:BV86)</f>
        <v>1</v>
      </c>
      <c r="BW98" s="107">
        <f>(SUM(AZ86:BW86)-SUM(AZ108:BW108))/SUM(AZ86:BW86)</f>
        <v>1</v>
      </c>
      <c r="BX98" s="108"/>
    </row>
    <row r="99" spans="1:77" ht="13.8" thickBot="1">
      <c r="A99" s="90" t="s">
        <v>46</v>
      </c>
      <c r="B99" s="91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29">
        <f t="shared" si="84"/>
        <v>0.99895771986391046</v>
      </c>
      <c r="AA99" s="29">
        <f>(SUM(Z86:AA86)-SUM(Z109:AA109))/SUM(Z86:AA86)</f>
        <v>0.99939324578971778</v>
      </c>
      <c r="AB99" s="29">
        <f>(SUM(Z86:AB86)-SUM(Z109:AB109))/SUM(Z86:AB86)</f>
        <v>0.99708453589830903</v>
      </c>
      <c r="AC99" s="29">
        <f>(SUM(Z86:AC86)-SUM(Z109:AC109))/SUM(Z86:AC86)</f>
        <v>0.99304653708353596</v>
      </c>
      <c r="AD99" s="29">
        <f>(SUM(Z86:AD86)-SUM(Z109:AD109))/SUM(Z86:AD86)</f>
        <v>0.99421399949510203</v>
      </c>
      <c r="AE99" s="29">
        <f>(SUM(Z86:AE86)-SUM(Z109:AE109))/SUM(Z86:AE86)</f>
        <v>0.99488464790433628</v>
      </c>
      <c r="AF99" s="29">
        <f>(SUM(Z86:AF86)-SUM(Z109:AF109))/SUM(Z86:AF86)</f>
        <v>0.99548044944158276</v>
      </c>
      <c r="AG99" s="29">
        <f>(SUM(Z86:AG86)-SUM(Z109:AG109))/SUM(Z86:AG86)</f>
        <v>0.99607995649842485</v>
      </c>
      <c r="AH99" s="29">
        <f>(SUM(Z86:AH86)-SUM(Z109:AH109))/SUM(Z86:AH86)</f>
        <v>0.99594363077746173</v>
      </c>
      <c r="AI99" s="29">
        <f>(SUM(Z86:AI86)-SUM(Z109:AI109))/SUM(Z86:AI86)</f>
        <v>0.99624781778467963</v>
      </c>
      <c r="AJ99" s="29">
        <f>(SUM(Z86:AJ86)-SUM(Z109:AJ109))/SUM(Z86:AJ86)</f>
        <v>0.9964595221749839</v>
      </c>
      <c r="AK99" s="29">
        <f>(SUM(Z86:AK86)-SUM(Z109:AK109))/SUM(Z86:AK86)</f>
        <v>0.99664251972606155</v>
      </c>
      <c r="AL99" s="29">
        <f>(SUM(Z86:AL86)-SUM(Z109:AL109))/SUM(Z86:AL86)</f>
        <v>0.99681785744431062</v>
      </c>
      <c r="AM99" s="29">
        <f>(SUM(Z86:AM86)-SUM(Z109:AM109))/SUM(Z86:AM86)</f>
        <v>0.99693994917747764</v>
      </c>
      <c r="AN99" s="29">
        <f>(SUM(Z86:AN86)-SUM(Z109:AN109))/SUM(Z86:AN86)</f>
        <v>0.99705408021788577</v>
      </c>
      <c r="AO99" s="29">
        <f>(SUM(Z86:AO86)-SUM(Z109:AO109))/SUM(Z86:AO86)</f>
        <v>0.99725985896566116</v>
      </c>
      <c r="AP99" s="29">
        <f>(SUM(Z86:AP86)-SUM(Z109:AP109))/SUM(Z86:AP86)</f>
        <v>0.99736964674977979</v>
      </c>
      <c r="AQ99" s="29">
        <f>(SUM(Z86:AQ86)-SUM(Z109:AQ109))/SUM(Z86:AQ86)</f>
        <v>0.99754774710113558</v>
      </c>
      <c r="AR99" s="29">
        <f>(SUM(AA86:AR86)-SUM(Z109:AR109))/SUM(Z86:AR86)</f>
        <v>0.93381643387471747</v>
      </c>
      <c r="AS99" s="29">
        <f>(SUM(Z86:AS86)-SUM(Z109:AS109))/SUM(Z86:AS86)</f>
        <v>0.99771830336415335</v>
      </c>
      <c r="AT99" s="29">
        <f>(SUM(Z86:AT86)-SUM(Z109:AT109))/SUM(Z86:AT86)</f>
        <v>0.99786974881498114</v>
      </c>
      <c r="AU99" s="29">
        <f>(SUM(Z86:AU86)-SUM(Z109:AU109))/SUM(Z86:AU86)</f>
        <v>0.99797269667974686</v>
      </c>
      <c r="AV99" s="29">
        <f>(SUM(Z86:AV86)-SUM(Z109:AV109))/SUM(Z86:AV86)</f>
        <v>0.99809115632075296</v>
      </c>
      <c r="AW99" s="111">
        <f>(SUM(Z86:AW86)-SUM(Z109:AW109))/SUM(Z86:AW86)</f>
        <v>0.99812683535532776</v>
      </c>
      <c r="AX99" s="109"/>
      <c r="AZ99" s="29">
        <f t="shared" si="85"/>
        <v>1</v>
      </c>
      <c r="BA99" s="29">
        <f>(SUM(AZ86:BA86)-SUM(AZ109:BA109))/SUM(AZ86:BA86)</f>
        <v>1</v>
      </c>
      <c r="BB99" s="29">
        <f>(SUM(AZ86:BB86)-SUM(AZ109:BB109))/SUM(AZ86:BB86)</f>
        <v>1</v>
      </c>
      <c r="BC99" s="111">
        <f>(SUM(AZ86:BC86)-SUM(AZ109:BC109))/SUM(AZ86:BC86)</f>
        <v>1</v>
      </c>
      <c r="BD99" s="29">
        <f>(SUM(AZ86:BD86)-SUM(AZ109:BD109))/SUM(AZ86:BD86)</f>
        <v>1</v>
      </c>
      <c r="BE99" s="111">
        <f>(SUM(AZ86:BE86)-SUM(AZ109:BE109))/SUM(AZ86:BE86)</f>
        <v>1</v>
      </c>
      <c r="BF99" s="111">
        <f>(SUM(AZ86:BF86)-SUM(AZ109:BF109))/SUM(AZ86:BF86)</f>
        <v>1</v>
      </c>
      <c r="BG99" s="111">
        <f>(SUM(AK86:BG86)-SUM(AK109:BG109))/SUM(AK86:BG86)</f>
        <v>0.99895299812679805</v>
      </c>
      <c r="BH99" s="111">
        <f>(SUM(AZ86:BH86)-SUM(AZ109:BH109))/SUM(AZ86:BH86)</f>
        <v>1</v>
      </c>
      <c r="BI99" s="111">
        <f>(SUM(AZ86:BI86)-SUM(AZ109:BI109))/SUM(AZ86:BI86)</f>
        <v>1</v>
      </c>
      <c r="BJ99" s="111">
        <f>(SUM(AZ86:BJ86)-SUM(AZ109:BJ109))/SUM(AZ86:BJ86)</f>
        <v>1</v>
      </c>
      <c r="BK99" s="111">
        <f>(SUM(AZ86:BK86)-SUM(AZ109:BK109))/SUM(AZ86:BK86)</f>
        <v>1</v>
      </c>
      <c r="BL99" s="111">
        <f>(SUM(AZ86:BL86)-SUM(AZ109:BL109))/SUM(AZ86:BL86)</f>
        <v>1</v>
      </c>
      <c r="BM99" s="111">
        <f>(SUM(AZ86:BM86)-SUM(AZ109:BM109))/SUM(AZ86:BM86)</f>
        <v>1</v>
      </c>
      <c r="BN99" s="111">
        <f>(SUM(AZ86:BN86)-SUM(AZ109:BN109))/SUM(AZ86:BN86)</f>
        <v>1</v>
      </c>
      <c r="BO99" s="111">
        <f>(SUM(AZ86:BO86)-SUM(AZ109:BO109))/SUM(AZ86:BO86)</f>
        <v>1</v>
      </c>
      <c r="BP99" s="111">
        <f>(SUM(AZ86:BP86)-SUM(AZ109:BP109))/SUM(AZ86:BP86)</f>
        <v>1</v>
      </c>
      <c r="BQ99" s="111">
        <f>(SUM(AZ86:BQ86)-SUM(AZ109:BQ109))/SUM(AZ86:BQ86)</f>
        <v>1</v>
      </c>
      <c r="BR99" s="111">
        <f>(SUM(AZ86:BR86)-SUM(AZ109:BR109))/SUM(AZ86:BR86)</f>
        <v>1</v>
      </c>
      <c r="BS99" s="111">
        <f>(SUM(AZ86:BS86)-SUM(AZ109:BS109))/SUM(AZ86:BS86)</f>
        <v>1</v>
      </c>
      <c r="BT99" s="111">
        <f>(SUM(AZ86:BT86)-SUM(AZ109:BT109))/SUM(AZ86:BT86)</f>
        <v>1</v>
      </c>
      <c r="BU99" s="111">
        <f>(SUM(AZ86:BU86)-SUM(AZ109:BU109))/SUM(AZ86:BU86)</f>
        <v>1</v>
      </c>
      <c r="BV99" s="111">
        <f>(SUM(AZ86:BV86)-SUM(AZ109:BV109))/SUM(AZ86:BV86)</f>
        <v>1</v>
      </c>
      <c r="BW99" s="111">
        <f>(SUM(AZ86:BW86)-SUM(AZ109:BW109))/SUM(AZ86:BW86)</f>
        <v>1</v>
      </c>
      <c r="BX99" s="109"/>
    </row>
    <row r="100" spans="1:77" s="74" customFormat="1">
      <c r="A100" s="92" t="s">
        <v>70</v>
      </c>
      <c r="B100" s="93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138">
        <f t="shared" ref="Z100:AW100" si="88">Z68</f>
        <v>1893</v>
      </c>
      <c r="AA100" s="138">
        <f t="shared" si="88"/>
        <v>7438</v>
      </c>
      <c r="AB100" s="138">
        <f t="shared" si="88"/>
        <v>996</v>
      </c>
      <c r="AC100" s="138">
        <f t="shared" si="88"/>
        <v>724</v>
      </c>
      <c r="AD100" s="138">
        <f t="shared" si="88"/>
        <v>14929</v>
      </c>
      <c r="AE100" s="138">
        <f t="shared" si="88"/>
        <v>1664</v>
      </c>
      <c r="AF100" s="138">
        <f t="shared" si="88"/>
        <v>2938</v>
      </c>
      <c r="AG100" s="138">
        <f t="shared" si="88"/>
        <v>0</v>
      </c>
      <c r="AH100" s="138">
        <f t="shared" si="88"/>
        <v>5000</v>
      </c>
      <c r="AI100" s="138">
        <f t="shared" si="88"/>
        <v>0</v>
      </c>
      <c r="AJ100" s="138">
        <f t="shared" si="88"/>
        <v>9849</v>
      </c>
      <c r="AK100" s="138">
        <f t="shared" si="88"/>
        <v>6252</v>
      </c>
      <c r="AL100" s="138">
        <f t="shared" si="88"/>
        <v>8808</v>
      </c>
      <c r="AM100" s="138">
        <f t="shared" si="88"/>
        <v>11798</v>
      </c>
      <c r="AN100" s="138">
        <f t="shared" si="88"/>
        <v>7418</v>
      </c>
      <c r="AO100" s="138">
        <f t="shared" si="88"/>
        <v>19508</v>
      </c>
      <c r="AP100" s="138">
        <f t="shared" si="88"/>
        <v>6934</v>
      </c>
      <c r="AQ100" s="138">
        <f t="shared" si="88"/>
        <v>18898</v>
      </c>
      <c r="AR100" s="138">
        <f t="shared" si="88"/>
        <v>22873</v>
      </c>
      <c r="AS100" s="138" t="str">
        <f t="shared" si="88"/>
        <v>-</v>
      </c>
      <c r="AT100" s="138">
        <f t="shared" si="88"/>
        <v>1535</v>
      </c>
      <c r="AU100" s="138">
        <f t="shared" si="88"/>
        <v>15749</v>
      </c>
      <c r="AV100" s="138">
        <f t="shared" si="88"/>
        <v>10385</v>
      </c>
      <c r="AW100" s="138">
        <f t="shared" si="88"/>
        <v>5400</v>
      </c>
      <c r="AX100" s="122">
        <f>SUM(Z100:AW100)</f>
        <v>180989</v>
      </c>
      <c r="AZ100" s="138">
        <f t="shared" ref="AZ100:BW100" si="89">AZ68</f>
        <v>12474</v>
      </c>
      <c r="BA100" s="138">
        <f t="shared" si="89"/>
        <v>8489</v>
      </c>
      <c r="BB100" s="138">
        <f t="shared" si="89"/>
        <v>11919</v>
      </c>
      <c r="BC100" s="138">
        <f t="shared" si="89"/>
        <v>3286</v>
      </c>
      <c r="BD100" s="138">
        <f t="shared" si="89"/>
        <v>10129</v>
      </c>
      <c r="BE100" s="138">
        <f t="shared" si="89"/>
        <v>6844</v>
      </c>
      <c r="BF100" s="138">
        <f t="shared" si="89"/>
        <v>4882</v>
      </c>
      <c r="BG100" s="138">
        <f t="shared" si="89"/>
        <v>5040</v>
      </c>
      <c r="BH100" s="138">
        <f t="shared" si="89"/>
        <v>9685</v>
      </c>
      <c r="BI100" s="138">
        <f t="shared" si="89"/>
        <v>4442</v>
      </c>
      <c r="BJ100" s="138">
        <f t="shared" si="89"/>
        <v>500</v>
      </c>
      <c r="BK100" s="138">
        <f t="shared" si="89"/>
        <v>0</v>
      </c>
      <c r="BL100" s="138">
        <f t="shared" si="89"/>
        <v>0</v>
      </c>
      <c r="BM100" s="138">
        <f t="shared" si="89"/>
        <v>0</v>
      </c>
      <c r="BN100" s="138">
        <f t="shared" si="89"/>
        <v>0</v>
      </c>
      <c r="BO100" s="138">
        <f t="shared" si="89"/>
        <v>0</v>
      </c>
      <c r="BP100" s="138">
        <f t="shared" si="89"/>
        <v>0</v>
      </c>
      <c r="BQ100" s="138">
        <f t="shared" si="89"/>
        <v>0</v>
      </c>
      <c r="BR100" s="138">
        <f t="shared" si="89"/>
        <v>0</v>
      </c>
      <c r="BS100" s="138">
        <f t="shared" si="89"/>
        <v>0</v>
      </c>
      <c r="BT100" s="138">
        <f t="shared" si="89"/>
        <v>0</v>
      </c>
      <c r="BU100" s="138">
        <f t="shared" si="89"/>
        <v>0</v>
      </c>
      <c r="BV100" s="138">
        <f t="shared" si="89"/>
        <v>0</v>
      </c>
      <c r="BW100" s="138">
        <f t="shared" si="89"/>
        <v>0</v>
      </c>
      <c r="BX100" s="122">
        <f>SUM(AZ100:BW100)</f>
        <v>77690</v>
      </c>
    </row>
    <row r="101" spans="1:77">
      <c r="A101" s="88" t="s">
        <v>30</v>
      </c>
      <c r="B101" s="84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19">
        <f>(Z100-Z103)/Z100</f>
        <v>1</v>
      </c>
      <c r="AA101" s="19">
        <f t="shared" ref="AA101:AF101" si="90">(AA100-AA103)/AA100</f>
        <v>1</v>
      </c>
      <c r="AB101" s="19">
        <f t="shared" si="90"/>
        <v>1</v>
      </c>
      <c r="AC101" s="19">
        <f t="shared" si="90"/>
        <v>1</v>
      </c>
      <c r="AD101" s="19">
        <f t="shared" si="90"/>
        <v>0.49226337999866032</v>
      </c>
      <c r="AE101" s="19">
        <f t="shared" si="90"/>
        <v>1</v>
      </c>
      <c r="AF101" s="19">
        <f t="shared" si="90"/>
        <v>1</v>
      </c>
      <c r="AG101" s="19" t="s">
        <v>92</v>
      </c>
      <c r="AH101" s="19">
        <f>(AH100-AH103)/AH100</f>
        <v>1</v>
      </c>
      <c r="AI101" s="19" t="s">
        <v>92</v>
      </c>
      <c r="AJ101" s="19">
        <f>(AJ100-AJ103)/AJ100</f>
        <v>1</v>
      </c>
      <c r="AK101" s="19">
        <f>(AK100-AK103)/AK100</f>
        <v>1</v>
      </c>
      <c r="AL101" s="19">
        <f t="shared" ref="AL101" si="91">(AL100-AL103)/AL100</f>
        <v>1</v>
      </c>
      <c r="AM101" s="19">
        <f>(AM100-AM103)/AM100</f>
        <v>1</v>
      </c>
      <c r="AN101" s="19">
        <f t="shared" ref="AN101:AW101" si="92">(AN100-AN103)/AN100</f>
        <v>1</v>
      </c>
      <c r="AO101" s="19">
        <f t="shared" si="92"/>
        <v>1</v>
      </c>
      <c r="AP101" s="19">
        <f t="shared" si="92"/>
        <v>1</v>
      </c>
      <c r="AQ101" s="19">
        <f t="shared" si="92"/>
        <v>1</v>
      </c>
      <c r="AR101" s="19">
        <f>(AR100-AR103)/AR100</f>
        <v>1</v>
      </c>
      <c r="AS101" s="19" t="s">
        <v>93</v>
      </c>
      <c r="AT101" s="19">
        <f t="shared" si="92"/>
        <v>1</v>
      </c>
      <c r="AU101" s="19">
        <f t="shared" si="92"/>
        <v>1</v>
      </c>
      <c r="AV101" s="19">
        <f t="shared" si="92"/>
        <v>1</v>
      </c>
      <c r="AW101" s="19">
        <f t="shared" si="92"/>
        <v>1</v>
      </c>
      <c r="AX101" s="108">
        <f>(AX100-AX103)/AX100</f>
        <v>0.95811900170728603</v>
      </c>
      <c r="AZ101" s="19">
        <f>(AZ100-AZ103)/AZ100</f>
        <v>1</v>
      </c>
      <c r="BA101" s="19">
        <f>(BA100-BA103)/BA100</f>
        <v>1</v>
      </c>
      <c r="BB101" s="19">
        <f t="shared" ref="BB101:BE101" si="93">(BB100-BB103)/BB100</f>
        <v>1</v>
      </c>
      <c r="BC101" s="19">
        <f t="shared" si="93"/>
        <v>1</v>
      </c>
      <c r="BD101" s="19">
        <f t="shared" si="93"/>
        <v>1</v>
      </c>
      <c r="BE101" s="19">
        <f t="shared" si="93"/>
        <v>0.87770309760374055</v>
      </c>
      <c r="BF101" s="19">
        <f>(BF100-BF103)/BF100</f>
        <v>1</v>
      </c>
      <c r="BG101" s="19">
        <f t="shared" ref="BG101:BW101" si="94">(BG100-BG103)/BG100</f>
        <v>1</v>
      </c>
      <c r="BH101" s="19">
        <f t="shared" si="94"/>
        <v>1</v>
      </c>
      <c r="BI101" s="19">
        <f t="shared" si="94"/>
        <v>1</v>
      </c>
      <c r="BJ101" s="19">
        <f t="shared" si="94"/>
        <v>1</v>
      </c>
      <c r="BK101" s="19" t="e">
        <f t="shared" si="94"/>
        <v>#DIV/0!</v>
      </c>
      <c r="BL101" s="19" t="e">
        <f t="shared" si="94"/>
        <v>#DIV/0!</v>
      </c>
      <c r="BM101" s="19" t="e">
        <f t="shared" si="94"/>
        <v>#DIV/0!</v>
      </c>
      <c r="BN101" s="19" t="e">
        <f t="shared" si="94"/>
        <v>#DIV/0!</v>
      </c>
      <c r="BO101" s="19" t="e">
        <f t="shared" si="94"/>
        <v>#DIV/0!</v>
      </c>
      <c r="BP101" s="19" t="e">
        <f t="shared" si="94"/>
        <v>#DIV/0!</v>
      </c>
      <c r="BQ101" s="19" t="e">
        <f t="shared" si="94"/>
        <v>#DIV/0!</v>
      </c>
      <c r="BR101" s="19" t="e">
        <f t="shared" si="94"/>
        <v>#DIV/0!</v>
      </c>
      <c r="BS101" s="19" t="e">
        <f t="shared" si="94"/>
        <v>#DIV/0!</v>
      </c>
      <c r="BT101" s="19" t="e">
        <f t="shared" si="94"/>
        <v>#DIV/0!</v>
      </c>
      <c r="BU101" s="19" t="e">
        <f t="shared" si="94"/>
        <v>#DIV/0!</v>
      </c>
      <c r="BV101" s="19" t="e">
        <f t="shared" si="94"/>
        <v>#DIV/0!</v>
      </c>
      <c r="BW101" s="19" t="e">
        <f t="shared" si="94"/>
        <v>#DIV/0!</v>
      </c>
      <c r="BX101" s="108">
        <f>(BX100-BX103)/BX100</f>
        <v>0.98922641266572275</v>
      </c>
    </row>
    <row r="102" spans="1:77" ht="13.8" thickBot="1">
      <c r="A102" s="89" t="s">
        <v>36</v>
      </c>
      <c r="B102" s="85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40">
        <f>Z101</f>
        <v>1</v>
      </c>
      <c r="AA102" s="40">
        <f>(SUM(Z100:AA100)-(Z103:AA103))/SUM(Z100:AA100)</f>
        <v>1</v>
      </c>
      <c r="AB102" s="40">
        <f>(SUM(Z100:AB100)-(Z103:AB103))/SUM(Z100:AB100)</f>
        <v>1</v>
      </c>
      <c r="AC102" s="40">
        <f>(SUM(Z100:AC100)-(Z103:AC103))/SUM(Z100:AC100)</f>
        <v>1</v>
      </c>
      <c r="AD102" s="40">
        <f>(SUM(Z100:AD100)-(Z103:AD103))/SUM(Z100:AD100)</f>
        <v>0.70823710546574292</v>
      </c>
      <c r="AE102" s="40">
        <f>(SUM(Z100:AE100)-SUM(Z103:AE103))/SUM(Z100:AE100)</f>
        <v>0.7257994501519317</v>
      </c>
      <c r="AF102" s="40">
        <f>(SUM(Z100:AF100)-SUM(Z103:AF103))/SUM(Z100:AF100)</f>
        <v>0.75214178274802168</v>
      </c>
      <c r="AG102" s="40">
        <f>(SUM(Z100:AG100)-SUM(Z103:AG103))/SUM(Z100:AG100)</f>
        <v>0.75214178274802168</v>
      </c>
      <c r="AH102" s="40">
        <f>(SUM(AA100:AH100)-SUM(AA103:AH103))/SUM(AA100:AH100)</f>
        <v>0.77500074208198522</v>
      </c>
      <c r="AI102" s="40">
        <f>(SUM(AB100:AI100)-SUM(AB103:AI103))/SUM(AB100:AI100)</f>
        <v>0.71124909527256108</v>
      </c>
      <c r="AJ102" s="40">
        <f>(SUM(AC100:AJ100)-SUM(AC103:AJ103))/SUM(AC100:AJ100)</f>
        <v>0.78407019143117596</v>
      </c>
      <c r="AK102" s="40">
        <f>(SUM(AD100:AK100)-SUM(AD103:AK103))/SUM(AD100:AK100)</f>
        <v>0.81344752904114981</v>
      </c>
      <c r="AL102" s="40">
        <f>(SUM(Z100:AL100)-SUM(Z103:AL103))/SUM(Z100:AL100)</f>
        <v>0.8746921029574648</v>
      </c>
      <c r="AM102" s="40">
        <f>(SUM(Z100:AM100)-SUM(Z103:AM103))/SUM(Z100:AM100)</f>
        <v>0.89514310614339665</v>
      </c>
      <c r="AN102" s="40">
        <f>(SUM($Z$100:AN100)-SUM($Z$103:AN103))/SUM($Z$100:AN100)</f>
        <v>0.90490170248535262</v>
      </c>
      <c r="AO102" s="40">
        <f>(SUM($Z$100:AO100)-SUM($Z$103:AO103))/SUM($Z$100:AO100)</f>
        <v>0.92360026205714862</v>
      </c>
      <c r="AP102" s="40">
        <f>(SUM($Z$100:AP100)-SUM($Z$103:AP103))/SUM($Z$100:AP100)</f>
        <v>0.92859094291985789</v>
      </c>
      <c r="AQ102" s="40">
        <f>(SUM($Z$100:AQ100)-SUM($Z$103:AQ103))/SUM($Z$100:AQ100)</f>
        <v>0.9393827920701816</v>
      </c>
      <c r="AR102" s="40">
        <f>(SUM($Z$100:AR100)-SUM($Z$103:AR103))/SUM($Z$100:AR100)</f>
        <v>0.94875608436992964</v>
      </c>
      <c r="AS102" s="40">
        <f>(SUM($Z$100:AS100)-SUM($Z$103:AS103))/SUM($Z$100:AS100)</f>
        <v>0.94875608436992964</v>
      </c>
      <c r="AT102" s="40">
        <f>(SUM($Z$100:AT100)-SUM($Z$103:AT103))/SUM($Z$100:AT100)</f>
        <v>0.94928239269345283</v>
      </c>
      <c r="AU102" s="40">
        <f>(SUM($Z$100:AU100)-SUM($Z$103:AU103))/SUM($Z$100:AU100)</f>
        <v>0.95411733372073315</v>
      </c>
      <c r="AV102" s="40">
        <f>(SUM($Z$100:AV100)-SUM($Z$103:AV103))/SUM($Z$100:AV100)</f>
        <v>0.95683100877617622</v>
      </c>
      <c r="AW102" s="40">
        <f>(SUM($Z$100:AW100)-SUM($Z$103:AW103))/SUM($Z$100:AW100)</f>
        <v>0.95811900170728603</v>
      </c>
      <c r="AX102" s="109">
        <f>(SUM(Z100:AW100)-SUM(Z103:AW103))/SUM(Z100:AW100)</f>
        <v>0.95811900170728603</v>
      </c>
      <c r="AZ102" s="40">
        <f>AZ101</f>
        <v>1</v>
      </c>
      <c r="BA102" s="40">
        <f>(SUM(AZ100:BA100)-SUM(AZ103:BA103))/SUM(AZ100:BA100)</f>
        <v>1</v>
      </c>
      <c r="BB102" s="40">
        <f>(SUM(AZ100:BB100)-SUM(AZ103:BB103))/SUM(AZ100:BB100)</f>
        <v>1</v>
      </c>
      <c r="BC102" s="40">
        <f>(SUM(AZ100:BC100)-SUM(AZ103:BC103))/SUM(AZ100:BC100)</f>
        <v>1</v>
      </c>
      <c r="BD102" s="40">
        <f>(SUM(AZ100:BD100)-SUM(AZ103:BD103))/SUM(AZ100:BD100)</f>
        <v>1</v>
      </c>
      <c r="BE102" s="40">
        <f>(SUM(AZ100:BE100)-SUM(AZ103:BE103))/SUM(AZ100:BE100)</f>
        <v>0.98424944957753902</v>
      </c>
      <c r="BF102" s="40">
        <f>(SUM(AZ100:BF100)-SUM(AZ103:BF103))/SUM(AZ100:BF100)</f>
        <v>0.98557468590041875</v>
      </c>
      <c r="BG102" s="40">
        <f>(SUM(AZ100:BG100)-SUM(AZ103:BG103))/SUM(AZ100:BG100)</f>
        <v>0.98672755815612956</v>
      </c>
      <c r="BH102" s="40">
        <f>(SUM(AZ100:BH100)-SUM(AZ103:BH103))/SUM(AZ100:BH100)</f>
        <v>0.98849452905921809</v>
      </c>
      <c r="BI102" s="40">
        <f>(SUM(AZ100:BI100)-SUM(AZ103:BI103))/SUM(AZ100:BI100)</f>
        <v>0.98915662650602409</v>
      </c>
      <c r="BJ102" s="40">
        <f>(SUM(AZ100:BJ100)-SUM(AZ103:BJ103))/SUM(AZ100:BJ100)</f>
        <v>0.98922641266572275</v>
      </c>
      <c r="BK102" s="40">
        <f>(SUM(AZ100:BK100)-SUM(AZ103:BK103))/SUM(AZ100:BK100)</f>
        <v>0.98922641266572275</v>
      </c>
      <c r="BL102" s="40">
        <f>(SUM(AZ100:BL100)-SUM(AZ103:BL103))/SUM(AZ100:BL100)</f>
        <v>0.98922641266572275</v>
      </c>
      <c r="BM102" s="40">
        <f>(SUM(AZ100:BM100)-SUM(AZ103:BM103))/SUM(AZ100:BM100)</f>
        <v>0.98922641266572275</v>
      </c>
      <c r="BN102" s="40">
        <f>(SUM(AZ100:BN100)-SUM(AZ103:BN103))/SUM(AZ100:BN100)</f>
        <v>0.98922641266572275</v>
      </c>
      <c r="BO102" s="40">
        <f>(SUM(AZ100:BO100)-SUM(AZ103:BO103))/SUM(AZ100:BO100)</f>
        <v>0.98922641266572275</v>
      </c>
      <c r="BP102" s="40">
        <f>(SUM(AZ100:BP100)-SUM(AZ103:BP103))/SUM(AZ100:BP100)</f>
        <v>0.98922641266572275</v>
      </c>
      <c r="BQ102" s="40">
        <f>(SUM(AZ100:BQ100)-SUM(AZ103:BQ103))/SUM(AZ100:BQ100)</f>
        <v>0.98922641266572275</v>
      </c>
      <c r="BR102" s="40">
        <f>(SUM(AZ100:BR100)-SUM(AZ103:BR103))/SUM(AZ100:BR100)</f>
        <v>0.98922641266572275</v>
      </c>
      <c r="BS102" s="40">
        <f>(SUM(AZ100:BS100)-SUM(AZ103:BS103))/SUM(AZ100:BS100)</f>
        <v>0.98922641266572275</v>
      </c>
      <c r="BT102" s="40">
        <f>(SUM(AZ100:BT100)-SUM(AZ103:BT103))/SUM(AZ100:BT100)</f>
        <v>0.98922641266572275</v>
      </c>
      <c r="BU102" s="40">
        <f>(SUM(AZ100:BU100)-SUM(AZ103:BU103))/SUM(AZ100:BU100)</f>
        <v>0.98922641266572275</v>
      </c>
      <c r="BV102" s="40">
        <f>(SUM(AZ100:BV100)-SUM(AZ103:BV103))/SUM(AZ100:BV100)</f>
        <v>0.98922641266572275</v>
      </c>
      <c r="BW102" s="40">
        <f>(SUM(AZ100:BW100)-SUM(AZ103:BW103))/SUM(AZ100:BW100)</f>
        <v>0.98922641266572275</v>
      </c>
      <c r="BX102" s="109">
        <f>(BX100-BX103)/BX100</f>
        <v>0.98922641266572275</v>
      </c>
    </row>
    <row r="103" spans="1:77">
      <c r="A103" s="76" t="s">
        <v>77</v>
      </c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8">
        <f t="shared" ref="Z103:AW109" si="95">Z71</f>
        <v>0</v>
      </c>
      <c r="AA103" s="78">
        <f t="shared" si="95"/>
        <v>0</v>
      </c>
      <c r="AB103" s="78">
        <f t="shared" si="95"/>
        <v>0</v>
      </c>
      <c r="AC103" s="78">
        <f t="shared" si="95"/>
        <v>0</v>
      </c>
      <c r="AD103" s="78">
        <f t="shared" si="95"/>
        <v>7580</v>
      </c>
      <c r="AE103" s="78">
        <f t="shared" si="95"/>
        <v>0</v>
      </c>
      <c r="AF103" s="78">
        <f t="shared" si="95"/>
        <v>0</v>
      </c>
      <c r="AG103" s="78">
        <f t="shared" si="95"/>
        <v>0</v>
      </c>
      <c r="AH103" s="78">
        <f t="shared" si="95"/>
        <v>0</v>
      </c>
      <c r="AI103" s="78">
        <f t="shared" si="95"/>
        <v>0</v>
      </c>
      <c r="AJ103" s="78">
        <f t="shared" si="95"/>
        <v>0</v>
      </c>
      <c r="AK103" s="78">
        <f t="shared" si="95"/>
        <v>0</v>
      </c>
      <c r="AL103" s="78">
        <f t="shared" si="95"/>
        <v>0</v>
      </c>
      <c r="AM103" s="78">
        <f t="shared" si="95"/>
        <v>0</v>
      </c>
      <c r="AN103" s="78">
        <f t="shared" si="95"/>
        <v>0</v>
      </c>
      <c r="AO103" s="78">
        <f t="shared" si="95"/>
        <v>0</v>
      </c>
      <c r="AP103" s="78">
        <f t="shared" si="95"/>
        <v>0</v>
      </c>
      <c r="AQ103" s="78">
        <f t="shared" si="95"/>
        <v>0</v>
      </c>
      <c r="AR103" s="78">
        <f t="shared" si="95"/>
        <v>0</v>
      </c>
      <c r="AS103" s="78">
        <f t="shared" si="95"/>
        <v>0</v>
      </c>
      <c r="AT103" s="78">
        <f t="shared" si="95"/>
        <v>0</v>
      </c>
      <c r="AU103" s="78">
        <f t="shared" si="95"/>
        <v>0</v>
      </c>
      <c r="AV103" s="78">
        <f t="shared" si="95"/>
        <v>0</v>
      </c>
      <c r="AW103" s="78">
        <f t="shared" si="95"/>
        <v>0</v>
      </c>
      <c r="AX103" s="123">
        <f>SUM(Z103:AW103)</f>
        <v>7580</v>
      </c>
      <c r="AZ103" s="78">
        <f t="shared" ref="AZ103:BQ109" si="96">AZ71</f>
        <v>0</v>
      </c>
      <c r="BA103" s="78">
        <f t="shared" si="96"/>
        <v>0</v>
      </c>
      <c r="BB103" s="78">
        <f t="shared" si="96"/>
        <v>0</v>
      </c>
      <c r="BC103" s="78">
        <f t="shared" si="96"/>
        <v>0</v>
      </c>
      <c r="BD103" s="78">
        <f t="shared" si="96"/>
        <v>0</v>
      </c>
      <c r="BE103" s="78">
        <f t="shared" si="96"/>
        <v>837</v>
      </c>
      <c r="BF103" s="78">
        <f t="shared" si="96"/>
        <v>0</v>
      </c>
      <c r="BG103" s="78">
        <f t="shared" si="96"/>
        <v>0</v>
      </c>
      <c r="BH103" s="78">
        <f t="shared" si="96"/>
        <v>0</v>
      </c>
      <c r="BI103" s="78">
        <f t="shared" si="96"/>
        <v>0</v>
      </c>
      <c r="BJ103" s="78">
        <f t="shared" si="96"/>
        <v>0</v>
      </c>
      <c r="BK103" s="78">
        <f t="shared" si="96"/>
        <v>0</v>
      </c>
      <c r="BL103" s="78">
        <f t="shared" si="96"/>
        <v>0</v>
      </c>
      <c r="BM103" s="78">
        <f t="shared" si="96"/>
        <v>0</v>
      </c>
      <c r="BN103" s="78">
        <f t="shared" si="96"/>
        <v>0</v>
      </c>
      <c r="BO103" s="78">
        <f t="shared" si="96"/>
        <v>0</v>
      </c>
      <c r="BP103" s="78">
        <f t="shared" si="96"/>
        <v>0</v>
      </c>
      <c r="BQ103" s="78">
        <f t="shared" si="96"/>
        <v>0</v>
      </c>
      <c r="BR103" s="78"/>
      <c r="BS103" s="78"/>
      <c r="BT103" s="78"/>
      <c r="BU103" s="78"/>
      <c r="BV103" s="78"/>
      <c r="BW103" s="78"/>
      <c r="BX103" s="123">
        <f t="shared" ref="BX103:BX109" si="97">SUM(AZ103:BW103)</f>
        <v>837</v>
      </c>
      <c r="BY103" s="11"/>
    </row>
    <row r="104" spans="1:77">
      <c r="A104" s="76" t="s">
        <v>71</v>
      </c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139">
        <f t="shared" si="95"/>
        <v>10821</v>
      </c>
      <c r="AA104" s="139">
        <f t="shared" si="95"/>
        <v>36439</v>
      </c>
      <c r="AB104" s="139">
        <f t="shared" si="95"/>
        <v>102852</v>
      </c>
      <c r="AC104" s="139">
        <f t="shared" si="95"/>
        <v>61087</v>
      </c>
      <c r="AD104" s="139">
        <f t="shared" si="95"/>
        <v>77475</v>
      </c>
      <c r="AE104" s="139">
        <f t="shared" si="95"/>
        <v>27565</v>
      </c>
      <c r="AF104" s="139">
        <f t="shared" si="95"/>
        <v>12021</v>
      </c>
      <c r="AG104" s="139">
        <f t="shared" si="95"/>
        <v>29270</v>
      </c>
      <c r="AH104" s="139">
        <f t="shared" si="95"/>
        <v>15835</v>
      </c>
      <c r="AI104" s="139">
        <f t="shared" si="95"/>
        <v>2604</v>
      </c>
      <c r="AJ104" s="139">
        <f t="shared" si="95"/>
        <v>149</v>
      </c>
      <c r="AK104" s="139">
        <f t="shared" si="95"/>
        <v>329</v>
      </c>
      <c r="AL104" s="139">
        <f t="shared" si="95"/>
        <v>1863</v>
      </c>
      <c r="AM104" s="139">
        <f t="shared" si="95"/>
        <v>3614</v>
      </c>
      <c r="AN104" s="139">
        <f t="shared" si="95"/>
        <v>2522</v>
      </c>
      <c r="AO104" s="139">
        <f t="shared" si="95"/>
        <v>7650</v>
      </c>
      <c r="AP104" s="139">
        <f t="shared" si="95"/>
        <v>789</v>
      </c>
      <c r="AQ104" s="139">
        <f t="shared" si="95"/>
        <v>3438</v>
      </c>
      <c r="AR104" s="139">
        <f t="shared" si="95"/>
        <v>300</v>
      </c>
      <c r="AS104" s="139">
        <f t="shared" si="95"/>
        <v>2178</v>
      </c>
      <c r="AT104" s="139">
        <f t="shared" si="95"/>
        <v>9425</v>
      </c>
      <c r="AU104" s="139">
        <f t="shared" si="95"/>
        <v>363</v>
      </c>
      <c r="AV104" s="139">
        <f t="shared" si="95"/>
        <v>353</v>
      </c>
      <c r="AW104" s="139">
        <f t="shared" si="95"/>
        <v>1200</v>
      </c>
      <c r="AX104" s="123">
        <f t="shared" ref="AX104:AX109" si="98">SUM(Z104:AW104)</f>
        <v>410142</v>
      </c>
      <c r="AZ104" s="78">
        <f t="shared" si="96"/>
        <v>0</v>
      </c>
      <c r="BA104" s="78">
        <f t="shared" si="96"/>
        <v>0</v>
      </c>
      <c r="BB104" s="78">
        <f t="shared" si="96"/>
        <v>470</v>
      </c>
      <c r="BC104" s="78">
        <f t="shared" ref="BC104:BJ104" si="99">BC72</f>
        <v>3556</v>
      </c>
      <c r="BD104" s="78">
        <f t="shared" si="99"/>
        <v>44596</v>
      </c>
      <c r="BE104" s="78">
        <f t="shared" si="99"/>
        <v>23416</v>
      </c>
      <c r="BF104" s="78">
        <f t="shared" si="99"/>
        <v>93191</v>
      </c>
      <c r="BG104" s="78">
        <f t="shared" si="99"/>
        <v>90469</v>
      </c>
      <c r="BH104" s="78">
        <f>BH72+870</f>
        <v>45092</v>
      </c>
      <c r="BI104" s="78">
        <f>BI72+2059+3000+300+98+1730+120+3461+142+137</f>
        <v>11047</v>
      </c>
      <c r="BJ104" s="78">
        <f t="shared" si="99"/>
        <v>0</v>
      </c>
      <c r="BK104" s="78">
        <f t="shared" si="96"/>
        <v>0</v>
      </c>
      <c r="BL104" s="78">
        <f t="shared" si="96"/>
        <v>0</v>
      </c>
      <c r="BM104" s="78">
        <f t="shared" si="96"/>
        <v>0</v>
      </c>
      <c r="BN104" s="78">
        <f t="shared" si="96"/>
        <v>0</v>
      </c>
      <c r="BO104" s="78">
        <f t="shared" si="96"/>
        <v>0</v>
      </c>
      <c r="BP104" s="78">
        <f t="shared" si="96"/>
        <v>0</v>
      </c>
      <c r="BQ104" s="78">
        <f t="shared" si="96"/>
        <v>0</v>
      </c>
      <c r="BR104" s="78">
        <f t="shared" ref="BR104:BW109" si="100">BR72</f>
        <v>0</v>
      </c>
      <c r="BS104" s="78">
        <f t="shared" si="100"/>
        <v>0</v>
      </c>
      <c r="BT104" s="78">
        <f t="shared" si="100"/>
        <v>0</v>
      </c>
      <c r="BU104" s="78">
        <f t="shared" si="100"/>
        <v>0</v>
      </c>
      <c r="BV104" s="78">
        <f t="shared" si="100"/>
        <v>0</v>
      </c>
      <c r="BW104" s="78">
        <f t="shared" si="100"/>
        <v>0</v>
      </c>
      <c r="BX104" s="123">
        <f t="shared" si="97"/>
        <v>311837</v>
      </c>
      <c r="BY104" s="11"/>
    </row>
    <row r="105" spans="1:77">
      <c r="A105" s="76" t="s">
        <v>72</v>
      </c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139">
        <f t="shared" si="95"/>
        <v>56545</v>
      </c>
      <c r="AA105" s="139">
        <f t="shared" si="95"/>
        <v>87839</v>
      </c>
      <c r="AB105" s="139">
        <f t="shared" si="95"/>
        <v>281513</v>
      </c>
      <c r="AC105" s="139">
        <f t="shared" si="95"/>
        <v>240279</v>
      </c>
      <c r="AD105" s="139">
        <f t="shared" si="95"/>
        <v>192992</v>
      </c>
      <c r="AE105" s="139">
        <f t="shared" si="95"/>
        <v>73667</v>
      </c>
      <c r="AF105" s="139">
        <f t="shared" si="95"/>
        <v>34463</v>
      </c>
      <c r="AG105" s="139">
        <f t="shared" si="95"/>
        <v>54731</v>
      </c>
      <c r="AH105" s="139">
        <f t="shared" si="95"/>
        <v>22413</v>
      </c>
      <c r="AI105" s="139">
        <f t="shared" si="95"/>
        <v>9439</v>
      </c>
      <c r="AJ105" s="139">
        <f t="shared" si="95"/>
        <v>1484</v>
      </c>
      <c r="AK105" s="139">
        <f t="shared" si="95"/>
        <v>9130</v>
      </c>
      <c r="AL105" s="139">
        <f t="shared" si="95"/>
        <v>6637</v>
      </c>
      <c r="AM105" s="139">
        <f t="shared" si="95"/>
        <v>3780</v>
      </c>
      <c r="AN105" s="139">
        <f t="shared" si="95"/>
        <v>2836</v>
      </c>
      <c r="AO105" s="139">
        <f t="shared" si="95"/>
        <v>8304</v>
      </c>
      <c r="AP105" s="139">
        <f t="shared" si="95"/>
        <v>3533</v>
      </c>
      <c r="AQ105" s="139">
        <f t="shared" si="95"/>
        <v>8710</v>
      </c>
      <c r="AR105" s="139">
        <f t="shared" si="95"/>
        <v>300</v>
      </c>
      <c r="AS105" s="139">
        <f t="shared" si="95"/>
        <v>2178</v>
      </c>
      <c r="AT105" s="139">
        <f t="shared" si="95"/>
        <v>12289</v>
      </c>
      <c r="AU105" s="139">
        <f t="shared" si="95"/>
        <v>863</v>
      </c>
      <c r="AV105" s="139">
        <f t="shared" si="95"/>
        <v>709</v>
      </c>
      <c r="AW105" s="139">
        <f t="shared" si="95"/>
        <v>1222</v>
      </c>
      <c r="AX105" s="123">
        <f>SUM(Z105:AW105)</f>
        <v>1115856</v>
      </c>
      <c r="AZ105" s="78">
        <f t="shared" si="96"/>
        <v>2542</v>
      </c>
      <c r="BA105" s="78">
        <f t="shared" si="96"/>
        <v>47</v>
      </c>
      <c r="BB105" s="78">
        <f t="shared" si="96"/>
        <v>886</v>
      </c>
      <c r="BC105" s="78">
        <f t="shared" ref="BC105:BJ105" si="101">BC73</f>
        <v>5588</v>
      </c>
      <c r="BD105" s="78">
        <f t="shared" si="101"/>
        <v>47069</v>
      </c>
      <c r="BE105" s="78">
        <f t="shared" si="101"/>
        <v>24717</v>
      </c>
      <c r="BF105" s="78">
        <f t="shared" si="101"/>
        <v>111981</v>
      </c>
      <c r="BG105" s="78">
        <f t="shared" si="101"/>
        <v>110661</v>
      </c>
      <c r="BH105" s="78">
        <f>BH73+1987</f>
        <v>56864</v>
      </c>
      <c r="BI105" s="78">
        <f>BI73+2359+3000+300+98+1730+120+3448+281+137</f>
        <v>14122</v>
      </c>
      <c r="BJ105" s="78">
        <f t="shared" si="101"/>
        <v>767</v>
      </c>
      <c r="BK105" s="78">
        <f t="shared" si="96"/>
        <v>0</v>
      </c>
      <c r="BL105" s="78">
        <f t="shared" si="96"/>
        <v>0</v>
      </c>
      <c r="BM105" s="78">
        <f t="shared" si="96"/>
        <v>0</v>
      </c>
      <c r="BN105" s="78">
        <f t="shared" si="96"/>
        <v>0</v>
      </c>
      <c r="BO105" s="78">
        <f t="shared" si="96"/>
        <v>0</v>
      </c>
      <c r="BP105" s="78">
        <f t="shared" si="96"/>
        <v>0</v>
      </c>
      <c r="BQ105" s="78">
        <f t="shared" si="96"/>
        <v>0</v>
      </c>
      <c r="BR105" s="78">
        <f t="shared" si="100"/>
        <v>0</v>
      </c>
      <c r="BS105" s="78">
        <f t="shared" si="100"/>
        <v>0</v>
      </c>
      <c r="BT105" s="78">
        <f t="shared" si="100"/>
        <v>0</v>
      </c>
      <c r="BU105" s="78">
        <f t="shared" si="100"/>
        <v>0</v>
      </c>
      <c r="BV105" s="78">
        <f t="shared" si="100"/>
        <v>0</v>
      </c>
      <c r="BW105" s="78">
        <f t="shared" si="100"/>
        <v>0</v>
      </c>
      <c r="BX105" s="123">
        <f t="shared" si="97"/>
        <v>375244</v>
      </c>
      <c r="BY105" s="11"/>
    </row>
    <row r="106" spans="1:77">
      <c r="A106" s="76" t="s">
        <v>73</v>
      </c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139">
        <f t="shared" si="95"/>
        <v>21877</v>
      </c>
      <c r="AA106" s="139">
        <f t="shared" si="95"/>
        <v>8614</v>
      </c>
      <c r="AB106" s="139">
        <f t="shared" si="95"/>
        <v>101428</v>
      </c>
      <c r="AC106" s="139">
        <f t="shared" si="95"/>
        <v>71990</v>
      </c>
      <c r="AD106" s="139">
        <f t="shared" si="95"/>
        <v>8482</v>
      </c>
      <c r="AE106" s="139">
        <f t="shared" si="95"/>
        <v>1863</v>
      </c>
      <c r="AF106" s="139">
        <f t="shared" si="95"/>
        <v>11195</v>
      </c>
      <c r="AG106" s="139">
        <f t="shared" si="95"/>
        <v>13060</v>
      </c>
      <c r="AH106" s="139">
        <f t="shared" si="95"/>
        <v>8160</v>
      </c>
      <c r="AI106" s="139">
        <f t="shared" si="95"/>
        <v>2547</v>
      </c>
      <c r="AJ106" s="139">
        <f t="shared" si="95"/>
        <v>0</v>
      </c>
      <c r="AK106" s="139">
        <f t="shared" si="95"/>
        <v>0</v>
      </c>
      <c r="AL106" s="139">
        <f t="shared" si="95"/>
        <v>4217</v>
      </c>
      <c r="AM106" s="139">
        <f t="shared" si="95"/>
        <v>464</v>
      </c>
      <c r="AN106" s="139">
        <f t="shared" si="95"/>
        <v>2222</v>
      </c>
      <c r="AO106" s="139">
        <f t="shared" si="95"/>
        <v>7600</v>
      </c>
      <c r="AP106" s="139">
        <f t="shared" si="95"/>
        <v>789</v>
      </c>
      <c r="AQ106" s="139">
        <f t="shared" si="95"/>
        <v>2872</v>
      </c>
      <c r="AR106" s="139">
        <f t="shared" si="95"/>
        <v>300</v>
      </c>
      <c r="AS106" s="139">
        <f t="shared" si="95"/>
        <v>0</v>
      </c>
      <c r="AT106" s="139">
        <f t="shared" si="95"/>
        <v>1389</v>
      </c>
      <c r="AU106" s="139">
        <f t="shared" si="95"/>
        <v>0</v>
      </c>
      <c r="AV106" s="139">
        <f t="shared" si="95"/>
        <v>353</v>
      </c>
      <c r="AW106" s="139">
        <f t="shared" si="95"/>
        <v>1222</v>
      </c>
      <c r="AX106" s="123">
        <f t="shared" si="98"/>
        <v>270644</v>
      </c>
      <c r="AZ106" s="78">
        <f t="shared" si="96"/>
        <v>0</v>
      </c>
      <c r="BA106" s="78">
        <f t="shared" si="96"/>
        <v>0</v>
      </c>
      <c r="BB106" s="78">
        <f t="shared" si="96"/>
        <v>470</v>
      </c>
      <c r="BC106" s="78">
        <f t="shared" ref="BC106:BJ106" si="102">BC74</f>
        <v>4575</v>
      </c>
      <c r="BD106" s="78">
        <f t="shared" si="102"/>
        <v>40810</v>
      </c>
      <c r="BE106" s="78">
        <f t="shared" si="102"/>
        <v>23094</v>
      </c>
      <c r="BF106" s="78">
        <f t="shared" si="102"/>
        <v>89442</v>
      </c>
      <c r="BG106" s="78">
        <f t="shared" si="102"/>
        <v>86081</v>
      </c>
      <c r="BH106" s="78">
        <f>BH74+870</f>
        <v>45092</v>
      </c>
      <c r="BI106" s="78">
        <f>BI74+2059+3000+300+98+1730+120+3461+281+137</f>
        <v>11186</v>
      </c>
      <c r="BJ106" s="78">
        <f t="shared" si="102"/>
        <v>0</v>
      </c>
      <c r="BK106" s="78">
        <f t="shared" si="96"/>
        <v>0</v>
      </c>
      <c r="BL106" s="78">
        <f t="shared" si="96"/>
        <v>0</v>
      </c>
      <c r="BM106" s="78">
        <f t="shared" si="96"/>
        <v>0</v>
      </c>
      <c r="BN106" s="78">
        <f t="shared" si="96"/>
        <v>0</v>
      </c>
      <c r="BO106" s="78">
        <f t="shared" si="96"/>
        <v>0</v>
      </c>
      <c r="BP106" s="78">
        <f t="shared" si="96"/>
        <v>0</v>
      </c>
      <c r="BQ106" s="78">
        <f t="shared" si="96"/>
        <v>0</v>
      </c>
      <c r="BR106" s="78">
        <f t="shared" si="100"/>
        <v>0</v>
      </c>
      <c r="BS106" s="78">
        <f t="shared" si="100"/>
        <v>0</v>
      </c>
      <c r="BT106" s="78">
        <f t="shared" si="100"/>
        <v>0</v>
      </c>
      <c r="BU106" s="78">
        <f t="shared" si="100"/>
        <v>0</v>
      </c>
      <c r="BV106" s="78">
        <f t="shared" si="100"/>
        <v>0</v>
      </c>
      <c r="BW106" s="78">
        <f t="shared" si="100"/>
        <v>0</v>
      </c>
      <c r="BX106" s="123">
        <f t="shared" si="97"/>
        <v>300750</v>
      </c>
      <c r="BY106" s="11"/>
    </row>
    <row r="107" spans="1:77">
      <c r="A107" s="76" t="s">
        <v>74</v>
      </c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139">
        <f t="shared" si="95"/>
        <v>28898</v>
      </c>
      <c r="AA107" s="139">
        <f t="shared" si="95"/>
        <v>25556</v>
      </c>
      <c r="AB107" s="139">
        <f t="shared" si="95"/>
        <v>108151</v>
      </c>
      <c r="AC107" s="139">
        <f t="shared" si="95"/>
        <v>80620</v>
      </c>
      <c r="AD107" s="139">
        <f t="shared" si="95"/>
        <v>74918</v>
      </c>
      <c r="AE107" s="139">
        <f t="shared" si="95"/>
        <v>19993</v>
      </c>
      <c r="AF107" s="139">
        <f t="shared" si="95"/>
        <v>19264</v>
      </c>
      <c r="AG107" s="139">
        <f t="shared" si="95"/>
        <v>16355</v>
      </c>
      <c r="AH107" s="139">
        <f t="shared" si="95"/>
        <v>6402</v>
      </c>
      <c r="AI107" s="139">
        <f t="shared" si="95"/>
        <v>2940</v>
      </c>
      <c r="AJ107" s="139">
        <f t="shared" si="95"/>
        <v>715</v>
      </c>
      <c r="AK107" s="139">
        <f t="shared" si="95"/>
        <v>1808</v>
      </c>
      <c r="AL107" s="139">
        <f t="shared" si="95"/>
        <v>727</v>
      </c>
      <c r="AM107" s="139">
        <f t="shared" si="95"/>
        <v>3284</v>
      </c>
      <c r="AN107" s="139">
        <f t="shared" si="95"/>
        <v>314</v>
      </c>
      <c r="AO107" s="139">
        <f t="shared" si="95"/>
        <v>7904</v>
      </c>
      <c r="AP107" s="139">
        <f t="shared" si="95"/>
        <v>2827</v>
      </c>
      <c r="AQ107" s="139">
        <f t="shared" si="95"/>
        <v>5788</v>
      </c>
      <c r="AR107" s="139">
        <f t="shared" si="95"/>
        <v>300</v>
      </c>
      <c r="AS107" s="139">
        <f t="shared" si="95"/>
        <v>0</v>
      </c>
      <c r="AT107" s="139">
        <f t="shared" si="95"/>
        <v>0</v>
      </c>
      <c r="AU107" s="139">
        <f t="shared" si="95"/>
        <v>500</v>
      </c>
      <c r="AV107" s="139">
        <f t="shared" si="95"/>
        <v>881</v>
      </c>
      <c r="AW107" s="139">
        <f t="shared" si="95"/>
        <v>266</v>
      </c>
      <c r="AX107" s="123">
        <f t="shared" si="98"/>
        <v>408411</v>
      </c>
      <c r="AZ107" s="78">
        <f t="shared" si="96"/>
        <v>0</v>
      </c>
      <c r="BA107" s="78">
        <f t="shared" si="96"/>
        <v>0</v>
      </c>
      <c r="BB107" s="78">
        <f t="shared" si="96"/>
        <v>0</v>
      </c>
      <c r="BC107" s="78">
        <f t="shared" si="96"/>
        <v>0</v>
      </c>
      <c r="BD107" s="78">
        <f t="shared" si="96"/>
        <v>0</v>
      </c>
      <c r="BE107" s="78">
        <f t="shared" si="96"/>
        <v>0</v>
      </c>
      <c r="BF107" s="78">
        <f t="shared" si="96"/>
        <v>0</v>
      </c>
      <c r="BG107" s="78">
        <f t="shared" si="96"/>
        <v>0</v>
      </c>
      <c r="BH107" s="78">
        <f t="shared" si="96"/>
        <v>0</v>
      </c>
      <c r="BI107" s="78">
        <f t="shared" si="96"/>
        <v>0</v>
      </c>
      <c r="BJ107" s="78">
        <f t="shared" si="96"/>
        <v>0</v>
      </c>
      <c r="BK107" s="78">
        <f t="shared" si="96"/>
        <v>0</v>
      </c>
      <c r="BL107" s="78">
        <f t="shared" si="96"/>
        <v>0</v>
      </c>
      <c r="BM107" s="78">
        <f t="shared" si="96"/>
        <v>0</v>
      </c>
      <c r="BN107" s="78">
        <f t="shared" si="96"/>
        <v>0</v>
      </c>
      <c r="BO107" s="78">
        <f t="shared" si="96"/>
        <v>0</v>
      </c>
      <c r="BP107" s="78">
        <f t="shared" si="96"/>
        <v>0</v>
      </c>
      <c r="BQ107" s="78">
        <f t="shared" si="96"/>
        <v>0</v>
      </c>
      <c r="BR107" s="78">
        <f t="shared" si="100"/>
        <v>0</v>
      </c>
      <c r="BS107" s="78">
        <f t="shared" si="100"/>
        <v>0</v>
      </c>
      <c r="BT107" s="78">
        <f t="shared" si="100"/>
        <v>0</v>
      </c>
      <c r="BU107" s="78">
        <f t="shared" si="100"/>
        <v>0</v>
      </c>
      <c r="BV107" s="78">
        <f t="shared" si="100"/>
        <v>0</v>
      </c>
      <c r="BW107" s="78">
        <f t="shared" si="100"/>
        <v>0</v>
      </c>
      <c r="BX107" s="123">
        <f t="shared" si="97"/>
        <v>0</v>
      </c>
    </row>
    <row r="108" spans="1:77">
      <c r="A108" s="76" t="s">
        <v>75</v>
      </c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139">
        <f t="shared" si="95"/>
        <v>0</v>
      </c>
      <c r="AA108" s="139">
        <f t="shared" si="95"/>
        <v>0</v>
      </c>
      <c r="AB108" s="139">
        <f t="shared" si="95"/>
        <v>0</v>
      </c>
      <c r="AC108" s="139">
        <f t="shared" si="95"/>
        <v>0</v>
      </c>
      <c r="AD108" s="139">
        <f t="shared" si="95"/>
        <v>0</v>
      </c>
      <c r="AE108" s="139">
        <f t="shared" si="95"/>
        <v>0</v>
      </c>
      <c r="AF108" s="139">
        <f t="shared" si="95"/>
        <v>0</v>
      </c>
      <c r="AG108" s="139">
        <f t="shared" si="95"/>
        <v>0</v>
      </c>
      <c r="AH108" s="139">
        <f t="shared" si="95"/>
        <v>0</v>
      </c>
      <c r="AI108" s="139">
        <f t="shared" si="95"/>
        <v>0</v>
      </c>
      <c r="AJ108" s="139">
        <f t="shared" si="95"/>
        <v>0</v>
      </c>
      <c r="AK108" s="139">
        <f t="shared" si="95"/>
        <v>0</v>
      </c>
      <c r="AL108" s="139">
        <f t="shared" si="95"/>
        <v>0</v>
      </c>
      <c r="AM108" s="139">
        <f t="shared" si="95"/>
        <v>0</v>
      </c>
      <c r="AN108" s="139">
        <f t="shared" si="95"/>
        <v>0</v>
      </c>
      <c r="AO108" s="139">
        <f t="shared" si="95"/>
        <v>0</v>
      </c>
      <c r="AP108" s="139">
        <f t="shared" si="95"/>
        <v>0</v>
      </c>
      <c r="AQ108" s="139">
        <f t="shared" si="95"/>
        <v>0</v>
      </c>
      <c r="AR108" s="139">
        <f t="shared" si="95"/>
        <v>0</v>
      </c>
      <c r="AS108" s="139">
        <f t="shared" si="95"/>
        <v>0</v>
      </c>
      <c r="AT108" s="139">
        <f t="shared" si="95"/>
        <v>0</v>
      </c>
      <c r="AU108" s="139">
        <f t="shared" si="95"/>
        <v>0</v>
      </c>
      <c r="AV108" s="139">
        <f t="shared" si="95"/>
        <v>0</v>
      </c>
      <c r="AW108" s="139">
        <f t="shared" si="95"/>
        <v>0</v>
      </c>
      <c r="AX108" s="123">
        <f t="shared" si="98"/>
        <v>0</v>
      </c>
      <c r="AZ108" s="78">
        <f t="shared" si="96"/>
        <v>0</v>
      </c>
      <c r="BA108" s="78">
        <f t="shared" si="96"/>
        <v>0</v>
      </c>
      <c r="BB108" s="78">
        <f t="shared" si="96"/>
        <v>0</v>
      </c>
      <c r="BC108" s="78">
        <f t="shared" si="96"/>
        <v>0</v>
      </c>
      <c r="BD108" s="78">
        <f t="shared" si="96"/>
        <v>0</v>
      </c>
      <c r="BE108" s="78">
        <f t="shared" si="96"/>
        <v>0</v>
      </c>
      <c r="BF108" s="78">
        <f t="shared" si="96"/>
        <v>0</v>
      </c>
      <c r="BG108" s="78">
        <f t="shared" si="96"/>
        <v>0</v>
      </c>
      <c r="BH108" s="78">
        <f t="shared" si="96"/>
        <v>0</v>
      </c>
      <c r="BI108" s="78">
        <f t="shared" si="96"/>
        <v>0</v>
      </c>
      <c r="BJ108" s="78">
        <f t="shared" si="96"/>
        <v>0</v>
      </c>
      <c r="BK108" s="78">
        <f t="shared" si="96"/>
        <v>0</v>
      </c>
      <c r="BL108" s="78">
        <f t="shared" si="96"/>
        <v>0</v>
      </c>
      <c r="BM108" s="78">
        <f t="shared" si="96"/>
        <v>0</v>
      </c>
      <c r="BN108" s="78">
        <f t="shared" si="96"/>
        <v>0</v>
      </c>
      <c r="BO108" s="78">
        <f t="shared" si="96"/>
        <v>0</v>
      </c>
      <c r="BP108" s="78">
        <f t="shared" si="96"/>
        <v>0</v>
      </c>
      <c r="BQ108" s="78">
        <f t="shared" si="96"/>
        <v>0</v>
      </c>
      <c r="BR108" s="78">
        <f t="shared" si="100"/>
        <v>0</v>
      </c>
      <c r="BS108" s="78">
        <f t="shared" si="100"/>
        <v>0</v>
      </c>
      <c r="BT108" s="78">
        <f t="shared" si="100"/>
        <v>0</v>
      </c>
      <c r="BU108" s="78">
        <f t="shared" si="100"/>
        <v>0</v>
      </c>
      <c r="BV108" s="78">
        <f t="shared" si="100"/>
        <v>0</v>
      </c>
      <c r="BW108" s="78">
        <f t="shared" si="100"/>
        <v>0</v>
      </c>
      <c r="BX108" s="123">
        <f t="shared" si="97"/>
        <v>0</v>
      </c>
    </row>
    <row r="109" spans="1:77">
      <c r="A109" s="76" t="s">
        <v>76</v>
      </c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139">
        <f t="shared" si="95"/>
        <v>492</v>
      </c>
      <c r="AA109" s="139">
        <f t="shared" si="95"/>
        <v>0</v>
      </c>
      <c r="AB109" s="139">
        <f t="shared" si="95"/>
        <v>3686</v>
      </c>
      <c r="AC109" s="139">
        <f t="shared" si="95"/>
        <v>9588</v>
      </c>
      <c r="AD109" s="139">
        <f t="shared" si="95"/>
        <v>467</v>
      </c>
      <c r="AE109" s="139">
        <f t="shared" si="95"/>
        <v>166</v>
      </c>
      <c r="AF109" s="139">
        <f t="shared" si="95"/>
        <v>22</v>
      </c>
      <c r="AG109" s="139">
        <f t="shared" si="95"/>
        <v>134</v>
      </c>
      <c r="AH109" s="139">
        <f t="shared" si="95"/>
        <v>1943</v>
      </c>
      <c r="AI109" s="139">
        <f t="shared" si="95"/>
        <v>0</v>
      </c>
      <c r="AJ109" s="139">
        <f t="shared" si="95"/>
        <v>0</v>
      </c>
      <c r="AK109" s="139">
        <f t="shared" si="95"/>
        <v>0</v>
      </c>
      <c r="AL109" s="139">
        <f t="shared" si="95"/>
        <v>90</v>
      </c>
      <c r="AM109" s="139">
        <f t="shared" si="95"/>
        <v>0</v>
      </c>
      <c r="AN109" s="139">
        <f t="shared" si="95"/>
        <v>0</v>
      </c>
      <c r="AO109" s="139">
        <f t="shared" si="95"/>
        <v>0</v>
      </c>
      <c r="AP109" s="139">
        <f t="shared" si="95"/>
        <v>789</v>
      </c>
      <c r="AQ109" s="139">
        <f t="shared" si="95"/>
        <v>0</v>
      </c>
      <c r="AR109" s="139">
        <f t="shared" si="95"/>
        <v>0</v>
      </c>
      <c r="AS109" s="139">
        <f t="shared" si="95"/>
        <v>0</v>
      </c>
      <c r="AT109" s="139">
        <f t="shared" si="95"/>
        <v>0</v>
      </c>
      <c r="AU109" s="139">
        <f t="shared" si="95"/>
        <v>0</v>
      </c>
      <c r="AV109" s="139">
        <f t="shared" si="95"/>
        <v>0</v>
      </c>
      <c r="AW109" s="139">
        <f t="shared" si="95"/>
        <v>0</v>
      </c>
      <c r="AX109" s="123">
        <f t="shared" si="98"/>
        <v>17377</v>
      </c>
      <c r="AZ109" s="78">
        <f t="shared" si="96"/>
        <v>0</v>
      </c>
      <c r="BA109" s="78">
        <f t="shared" si="96"/>
        <v>0</v>
      </c>
      <c r="BB109" s="78">
        <f t="shared" si="96"/>
        <v>0</v>
      </c>
      <c r="BC109" s="78">
        <f t="shared" si="96"/>
        <v>0</v>
      </c>
      <c r="BD109" s="78">
        <f t="shared" si="96"/>
        <v>0</v>
      </c>
      <c r="BE109" s="78">
        <f t="shared" si="96"/>
        <v>0</v>
      </c>
      <c r="BF109" s="78">
        <f t="shared" si="96"/>
        <v>0</v>
      </c>
      <c r="BG109" s="78">
        <f t="shared" si="96"/>
        <v>0</v>
      </c>
      <c r="BH109" s="78">
        <f t="shared" si="96"/>
        <v>0</v>
      </c>
      <c r="BI109" s="78">
        <f t="shared" si="96"/>
        <v>0</v>
      </c>
      <c r="BJ109" s="78">
        <f t="shared" si="96"/>
        <v>0</v>
      </c>
      <c r="BK109" s="78">
        <f t="shared" si="96"/>
        <v>0</v>
      </c>
      <c r="BL109" s="78">
        <f t="shared" si="96"/>
        <v>0</v>
      </c>
      <c r="BM109" s="78">
        <f t="shared" si="96"/>
        <v>0</v>
      </c>
      <c r="BN109" s="78">
        <f t="shared" si="96"/>
        <v>0</v>
      </c>
      <c r="BO109" s="78">
        <f t="shared" si="96"/>
        <v>0</v>
      </c>
      <c r="BP109" s="78">
        <f t="shared" si="96"/>
        <v>0</v>
      </c>
      <c r="BQ109" s="78">
        <f t="shared" si="96"/>
        <v>0</v>
      </c>
      <c r="BR109" s="78">
        <f t="shared" si="100"/>
        <v>0</v>
      </c>
      <c r="BS109" s="78">
        <f t="shared" si="100"/>
        <v>0</v>
      </c>
      <c r="BT109" s="78">
        <f t="shared" si="100"/>
        <v>0</v>
      </c>
      <c r="BU109" s="78">
        <f t="shared" si="100"/>
        <v>0</v>
      </c>
      <c r="BV109" s="78">
        <f t="shared" si="100"/>
        <v>0</v>
      </c>
      <c r="BW109" s="78">
        <f t="shared" si="100"/>
        <v>0</v>
      </c>
      <c r="BX109" s="123">
        <f t="shared" si="97"/>
        <v>0</v>
      </c>
    </row>
    <row r="110" spans="1:77">
      <c r="AA110" s="11"/>
    </row>
    <row r="111" spans="1:77">
      <c r="AA111" s="11"/>
    </row>
    <row r="112" spans="1:77">
      <c r="AA112" s="11"/>
    </row>
  </sheetData>
  <phoneticPr fontId="94" type="noConversion"/>
  <conditionalFormatting sqref="B18:L18 N18:O18 AL17 R17:Y18 R25:Y25 AL25">
    <cfRule type="cellIs" dxfId="924" priority="452" operator="lessThan">
      <formula>0.97</formula>
    </cfRule>
  </conditionalFormatting>
  <conditionalFormatting sqref="B23 R15:Y15 R23:Y23 P30:Y30 AL30 AL23 AL15 C23:L25">
    <cfRule type="cellIs" dxfId="923" priority="451" operator="lessThan">
      <formula>0.94</formula>
    </cfRule>
  </conditionalFormatting>
  <conditionalFormatting sqref="B24 R16:X16 R24:Y24 AL24 AL16">
    <cfRule type="cellIs" dxfId="922" priority="450" operator="lessThan">
      <formula>0.88</formula>
    </cfRule>
  </conditionalFormatting>
  <conditionalFormatting sqref="B25:B26 C26:L26 N26:O26 R26:Y26">
    <cfRule type="cellIs" dxfId="921" priority="449" operator="lessThan">
      <formula>0.97</formula>
    </cfRule>
  </conditionalFormatting>
  <conditionalFormatting sqref="B27:B30 R19:Y22 R27:Y29 AL19:AL22 AL27:AL29">
    <cfRule type="cellIs" dxfId="920" priority="448" operator="lessThan">
      <formula>0.92</formula>
    </cfRule>
  </conditionalFormatting>
  <conditionalFormatting sqref="B13:L13 N13:O13 R13:AB14 AL13:AL14">
    <cfRule type="cellIs" dxfId="919" priority="447" operator="greaterThan">
      <formula>1</formula>
    </cfRule>
  </conditionalFormatting>
  <conditionalFormatting sqref="B14:L14 N14:O14">
    <cfRule type="cellIs" dxfId="918" priority="446" operator="greaterThan">
      <formula>1</formula>
    </cfRule>
  </conditionalFormatting>
  <conditionalFormatting sqref="B15:L15 N15:O15">
    <cfRule type="cellIs" dxfId="917" priority="445" operator="lessThan">
      <formula>0.94</formula>
    </cfRule>
  </conditionalFormatting>
  <conditionalFormatting sqref="B16:L16 N16:O16">
    <cfRule type="cellIs" dxfId="916" priority="444" operator="lessThan">
      <formula>0.88</formula>
    </cfRule>
  </conditionalFormatting>
  <conditionalFormatting sqref="AL18 B17:L17 N17:O17">
    <cfRule type="cellIs" dxfId="915" priority="443" operator="lessThan">
      <formula>0.97</formula>
    </cfRule>
  </conditionalFormatting>
  <conditionalFormatting sqref="B19:L22 N19:O22">
    <cfRule type="cellIs" dxfId="914" priority="442" operator="lessThan">
      <formula>0.92</formula>
    </cfRule>
  </conditionalFormatting>
  <conditionalFormatting sqref="N23:O23">
    <cfRule type="cellIs" dxfId="913" priority="441" operator="lessThan">
      <formula>0.94</formula>
    </cfRule>
  </conditionalFormatting>
  <conditionalFormatting sqref="AL26">
    <cfRule type="cellIs" dxfId="912" priority="440" operator="lessThan">
      <formula>0.92</formula>
    </cfRule>
  </conditionalFormatting>
  <conditionalFormatting sqref="C27:L30">
    <cfRule type="cellIs" dxfId="911" priority="439" operator="lessThan">
      <formula>0.94</formula>
    </cfRule>
  </conditionalFormatting>
  <conditionalFormatting sqref="N27:N30">
    <cfRule type="cellIs" dxfId="910" priority="438" operator="lessThan">
      <formula>0.94</formula>
    </cfRule>
  </conditionalFormatting>
  <conditionalFormatting sqref="N25">
    <cfRule type="cellIs" dxfId="909" priority="437" operator="lessThan">
      <formula>0.97</formula>
    </cfRule>
  </conditionalFormatting>
  <conditionalFormatting sqref="M18">
    <cfRule type="cellIs" dxfId="908" priority="436" operator="lessThan">
      <formula>0.97</formula>
    </cfRule>
  </conditionalFormatting>
  <conditionalFormatting sqref="M26">
    <cfRule type="cellIs" dxfId="907" priority="435" operator="lessThan">
      <formula>0.97</formula>
    </cfRule>
  </conditionalFormatting>
  <conditionalFormatting sqref="M13">
    <cfRule type="cellIs" dxfId="906" priority="434" operator="greaterThan">
      <formula>1</formula>
    </cfRule>
  </conditionalFormatting>
  <conditionalFormatting sqref="M14">
    <cfRule type="cellIs" dxfId="905" priority="433" operator="greaterThan">
      <formula>1</formula>
    </cfRule>
  </conditionalFormatting>
  <conditionalFormatting sqref="M15">
    <cfRule type="cellIs" dxfId="904" priority="432" operator="lessThan">
      <formula>0.94</formula>
    </cfRule>
  </conditionalFormatting>
  <conditionalFormatting sqref="M16">
    <cfRule type="cellIs" dxfId="903" priority="431" operator="lessThan">
      <formula>0.88</formula>
    </cfRule>
  </conditionalFormatting>
  <conditionalFormatting sqref="M17">
    <cfRule type="cellIs" dxfId="902" priority="430" operator="lessThan">
      <formula>0.97</formula>
    </cfRule>
  </conditionalFormatting>
  <conditionalFormatting sqref="M19:M22">
    <cfRule type="cellIs" dxfId="901" priority="429" operator="lessThan">
      <formula>0.92</formula>
    </cfRule>
  </conditionalFormatting>
  <conditionalFormatting sqref="M23">
    <cfRule type="cellIs" dxfId="900" priority="428" operator="lessThan">
      <formula>0.94</formula>
    </cfRule>
  </conditionalFormatting>
  <conditionalFormatting sqref="M27:M30">
    <cfRule type="cellIs" dxfId="899" priority="427" operator="lessThan">
      <formula>0.94</formula>
    </cfRule>
  </conditionalFormatting>
  <conditionalFormatting sqref="M25">
    <cfRule type="cellIs" dxfId="898" priority="426" operator="lessThan">
      <formula>0.97</formula>
    </cfRule>
  </conditionalFormatting>
  <conditionalFormatting sqref="O25">
    <cfRule type="cellIs" dxfId="897" priority="425" operator="lessThan">
      <formula>0.94</formula>
    </cfRule>
  </conditionalFormatting>
  <conditionalFormatting sqref="O27:O29">
    <cfRule type="cellIs" dxfId="896" priority="424" operator="lessThan">
      <formula>0.92</formula>
    </cfRule>
  </conditionalFormatting>
  <conditionalFormatting sqref="M24:O24">
    <cfRule type="cellIs" dxfId="895" priority="423" operator="lessThan">
      <formula>0.88</formula>
    </cfRule>
  </conditionalFormatting>
  <conditionalFormatting sqref="P18">
    <cfRule type="cellIs" dxfId="894" priority="422" operator="lessThan">
      <formula>0.97</formula>
    </cfRule>
  </conditionalFormatting>
  <conditionalFormatting sqref="P26">
    <cfRule type="cellIs" dxfId="893" priority="421" operator="lessThan">
      <formula>0.97</formula>
    </cfRule>
  </conditionalFormatting>
  <conditionalFormatting sqref="P13">
    <cfRule type="cellIs" dxfId="892" priority="420" operator="greaterThan">
      <formula>1</formula>
    </cfRule>
  </conditionalFormatting>
  <conditionalFormatting sqref="P14">
    <cfRule type="cellIs" dxfId="891" priority="419" operator="greaterThan">
      <formula>1</formula>
    </cfRule>
  </conditionalFormatting>
  <conditionalFormatting sqref="P15">
    <cfRule type="cellIs" dxfId="890" priority="418" operator="lessThan">
      <formula>0.94</formula>
    </cfRule>
  </conditionalFormatting>
  <conditionalFormatting sqref="P16">
    <cfRule type="cellIs" dxfId="889" priority="417" operator="lessThan">
      <formula>0.88</formula>
    </cfRule>
  </conditionalFormatting>
  <conditionalFormatting sqref="P17">
    <cfRule type="cellIs" dxfId="888" priority="416" operator="lessThan">
      <formula>0.97</formula>
    </cfRule>
  </conditionalFormatting>
  <conditionalFormatting sqref="P19:P22">
    <cfRule type="cellIs" dxfId="887" priority="415" operator="lessThan">
      <formula>0.92</formula>
    </cfRule>
  </conditionalFormatting>
  <conditionalFormatting sqref="P23">
    <cfRule type="cellIs" dxfId="886" priority="414" operator="lessThan">
      <formula>0.94</formula>
    </cfRule>
  </conditionalFormatting>
  <conditionalFormatting sqref="P24">
    <cfRule type="cellIs" dxfId="885" priority="413" operator="lessThan">
      <formula>0.88</formula>
    </cfRule>
  </conditionalFormatting>
  <conditionalFormatting sqref="P27:P29">
    <cfRule type="cellIs" dxfId="884" priority="412" operator="lessThan">
      <formula>0.92</formula>
    </cfRule>
  </conditionalFormatting>
  <conditionalFormatting sqref="P25">
    <cfRule type="cellIs" dxfId="883" priority="411" operator="lessThan">
      <formula>0.97</formula>
    </cfRule>
  </conditionalFormatting>
  <conditionalFormatting sqref="Q18">
    <cfRule type="cellIs" dxfId="882" priority="410" operator="lessThan">
      <formula>0.97</formula>
    </cfRule>
  </conditionalFormatting>
  <conditionalFormatting sqref="Q26">
    <cfRule type="cellIs" dxfId="881" priority="409" operator="lessThan">
      <formula>0.97</formula>
    </cfRule>
  </conditionalFormatting>
  <conditionalFormatting sqref="Q13">
    <cfRule type="cellIs" dxfId="880" priority="408" operator="greaterThan">
      <formula>1</formula>
    </cfRule>
  </conditionalFormatting>
  <conditionalFormatting sqref="Q14">
    <cfRule type="cellIs" dxfId="879" priority="407" operator="greaterThan">
      <formula>1</formula>
    </cfRule>
  </conditionalFormatting>
  <conditionalFormatting sqref="Q15">
    <cfRule type="cellIs" dxfId="878" priority="406" operator="lessThan">
      <formula>0.94</formula>
    </cfRule>
  </conditionalFormatting>
  <conditionalFormatting sqref="Q16">
    <cfRule type="cellIs" dxfId="877" priority="405" operator="lessThan">
      <formula>0.88</formula>
    </cfRule>
  </conditionalFormatting>
  <conditionalFormatting sqref="Q17">
    <cfRule type="cellIs" dxfId="876" priority="404" operator="lessThan">
      <formula>0.97</formula>
    </cfRule>
  </conditionalFormatting>
  <conditionalFormatting sqref="Q19:Q22">
    <cfRule type="cellIs" dxfId="875" priority="403" operator="lessThan">
      <formula>0.92</formula>
    </cfRule>
  </conditionalFormatting>
  <conditionalFormatting sqref="Q23">
    <cfRule type="cellIs" dxfId="874" priority="402" operator="lessThan">
      <formula>0.94</formula>
    </cfRule>
  </conditionalFormatting>
  <conditionalFormatting sqref="Q24">
    <cfRule type="cellIs" dxfId="873" priority="401" operator="lessThan">
      <formula>0.88</formula>
    </cfRule>
  </conditionalFormatting>
  <conditionalFormatting sqref="Q25">
    <cfRule type="cellIs" dxfId="872" priority="400" operator="lessThan">
      <formula>0.97</formula>
    </cfRule>
  </conditionalFormatting>
  <conditionalFormatting sqref="Q27:Q29">
    <cfRule type="cellIs" dxfId="871" priority="399" operator="lessThan">
      <formula>0.92</formula>
    </cfRule>
  </conditionalFormatting>
  <conditionalFormatting sqref="O30">
    <cfRule type="cellIs" dxfId="870" priority="398" operator="lessThan">
      <formula>0.94</formula>
    </cfRule>
  </conditionalFormatting>
  <conditionalFormatting sqref="Z17:AB17">
    <cfRule type="cellIs" dxfId="869" priority="397" operator="lessThan">
      <formula>0.97</formula>
    </cfRule>
  </conditionalFormatting>
  <conditionalFormatting sqref="Z15:AB15">
    <cfRule type="cellIs" dxfId="868" priority="396" operator="lessThan">
      <formula>0.94</formula>
    </cfRule>
  </conditionalFormatting>
  <conditionalFormatting sqref="Z16:AB16">
    <cfRule type="cellIs" dxfId="867" priority="395" operator="lessThan">
      <formula>0.88</formula>
    </cfRule>
  </conditionalFormatting>
  <conditionalFormatting sqref="Z19:AB22">
    <cfRule type="cellIs" dxfId="866" priority="394" operator="lessThan">
      <formula>0.92</formula>
    </cfRule>
  </conditionalFormatting>
  <conditionalFormatting sqref="Z25">
    <cfRule type="cellIs" dxfId="865" priority="393" operator="lessThan">
      <formula>0.97</formula>
    </cfRule>
  </conditionalFormatting>
  <conditionalFormatting sqref="Z30 Z23">
    <cfRule type="cellIs" dxfId="864" priority="392" operator="lessThan">
      <formula>0.94</formula>
    </cfRule>
  </conditionalFormatting>
  <conditionalFormatting sqref="Z24">
    <cfRule type="cellIs" dxfId="863" priority="391" operator="lessThan">
      <formula>0.88</formula>
    </cfRule>
  </conditionalFormatting>
  <conditionalFormatting sqref="Z26">
    <cfRule type="cellIs" dxfId="862" priority="390" operator="lessThan">
      <formula>0.97</formula>
    </cfRule>
  </conditionalFormatting>
  <conditionalFormatting sqref="Z27:Z29">
    <cfRule type="cellIs" dxfId="861" priority="389" operator="lessThan">
      <formula>0.92</formula>
    </cfRule>
  </conditionalFormatting>
  <conditionalFormatting sqref="AA25">
    <cfRule type="cellIs" dxfId="860" priority="388" operator="lessThan">
      <formula>0.97</formula>
    </cfRule>
  </conditionalFormatting>
  <conditionalFormatting sqref="AA30 AA23">
    <cfRule type="cellIs" dxfId="859" priority="387" operator="lessThan">
      <formula>0.94</formula>
    </cfRule>
  </conditionalFormatting>
  <conditionalFormatting sqref="AA24">
    <cfRule type="cellIs" dxfId="858" priority="386" operator="lessThan">
      <formula>0.88</formula>
    </cfRule>
  </conditionalFormatting>
  <conditionalFormatting sqref="AA26">
    <cfRule type="cellIs" dxfId="857" priority="385" operator="lessThan">
      <formula>0.97</formula>
    </cfRule>
  </conditionalFormatting>
  <conditionalFormatting sqref="AA27:AA29">
    <cfRule type="cellIs" dxfId="856" priority="384" operator="lessThan">
      <formula>0.92</formula>
    </cfRule>
  </conditionalFormatting>
  <conditionalFormatting sqref="AB25">
    <cfRule type="cellIs" dxfId="855" priority="383" operator="lessThan">
      <formula>0.97</formula>
    </cfRule>
  </conditionalFormatting>
  <conditionalFormatting sqref="AB23 AB30">
    <cfRule type="cellIs" dxfId="854" priority="382" operator="lessThan">
      <formula>0.94</formula>
    </cfRule>
  </conditionalFormatting>
  <conditionalFormatting sqref="AB24">
    <cfRule type="cellIs" dxfId="853" priority="381" operator="lessThan">
      <formula>0.88</formula>
    </cfRule>
  </conditionalFormatting>
  <conditionalFormatting sqref="AB26">
    <cfRule type="cellIs" dxfId="852" priority="380" operator="lessThan">
      <formula>0.97</formula>
    </cfRule>
  </conditionalFormatting>
  <conditionalFormatting sqref="AB27:AB29">
    <cfRule type="cellIs" dxfId="851" priority="379" operator="lessThan">
      <formula>0.92</formula>
    </cfRule>
  </conditionalFormatting>
  <conditionalFormatting sqref="Y16">
    <cfRule type="cellIs" dxfId="850" priority="378" operator="lessThan">
      <formula>0.94</formula>
    </cfRule>
  </conditionalFormatting>
  <conditionalFormatting sqref="AC13:AC14">
    <cfRule type="cellIs" dxfId="849" priority="377" operator="greaterThan">
      <formula>1</formula>
    </cfRule>
  </conditionalFormatting>
  <conditionalFormatting sqref="AC17">
    <cfRule type="cellIs" dxfId="848" priority="376" operator="lessThan">
      <formula>0.97</formula>
    </cfRule>
  </conditionalFormatting>
  <conditionalFormatting sqref="AC15">
    <cfRule type="cellIs" dxfId="847" priority="375" operator="lessThan">
      <formula>0.94</formula>
    </cfRule>
  </conditionalFormatting>
  <conditionalFormatting sqref="AC16">
    <cfRule type="cellIs" dxfId="846" priority="374" operator="lessThan">
      <formula>0.88</formula>
    </cfRule>
  </conditionalFormatting>
  <conditionalFormatting sqref="AC19:AC22">
    <cfRule type="cellIs" dxfId="845" priority="373" operator="lessThan">
      <formula>0.92</formula>
    </cfRule>
  </conditionalFormatting>
  <conditionalFormatting sqref="AC25">
    <cfRule type="cellIs" dxfId="844" priority="372" operator="lessThan">
      <formula>0.97</formula>
    </cfRule>
  </conditionalFormatting>
  <conditionalFormatting sqref="AC23 AC30">
    <cfRule type="cellIs" dxfId="843" priority="371" operator="lessThan">
      <formula>0.94</formula>
    </cfRule>
  </conditionalFormatting>
  <conditionalFormatting sqref="AC24">
    <cfRule type="cellIs" dxfId="842" priority="370" operator="lessThan">
      <formula>0.88</formula>
    </cfRule>
  </conditionalFormatting>
  <conditionalFormatting sqref="AC26">
    <cfRule type="cellIs" dxfId="841" priority="369" operator="lessThan">
      <formula>0.97</formula>
    </cfRule>
  </conditionalFormatting>
  <conditionalFormatting sqref="AC27:AC29">
    <cfRule type="cellIs" dxfId="840" priority="368" operator="lessThan">
      <formula>0.92</formula>
    </cfRule>
  </conditionalFormatting>
  <conditionalFormatting sqref="AD13:AD14">
    <cfRule type="cellIs" dxfId="839" priority="367" operator="greaterThan">
      <formula>1</formula>
    </cfRule>
  </conditionalFormatting>
  <conditionalFormatting sqref="AD17">
    <cfRule type="cellIs" dxfId="838" priority="366" operator="lessThan">
      <formula>0.97</formula>
    </cfRule>
  </conditionalFormatting>
  <conditionalFormatting sqref="AD15">
    <cfRule type="cellIs" dxfId="837" priority="365" operator="lessThan">
      <formula>0.94</formula>
    </cfRule>
  </conditionalFormatting>
  <conditionalFormatting sqref="AD16">
    <cfRule type="cellIs" dxfId="836" priority="364" operator="lessThan">
      <formula>0.88</formula>
    </cfRule>
  </conditionalFormatting>
  <conditionalFormatting sqref="AD19:AD22">
    <cfRule type="cellIs" dxfId="835" priority="363" operator="lessThan">
      <formula>0.92</formula>
    </cfRule>
  </conditionalFormatting>
  <conditionalFormatting sqref="AD25">
    <cfRule type="cellIs" dxfId="834" priority="362" operator="lessThan">
      <formula>0.97</formula>
    </cfRule>
  </conditionalFormatting>
  <conditionalFormatting sqref="AD23 AD30">
    <cfRule type="cellIs" dxfId="833" priority="361" operator="lessThan">
      <formula>0.94</formula>
    </cfRule>
  </conditionalFormatting>
  <conditionalFormatting sqref="AD24">
    <cfRule type="cellIs" dxfId="832" priority="360" operator="lessThan">
      <formula>0.88</formula>
    </cfRule>
  </conditionalFormatting>
  <conditionalFormatting sqref="AD26">
    <cfRule type="cellIs" dxfId="831" priority="359" operator="lessThan">
      <formula>0.97</formula>
    </cfRule>
  </conditionalFormatting>
  <conditionalFormatting sqref="AD27:AD29">
    <cfRule type="cellIs" dxfId="830" priority="358" operator="lessThan">
      <formula>0.92</formula>
    </cfRule>
  </conditionalFormatting>
  <conditionalFormatting sqref="AE13:AG14">
    <cfRule type="cellIs" dxfId="829" priority="357" operator="greaterThan">
      <formula>1</formula>
    </cfRule>
  </conditionalFormatting>
  <conditionalFormatting sqref="AE17">
    <cfRule type="cellIs" dxfId="828" priority="356" operator="lessThan">
      <formula>0.97</formula>
    </cfRule>
  </conditionalFormatting>
  <conditionalFormatting sqref="AE15">
    <cfRule type="cellIs" dxfId="827" priority="355" operator="lessThan">
      <formula>0.94</formula>
    </cfRule>
  </conditionalFormatting>
  <conditionalFormatting sqref="AE16">
    <cfRule type="cellIs" dxfId="826" priority="354" operator="lessThan">
      <formula>0.88</formula>
    </cfRule>
  </conditionalFormatting>
  <conditionalFormatting sqref="AE19:AG22">
    <cfRule type="cellIs" dxfId="825" priority="353" operator="lessThan">
      <formula>0.92</formula>
    </cfRule>
  </conditionalFormatting>
  <conditionalFormatting sqref="AE25">
    <cfRule type="cellIs" dxfId="824" priority="352" operator="lessThan">
      <formula>0.97</formula>
    </cfRule>
  </conditionalFormatting>
  <conditionalFormatting sqref="AE23 AE30">
    <cfRule type="cellIs" dxfId="823" priority="351" operator="lessThan">
      <formula>0.94</formula>
    </cfRule>
  </conditionalFormatting>
  <conditionalFormatting sqref="AE24">
    <cfRule type="cellIs" dxfId="822" priority="350" operator="lessThan">
      <formula>0.88</formula>
    </cfRule>
  </conditionalFormatting>
  <conditionalFormatting sqref="AE26">
    <cfRule type="cellIs" dxfId="821" priority="349" operator="lessThan">
      <formula>0.97</formula>
    </cfRule>
  </conditionalFormatting>
  <conditionalFormatting sqref="AE27:AE29">
    <cfRule type="cellIs" dxfId="820" priority="348" operator="lessThan">
      <formula>0.92</formula>
    </cfRule>
  </conditionalFormatting>
  <conditionalFormatting sqref="AB18">
    <cfRule type="cellIs" dxfId="819" priority="347" operator="lessThan">
      <formula>0.97</formula>
    </cfRule>
  </conditionalFormatting>
  <conditionalFormatting sqref="AF17:AG17">
    <cfRule type="cellIs" dxfId="818" priority="346" operator="lessThan">
      <formula>0.97</formula>
    </cfRule>
  </conditionalFormatting>
  <conditionalFormatting sqref="AF15:AG15">
    <cfRule type="cellIs" dxfId="817" priority="345" operator="lessThan">
      <formula>0.94</formula>
    </cfRule>
  </conditionalFormatting>
  <conditionalFormatting sqref="AF16:AG16">
    <cfRule type="cellIs" dxfId="816" priority="344" operator="lessThan">
      <formula>0.88</formula>
    </cfRule>
  </conditionalFormatting>
  <conditionalFormatting sqref="AF25:AG25">
    <cfRule type="cellIs" dxfId="815" priority="343" operator="lessThan">
      <formula>0.97</formula>
    </cfRule>
  </conditionalFormatting>
  <conditionalFormatting sqref="AF23:AG23 AF30:AG30">
    <cfRule type="cellIs" dxfId="814" priority="342" operator="lessThan">
      <formula>0.94</formula>
    </cfRule>
  </conditionalFormatting>
  <conditionalFormatting sqref="AF24:AG24">
    <cfRule type="cellIs" dxfId="813" priority="341" operator="lessThan">
      <formula>0.88</formula>
    </cfRule>
  </conditionalFormatting>
  <conditionalFormatting sqref="AF26:AG26">
    <cfRule type="cellIs" dxfId="812" priority="340" operator="lessThan">
      <formula>0.97</formula>
    </cfRule>
  </conditionalFormatting>
  <conditionalFormatting sqref="AF27:AG29">
    <cfRule type="cellIs" dxfId="811" priority="339" operator="lessThan">
      <formula>0.92</formula>
    </cfRule>
  </conditionalFormatting>
  <conditionalFormatting sqref="Z56">
    <cfRule type="cellIs" dxfId="810" priority="338" operator="lessThan">
      <formula>0.94</formula>
    </cfRule>
  </conditionalFormatting>
  <conditionalFormatting sqref="AA56:AG56 AL56:AS56 AX56">
    <cfRule type="cellIs" dxfId="809" priority="337" operator="lessThan">
      <formula>0.94</formula>
    </cfRule>
  </conditionalFormatting>
  <conditionalFormatting sqref="Z57">
    <cfRule type="cellIs" dxfId="808" priority="336" operator="lessThan">
      <formula>0.94</formula>
    </cfRule>
  </conditionalFormatting>
  <conditionalFormatting sqref="AA57:AG57 AL57:AS57 AX57">
    <cfRule type="cellIs" dxfId="807" priority="335" operator="lessThan">
      <formula>0.94</formula>
    </cfRule>
  </conditionalFormatting>
  <conditionalFormatting sqref="Z58:Z61">
    <cfRule type="cellIs" dxfId="806" priority="334" operator="lessThan">
      <formula>0.94</formula>
    </cfRule>
  </conditionalFormatting>
  <conditionalFormatting sqref="AA58:AG58 AL58:AS58 AX58">
    <cfRule type="cellIs" dxfId="805" priority="333" operator="lessThan">
      <formula>0.94</formula>
    </cfRule>
  </conditionalFormatting>
  <conditionalFormatting sqref="AA59:AG61 AL59:AS61 AX59:AX61">
    <cfRule type="cellIs" dxfId="804" priority="332" operator="lessThan">
      <formula>0.94</formula>
    </cfRule>
  </conditionalFormatting>
  <conditionalFormatting sqref="Z62:Z64">
    <cfRule type="cellIs" dxfId="803" priority="331" operator="lessThan">
      <formula>0.94</formula>
    </cfRule>
  </conditionalFormatting>
  <conditionalFormatting sqref="AA62:AG64 AL62:AS64 AX62:AX64">
    <cfRule type="cellIs" dxfId="802" priority="330" operator="lessThan">
      <formula>0.94</formula>
    </cfRule>
  </conditionalFormatting>
  <conditionalFormatting sqref="Z65:Z67">
    <cfRule type="cellIs" dxfId="801" priority="329" operator="lessThan">
      <formula>0.94</formula>
    </cfRule>
  </conditionalFormatting>
  <conditionalFormatting sqref="AA65:AG67 AL65:AS67 AX65:AX67">
    <cfRule type="cellIs" dxfId="800" priority="328" operator="lessThan">
      <formula>0.94</formula>
    </cfRule>
  </conditionalFormatting>
  <conditionalFormatting sqref="Z69:Z70">
    <cfRule type="cellIs" dxfId="799" priority="327" operator="lessThan">
      <formula>0.94</formula>
    </cfRule>
  </conditionalFormatting>
  <conditionalFormatting sqref="AA69:AG70 AL69:AO70 AX69:AX70">
    <cfRule type="cellIs" dxfId="798" priority="326" operator="lessThan">
      <formula>0.94</formula>
    </cfRule>
  </conditionalFormatting>
  <conditionalFormatting sqref="AV58:AW58">
    <cfRule type="cellIs" dxfId="797" priority="245" operator="lessThan">
      <formula>0.94</formula>
    </cfRule>
  </conditionalFormatting>
  <conditionalFormatting sqref="AV59:AW61">
    <cfRule type="cellIs" dxfId="796" priority="244" operator="lessThan">
      <formula>0.94</formula>
    </cfRule>
  </conditionalFormatting>
  <conditionalFormatting sqref="AV62:AW64">
    <cfRule type="cellIs" dxfId="795" priority="243" operator="lessThan">
      <formula>0.94</formula>
    </cfRule>
  </conditionalFormatting>
  <conditionalFormatting sqref="AV65:AW67">
    <cfRule type="cellIs" dxfId="794" priority="242" operator="lessThan">
      <formula>0.94</formula>
    </cfRule>
  </conditionalFormatting>
  <conditionalFormatting sqref="AK15">
    <cfRule type="cellIs" dxfId="793" priority="268" operator="lessThan">
      <formula>0.94</formula>
    </cfRule>
  </conditionalFormatting>
  <conditionalFormatting sqref="AK23 AK30">
    <cfRule type="cellIs" dxfId="792" priority="264" operator="lessThan">
      <formula>0.94</formula>
    </cfRule>
  </conditionalFormatting>
  <conditionalFormatting sqref="AA88:AG88 AL88:AP88 AX88 AR88:AS88">
    <cfRule type="cellIs" dxfId="791" priority="240" operator="lessThan">
      <formula>0.94</formula>
    </cfRule>
  </conditionalFormatting>
  <conditionalFormatting sqref="Z89">
    <cfRule type="cellIs" dxfId="790" priority="239" operator="lessThan">
      <formula>0.94</formula>
    </cfRule>
  </conditionalFormatting>
  <conditionalFormatting sqref="AH13:AH14">
    <cfRule type="cellIs" dxfId="789" priority="325" operator="greaterThan">
      <formula>1</formula>
    </cfRule>
  </conditionalFormatting>
  <conditionalFormatting sqref="AH19:AH22">
    <cfRule type="cellIs" dxfId="788" priority="324" operator="lessThan">
      <formula>0.92</formula>
    </cfRule>
  </conditionalFormatting>
  <conditionalFormatting sqref="AH17">
    <cfRule type="cellIs" dxfId="787" priority="323" operator="lessThan">
      <formula>0.97</formula>
    </cfRule>
  </conditionalFormatting>
  <conditionalFormatting sqref="AH15">
    <cfRule type="cellIs" dxfId="786" priority="322" operator="lessThan">
      <formula>0.94</formula>
    </cfRule>
  </conditionalFormatting>
  <conditionalFormatting sqref="AH16">
    <cfRule type="cellIs" dxfId="785" priority="321" operator="lessThan">
      <formula>0.88</formula>
    </cfRule>
  </conditionalFormatting>
  <conditionalFormatting sqref="AH18">
    <cfRule type="cellIs" dxfId="784" priority="320" operator="lessThan">
      <formula>0.97</formula>
    </cfRule>
  </conditionalFormatting>
  <conditionalFormatting sqref="AH25">
    <cfRule type="cellIs" dxfId="783" priority="319" operator="lessThan">
      <formula>0.97</formula>
    </cfRule>
  </conditionalFormatting>
  <conditionalFormatting sqref="AH23 AH30">
    <cfRule type="cellIs" dxfId="782" priority="318" operator="lessThan">
      <formula>0.94</formula>
    </cfRule>
  </conditionalFormatting>
  <conditionalFormatting sqref="AH24">
    <cfRule type="cellIs" dxfId="781" priority="317" operator="lessThan">
      <formula>0.88</formula>
    </cfRule>
  </conditionalFormatting>
  <conditionalFormatting sqref="AH26">
    <cfRule type="cellIs" dxfId="780" priority="316" operator="lessThan">
      <formula>0.97</formula>
    </cfRule>
  </conditionalFormatting>
  <conditionalFormatting sqref="AH27:AH29">
    <cfRule type="cellIs" dxfId="779" priority="315" operator="lessThan">
      <formula>0.92</formula>
    </cfRule>
  </conditionalFormatting>
  <conditionalFormatting sqref="AH56">
    <cfRule type="cellIs" dxfId="778" priority="314" operator="lessThan">
      <formula>0.94</formula>
    </cfRule>
  </conditionalFormatting>
  <conditionalFormatting sqref="AH57">
    <cfRule type="cellIs" dxfId="777" priority="313" operator="lessThan">
      <formula>0.94</formula>
    </cfRule>
  </conditionalFormatting>
  <conditionalFormatting sqref="AH58">
    <cfRule type="cellIs" dxfId="776" priority="312" operator="lessThan">
      <formula>0.94</formula>
    </cfRule>
  </conditionalFormatting>
  <conditionalFormatting sqref="AH59:AH61">
    <cfRule type="cellIs" dxfId="775" priority="311" operator="lessThan">
      <formula>0.94</formula>
    </cfRule>
  </conditionalFormatting>
  <conditionalFormatting sqref="AH62:AH64">
    <cfRule type="cellIs" dxfId="774" priority="310" operator="lessThan">
      <formula>0.94</formula>
    </cfRule>
  </conditionalFormatting>
  <conditionalFormatting sqref="AH65:AH67">
    <cfRule type="cellIs" dxfId="773" priority="309" operator="lessThan">
      <formula>0.94</formula>
    </cfRule>
  </conditionalFormatting>
  <conditionalFormatting sqref="AH69:AH70">
    <cfRule type="cellIs" dxfId="772" priority="308" operator="lessThan">
      <formula>0.94</formula>
    </cfRule>
  </conditionalFormatting>
  <conditionalFormatting sqref="AT56:AU56">
    <cfRule type="cellIs" dxfId="771" priority="253" operator="lessThan">
      <formula>0.94</formula>
    </cfRule>
  </conditionalFormatting>
  <conditionalFormatting sqref="AT57:AU57">
    <cfRule type="cellIs" dxfId="770" priority="252" operator="lessThan">
      <formula>0.94</formula>
    </cfRule>
  </conditionalFormatting>
  <conditionalFormatting sqref="AT58:AU58">
    <cfRule type="cellIs" dxfId="769" priority="251" operator="lessThan">
      <formula>0.94</formula>
    </cfRule>
  </conditionalFormatting>
  <conditionalFormatting sqref="AT59:AU61">
    <cfRule type="cellIs" dxfId="768" priority="250" operator="lessThan">
      <formula>0.94</formula>
    </cfRule>
  </conditionalFormatting>
  <conditionalFormatting sqref="AT62:AU64">
    <cfRule type="cellIs" dxfId="767" priority="249" operator="lessThan">
      <formula>0.94</formula>
    </cfRule>
  </conditionalFormatting>
  <conditionalFormatting sqref="AT65:AU67">
    <cfRule type="cellIs" dxfId="766" priority="248" operator="lessThan">
      <formula>0.94</formula>
    </cfRule>
  </conditionalFormatting>
  <conditionalFormatting sqref="AJ88">
    <cfRule type="cellIs" dxfId="765" priority="214" operator="lessThan">
      <formula>0.94</formula>
    </cfRule>
  </conditionalFormatting>
  <conditionalFormatting sqref="AJ89">
    <cfRule type="cellIs" dxfId="764" priority="213" operator="lessThan">
      <formula>0.94</formula>
    </cfRule>
  </conditionalFormatting>
  <conditionalFormatting sqref="AJ90">
    <cfRule type="cellIs" dxfId="763" priority="212" operator="lessThan">
      <formula>0.94</formula>
    </cfRule>
  </conditionalFormatting>
  <conditionalFormatting sqref="AJ91:AJ93">
    <cfRule type="cellIs" dxfId="762" priority="211" operator="lessThan">
      <formula>0.94</formula>
    </cfRule>
  </conditionalFormatting>
  <conditionalFormatting sqref="AI13:AI14">
    <cfRule type="cellIs" dxfId="761" priority="307" operator="greaterThan">
      <formula>1</formula>
    </cfRule>
  </conditionalFormatting>
  <conditionalFormatting sqref="AI19:AI22">
    <cfRule type="cellIs" dxfId="760" priority="306" operator="lessThan">
      <formula>0.92</formula>
    </cfRule>
  </conditionalFormatting>
  <conditionalFormatting sqref="AI17">
    <cfRule type="cellIs" dxfId="759" priority="305" operator="lessThan">
      <formula>0.97</formula>
    </cfRule>
  </conditionalFormatting>
  <conditionalFormatting sqref="AI15">
    <cfRule type="cellIs" dxfId="758" priority="304" operator="lessThan">
      <formula>0.94</formula>
    </cfRule>
  </conditionalFormatting>
  <conditionalFormatting sqref="AI16">
    <cfRule type="cellIs" dxfId="757" priority="303" operator="lessThan">
      <formula>0.88</formula>
    </cfRule>
  </conditionalFormatting>
  <conditionalFormatting sqref="AI18">
    <cfRule type="cellIs" dxfId="756" priority="302" operator="lessThan">
      <formula>0.97</formula>
    </cfRule>
  </conditionalFormatting>
  <conditionalFormatting sqref="AI25">
    <cfRule type="cellIs" dxfId="755" priority="301" operator="lessThan">
      <formula>0.97</formula>
    </cfRule>
  </conditionalFormatting>
  <conditionalFormatting sqref="AI23 AI30">
    <cfRule type="cellIs" dxfId="754" priority="300" operator="lessThan">
      <formula>0.94</formula>
    </cfRule>
  </conditionalFormatting>
  <conditionalFormatting sqref="AI24">
    <cfRule type="cellIs" dxfId="753" priority="299" operator="lessThan">
      <formula>0.88</formula>
    </cfRule>
  </conditionalFormatting>
  <conditionalFormatting sqref="AI26">
    <cfRule type="cellIs" dxfId="752" priority="298" operator="lessThan">
      <formula>0.97</formula>
    </cfRule>
  </conditionalFormatting>
  <conditionalFormatting sqref="AI27:AI29">
    <cfRule type="cellIs" dxfId="751" priority="297" operator="lessThan">
      <formula>0.92</formula>
    </cfRule>
  </conditionalFormatting>
  <conditionalFormatting sqref="AI56">
    <cfRule type="cellIs" dxfId="750" priority="296" operator="lessThan">
      <formula>0.94</formula>
    </cfRule>
  </conditionalFormatting>
  <conditionalFormatting sqref="AI57">
    <cfRule type="cellIs" dxfId="749" priority="295" operator="lessThan">
      <formula>0.94</formula>
    </cfRule>
  </conditionalFormatting>
  <conditionalFormatting sqref="AI58">
    <cfRule type="cellIs" dxfId="748" priority="294" operator="lessThan">
      <formula>0.94</formula>
    </cfRule>
  </conditionalFormatting>
  <conditionalFormatting sqref="AI59:AI61">
    <cfRule type="cellIs" dxfId="747" priority="293" operator="lessThan">
      <formula>0.94</formula>
    </cfRule>
  </conditionalFormatting>
  <conditionalFormatting sqref="AI62:AI64">
    <cfRule type="cellIs" dxfId="746" priority="292" operator="lessThan">
      <formula>0.94</formula>
    </cfRule>
  </conditionalFormatting>
  <conditionalFormatting sqref="AI65:AI67">
    <cfRule type="cellIs" dxfId="745" priority="291" operator="lessThan">
      <formula>0.94</formula>
    </cfRule>
  </conditionalFormatting>
  <conditionalFormatting sqref="AI69:AI70">
    <cfRule type="cellIs" dxfId="744" priority="290" operator="lessThan">
      <formula>0.94</formula>
    </cfRule>
  </conditionalFormatting>
  <conditionalFormatting sqref="AV90:AW90">
    <cfRule type="cellIs" dxfId="743" priority="192" operator="lessThan">
      <formula>0.94</formula>
    </cfRule>
  </conditionalFormatting>
  <conditionalFormatting sqref="AV91:AW93">
    <cfRule type="cellIs" dxfId="742" priority="191" operator="lessThan">
      <formula>0.94</formula>
    </cfRule>
  </conditionalFormatting>
  <conditionalFormatting sqref="AV94:AW96">
    <cfRule type="cellIs" dxfId="741" priority="190" operator="lessThan">
      <formula>0.94</formula>
    </cfRule>
  </conditionalFormatting>
  <conditionalFormatting sqref="AV97:AW99">
    <cfRule type="cellIs" dxfId="740" priority="189" operator="lessThan">
      <formula>0.94</formula>
    </cfRule>
  </conditionalFormatting>
  <conditionalFormatting sqref="Z88">
    <cfRule type="cellIs" dxfId="739" priority="241" operator="lessThan">
      <formula>0.94</formula>
    </cfRule>
  </conditionalFormatting>
  <conditionalFormatting sqref="AA89:AG89 AL89:AP89 AX89 AR89:AS89">
    <cfRule type="cellIs" dxfId="738" priority="238" operator="lessThan">
      <formula>0.94</formula>
    </cfRule>
  </conditionalFormatting>
  <conditionalFormatting sqref="Z90:Z93">
    <cfRule type="cellIs" dxfId="737" priority="237" operator="lessThan">
      <formula>0.94</formula>
    </cfRule>
  </conditionalFormatting>
  <conditionalFormatting sqref="AA90:AG90 AL90:AP90 AX90 AR90:AS90">
    <cfRule type="cellIs" dxfId="736" priority="236" operator="lessThan">
      <formula>0.94</formula>
    </cfRule>
  </conditionalFormatting>
  <conditionalFormatting sqref="AJ13:AJ14">
    <cfRule type="cellIs" dxfId="735" priority="289" operator="greaterThan">
      <formula>1</formula>
    </cfRule>
  </conditionalFormatting>
  <conditionalFormatting sqref="AJ19:AJ22">
    <cfRule type="cellIs" dxfId="734" priority="288" operator="lessThan">
      <formula>0.92</formula>
    </cfRule>
  </conditionalFormatting>
  <conditionalFormatting sqref="AJ17">
    <cfRule type="cellIs" dxfId="733" priority="287" operator="lessThan">
      <formula>0.97</formula>
    </cfRule>
  </conditionalFormatting>
  <conditionalFormatting sqref="AJ15">
    <cfRule type="cellIs" dxfId="732" priority="286" operator="lessThan">
      <formula>0.94</formula>
    </cfRule>
  </conditionalFormatting>
  <conditionalFormatting sqref="AJ16">
    <cfRule type="cellIs" dxfId="731" priority="285" operator="lessThan">
      <formula>0.88</formula>
    </cfRule>
  </conditionalFormatting>
  <conditionalFormatting sqref="AJ18">
    <cfRule type="cellIs" dxfId="730" priority="284" operator="lessThan">
      <formula>0.97</formula>
    </cfRule>
  </conditionalFormatting>
  <conditionalFormatting sqref="AJ25">
    <cfRule type="cellIs" dxfId="729" priority="283" operator="lessThan">
      <formula>0.97</formula>
    </cfRule>
  </conditionalFormatting>
  <conditionalFormatting sqref="AJ23 AJ30">
    <cfRule type="cellIs" dxfId="728" priority="282" operator="lessThan">
      <formula>0.94</formula>
    </cfRule>
  </conditionalFormatting>
  <conditionalFormatting sqref="AJ24">
    <cfRule type="cellIs" dxfId="727" priority="281" operator="lessThan">
      <formula>0.88</formula>
    </cfRule>
  </conditionalFormatting>
  <conditionalFormatting sqref="AJ26">
    <cfRule type="cellIs" dxfId="726" priority="280" operator="lessThan">
      <formula>0.97</formula>
    </cfRule>
  </conditionalFormatting>
  <conditionalFormatting sqref="AJ27:AJ29">
    <cfRule type="cellIs" dxfId="725" priority="279" operator="lessThan">
      <formula>0.92</formula>
    </cfRule>
  </conditionalFormatting>
  <conditionalFormatting sqref="AJ56">
    <cfRule type="cellIs" dxfId="724" priority="278" operator="lessThan">
      <formula>0.94</formula>
    </cfRule>
  </conditionalFormatting>
  <conditionalFormatting sqref="AJ57">
    <cfRule type="cellIs" dxfId="723" priority="277" operator="lessThan">
      <formula>0.94</formula>
    </cfRule>
  </conditionalFormatting>
  <conditionalFormatting sqref="AJ58">
    <cfRule type="cellIs" dxfId="722" priority="276" operator="lessThan">
      <formula>0.94</formula>
    </cfRule>
  </conditionalFormatting>
  <conditionalFormatting sqref="AJ59:AJ61">
    <cfRule type="cellIs" dxfId="721" priority="275" operator="lessThan">
      <formula>0.94</formula>
    </cfRule>
  </conditionalFormatting>
  <conditionalFormatting sqref="AJ62:AJ64">
    <cfRule type="cellIs" dxfId="720" priority="274" operator="lessThan">
      <formula>0.94</formula>
    </cfRule>
  </conditionalFormatting>
  <conditionalFormatting sqref="AJ65:AJ67">
    <cfRule type="cellIs" dxfId="719" priority="273" operator="lessThan">
      <formula>0.94</formula>
    </cfRule>
  </conditionalFormatting>
  <conditionalFormatting sqref="AJ69:AJ70">
    <cfRule type="cellIs" dxfId="718" priority="272" operator="lessThan">
      <formula>0.94</formula>
    </cfRule>
  </conditionalFormatting>
  <conditionalFormatting sqref="AI94:AI96">
    <cfRule type="cellIs" dxfId="717" priority="217" operator="lessThan">
      <formula>0.94</formula>
    </cfRule>
  </conditionalFormatting>
  <conditionalFormatting sqref="AI97:AI99">
    <cfRule type="cellIs" dxfId="716" priority="216" operator="lessThan">
      <formula>0.94</formula>
    </cfRule>
  </conditionalFormatting>
  <conditionalFormatting sqref="AI101:AI102">
    <cfRule type="cellIs" dxfId="715" priority="215" operator="lessThan">
      <formula>0.94</formula>
    </cfRule>
  </conditionalFormatting>
  <conditionalFormatting sqref="AJ94:AJ96">
    <cfRule type="cellIs" dxfId="714" priority="210" operator="lessThan">
      <formula>0.94</formula>
    </cfRule>
  </conditionalFormatting>
  <conditionalFormatting sqref="AJ97:AJ99">
    <cfRule type="cellIs" dxfId="713" priority="209" operator="lessThan">
      <formula>0.94</formula>
    </cfRule>
  </conditionalFormatting>
  <conditionalFormatting sqref="AJ101:AJ102">
    <cfRule type="cellIs" dxfId="712" priority="208" operator="lessThan">
      <formula>0.94</formula>
    </cfRule>
  </conditionalFormatting>
  <conditionalFormatting sqref="AK13:AK14">
    <cfRule type="cellIs" dxfId="711" priority="271" operator="greaterThan">
      <formula>1</formula>
    </cfRule>
  </conditionalFormatting>
  <conditionalFormatting sqref="AK19:AK22">
    <cfRule type="cellIs" dxfId="710" priority="270" operator="lessThan">
      <formula>0.92</formula>
    </cfRule>
  </conditionalFormatting>
  <conditionalFormatting sqref="AK17">
    <cfRule type="cellIs" dxfId="709" priority="269" operator="lessThan">
      <formula>0.97</formula>
    </cfRule>
  </conditionalFormatting>
  <conditionalFormatting sqref="AK16">
    <cfRule type="cellIs" dxfId="708" priority="267" operator="lessThan">
      <formula>0.88</formula>
    </cfRule>
  </conditionalFormatting>
  <conditionalFormatting sqref="AK18">
    <cfRule type="cellIs" dxfId="707" priority="266" operator="lessThan">
      <formula>0.97</formula>
    </cfRule>
  </conditionalFormatting>
  <conditionalFormatting sqref="AK25">
    <cfRule type="cellIs" dxfId="706" priority="265" operator="lessThan">
      <formula>0.97</formula>
    </cfRule>
  </conditionalFormatting>
  <conditionalFormatting sqref="AK24">
    <cfRule type="cellIs" dxfId="705" priority="263" operator="lessThan">
      <formula>0.88</formula>
    </cfRule>
  </conditionalFormatting>
  <conditionalFormatting sqref="AK26">
    <cfRule type="cellIs" dxfId="704" priority="262" operator="lessThan">
      <formula>0.97</formula>
    </cfRule>
  </conditionalFormatting>
  <conditionalFormatting sqref="AK27:AK29">
    <cfRule type="cellIs" dxfId="703" priority="261" operator="lessThan">
      <formula>0.92</formula>
    </cfRule>
  </conditionalFormatting>
  <conditionalFormatting sqref="AK56">
    <cfRule type="cellIs" dxfId="702" priority="260" operator="lessThan">
      <formula>0.94</formula>
    </cfRule>
  </conditionalFormatting>
  <conditionalFormatting sqref="AK57">
    <cfRule type="cellIs" dxfId="701" priority="259" operator="lessThan">
      <formula>0.94</formula>
    </cfRule>
  </conditionalFormatting>
  <conditionalFormatting sqref="AK58">
    <cfRule type="cellIs" dxfId="700" priority="258" operator="lessThan">
      <formula>0.94</formula>
    </cfRule>
  </conditionalFormatting>
  <conditionalFormatting sqref="AK59:AK61">
    <cfRule type="cellIs" dxfId="699" priority="257" operator="lessThan">
      <formula>0.94</formula>
    </cfRule>
  </conditionalFormatting>
  <conditionalFormatting sqref="AK62:AK64">
    <cfRule type="cellIs" dxfId="698" priority="256" operator="lessThan">
      <formula>0.94</formula>
    </cfRule>
  </conditionalFormatting>
  <conditionalFormatting sqref="AK65:AK67">
    <cfRule type="cellIs" dxfId="697" priority="255" operator="lessThan">
      <formula>0.94</formula>
    </cfRule>
  </conditionalFormatting>
  <conditionalFormatting sqref="AK69:AK70">
    <cfRule type="cellIs" dxfId="696" priority="254" operator="lessThan">
      <formula>0.94</formula>
    </cfRule>
  </conditionalFormatting>
  <conditionalFormatting sqref="AP69:AQ69">
    <cfRule type="cellIs" dxfId="695" priority="188" operator="lessThan">
      <formula>0.94</formula>
    </cfRule>
  </conditionalFormatting>
  <conditionalFormatting sqref="AS69:AW69">
    <cfRule type="cellIs" dxfId="694" priority="187" operator="lessThan">
      <formula>0.94</formula>
    </cfRule>
  </conditionalFormatting>
  <conditionalFormatting sqref="AP101:AW101">
    <cfRule type="cellIs" dxfId="693" priority="186" operator="lessThan">
      <formula>0.94</formula>
    </cfRule>
  </conditionalFormatting>
  <conditionalFormatting sqref="AP70">
    <cfRule type="cellIs" dxfId="692" priority="185" operator="lessThan">
      <formula>0.94</formula>
    </cfRule>
  </conditionalFormatting>
  <conditionalFormatting sqref="AQ70">
    <cfRule type="cellIs" dxfId="691" priority="184" operator="lessThan">
      <formula>0.94</formula>
    </cfRule>
  </conditionalFormatting>
  <conditionalFormatting sqref="AR70">
    <cfRule type="cellIs" dxfId="690" priority="183" operator="lessThan">
      <formula>0.94</formula>
    </cfRule>
  </conditionalFormatting>
  <conditionalFormatting sqref="AS70">
    <cfRule type="cellIs" dxfId="689" priority="182" operator="lessThan">
      <formula>0.94</formula>
    </cfRule>
  </conditionalFormatting>
  <conditionalFormatting sqref="AT70">
    <cfRule type="cellIs" dxfId="688" priority="181" operator="lessThan">
      <formula>0.94</formula>
    </cfRule>
  </conditionalFormatting>
  <conditionalFormatting sqref="AU70">
    <cfRule type="cellIs" dxfId="687" priority="180" operator="lessThan">
      <formula>0.94</formula>
    </cfRule>
  </conditionalFormatting>
  <conditionalFormatting sqref="AI89">
    <cfRule type="cellIs" dxfId="686" priority="220" operator="lessThan">
      <formula>0.94</formula>
    </cfRule>
  </conditionalFormatting>
  <conditionalFormatting sqref="AI90">
    <cfRule type="cellIs" dxfId="685" priority="219" operator="lessThan">
      <formula>0.94</formula>
    </cfRule>
  </conditionalFormatting>
  <conditionalFormatting sqref="AI91:AI93">
    <cfRule type="cellIs" dxfId="684" priority="218" operator="lessThan">
      <formula>0.94</formula>
    </cfRule>
  </conditionalFormatting>
  <conditionalFormatting sqref="BD101:BD102">
    <cfRule type="cellIs" dxfId="683" priority="151" operator="lessThan">
      <formula>0.94</formula>
    </cfRule>
  </conditionalFormatting>
  <conditionalFormatting sqref="AQ88">
    <cfRule type="cellIs" dxfId="682" priority="172" operator="lessThan">
      <formula>0.94</formula>
    </cfRule>
  </conditionalFormatting>
  <conditionalFormatting sqref="AQ89">
    <cfRule type="cellIs" dxfId="681" priority="171" operator="lessThan">
      <formula>0.94</formula>
    </cfRule>
  </conditionalFormatting>
  <conditionalFormatting sqref="AQ90">
    <cfRule type="cellIs" dxfId="680" priority="170" operator="lessThan">
      <formula>0.94</formula>
    </cfRule>
  </conditionalFormatting>
  <conditionalFormatting sqref="AZ91:BA93">
    <cfRule type="cellIs" dxfId="679" priority="147" operator="lessThan">
      <formula>0.94</formula>
    </cfRule>
  </conditionalFormatting>
  <conditionalFormatting sqref="AZ94:BA96">
    <cfRule type="cellIs" dxfId="678" priority="146" operator="lessThan">
      <formula>0.94</formula>
    </cfRule>
  </conditionalFormatting>
  <conditionalFormatting sqref="AZ97:BA99">
    <cfRule type="cellIs" dxfId="677" priority="145" operator="lessThan">
      <formula>0.94</formula>
    </cfRule>
  </conditionalFormatting>
  <conditionalFormatting sqref="BB88:BC88">
    <cfRule type="cellIs" dxfId="676" priority="144" operator="lessThan">
      <formula>0.94</formula>
    </cfRule>
  </conditionalFormatting>
  <conditionalFormatting sqref="BB89:BC89">
    <cfRule type="cellIs" dxfId="675" priority="143" operator="lessThan">
      <formula>0.94</formula>
    </cfRule>
  </conditionalFormatting>
  <conditionalFormatting sqref="BB90:BC90">
    <cfRule type="cellIs" dxfId="674" priority="142" operator="lessThan">
      <formula>0.94</formula>
    </cfRule>
  </conditionalFormatting>
  <conditionalFormatting sqref="AV56:AW56">
    <cfRule type="cellIs" dxfId="673" priority="247" operator="lessThan">
      <formula>0.94</formula>
    </cfRule>
  </conditionalFormatting>
  <conditionalFormatting sqref="AV57:AW57">
    <cfRule type="cellIs" dxfId="672" priority="246" operator="lessThan">
      <formula>0.94</formula>
    </cfRule>
  </conditionalFormatting>
  <conditionalFormatting sqref="AZ57:BA57">
    <cfRule type="cellIs" dxfId="671" priority="168" operator="lessThan">
      <formula>0.94</formula>
    </cfRule>
  </conditionalFormatting>
  <conditionalFormatting sqref="AZ58:BA58">
    <cfRule type="cellIs" dxfId="670" priority="167" operator="lessThan">
      <formula>0.94</formula>
    </cfRule>
  </conditionalFormatting>
  <conditionalFormatting sqref="AZ59:BA61">
    <cfRule type="cellIs" dxfId="669" priority="166" operator="lessThan">
      <formula>0.94</formula>
    </cfRule>
  </conditionalFormatting>
  <conditionalFormatting sqref="AZ62:BA64">
    <cfRule type="cellIs" dxfId="668" priority="165" operator="lessThan">
      <formula>0.94</formula>
    </cfRule>
  </conditionalFormatting>
  <conditionalFormatting sqref="AZ65:BA67">
    <cfRule type="cellIs" dxfId="667" priority="164" operator="lessThan">
      <formula>0.94</formula>
    </cfRule>
  </conditionalFormatting>
  <conditionalFormatting sqref="AZ15:BB15">
    <cfRule type="cellIs" dxfId="666" priority="129" operator="lessThan">
      <formula>0.94</formula>
    </cfRule>
  </conditionalFormatting>
  <conditionalFormatting sqref="AA91:AG93 AL91:AS93 AX91:AX93">
    <cfRule type="cellIs" dxfId="665" priority="235" operator="lessThan">
      <formula>0.94</formula>
    </cfRule>
  </conditionalFormatting>
  <conditionalFormatting sqref="Z94:Z96">
    <cfRule type="cellIs" dxfId="664" priority="234" operator="lessThan">
      <formula>0.94</formula>
    </cfRule>
  </conditionalFormatting>
  <conditionalFormatting sqref="AA94:AG96 AL94:AS96 AX94:AX96">
    <cfRule type="cellIs" dxfId="663" priority="233" operator="lessThan">
      <formula>0.94</formula>
    </cfRule>
  </conditionalFormatting>
  <conditionalFormatting sqref="Z97:Z99">
    <cfRule type="cellIs" dxfId="662" priority="232" operator="lessThan">
      <formula>0.94</formula>
    </cfRule>
  </conditionalFormatting>
  <conditionalFormatting sqref="AA97:AG99 AL97:AS99 AX97:AX99">
    <cfRule type="cellIs" dxfId="661" priority="231" operator="lessThan">
      <formula>0.94</formula>
    </cfRule>
  </conditionalFormatting>
  <conditionalFormatting sqref="Z101:Z102">
    <cfRule type="cellIs" dxfId="660" priority="230" operator="lessThan">
      <formula>0.94</formula>
    </cfRule>
  </conditionalFormatting>
  <conditionalFormatting sqref="AA101:AG102 AL101:AO101 AX101:AX102 AL102:AN102">
    <cfRule type="cellIs" dxfId="659" priority="229" operator="lessThan">
      <formula>0.94</formula>
    </cfRule>
  </conditionalFormatting>
  <conditionalFormatting sqref="AH88">
    <cfRule type="cellIs" dxfId="658" priority="228" operator="lessThan">
      <formula>0.94</formula>
    </cfRule>
  </conditionalFormatting>
  <conditionalFormatting sqref="AH89">
    <cfRule type="cellIs" dxfId="657" priority="227" operator="lessThan">
      <formula>0.94</formula>
    </cfRule>
  </conditionalFormatting>
  <conditionalFormatting sqref="AH90">
    <cfRule type="cellIs" dxfId="656" priority="226" operator="lessThan">
      <formula>0.94</formula>
    </cfRule>
  </conditionalFormatting>
  <conditionalFormatting sqref="AH91:AH93">
    <cfRule type="cellIs" dxfId="655" priority="225" operator="lessThan">
      <formula>0.94</formula>
    </cfRule>
  </conditionalFormatting>
  <conditionalFormatting sqref="AH94:AH96">
    <cfRule type="cellIs" dxfId="654" priority="224" operator="lessThan">
      <formula>0.94</formula>
    </cfRule>
  </conditionalFormatting>
  <conditionalFormatting sqref="AH97:AH99">
    <cfRule type="cellIs" dxfId="653" priority="223" operator="lessThan">
      <formula>0.94</formula>
    </cfRule>
  </conditionalFormatting>
  <conditionalFormatting sqref="AH101:AH102">
    <cfRule type="cellIs" dxfId="652" priority="222" operator="lessThan">
      <formula>0.94</formula>
    </cfRule>
  </conditionalFormatting>
  <conditionalFormatting sqref="AI88">
    <cfRule type="cellIs" dxfId="651" priority="221" operator="lessThan">
      <formula>0.94</formula>
    </cfRule>
  </conditionalFormatting>
  <conditionalFormatting sqref="AZ56:BA56">
    <cfRule type="cellIs" dxfId="650" priority="169" operator="lessThan">
      <formula>0.94</formula>
    </cfRule>
  </conditionalFormatting>
  <conditionalFormatting sqref="AK88">
    <cfRule type="cellIs" dxfId="649" priority="207" operator="lessThan">
      <formula>0.94</formula>
    </cfRule>
  </conditionalFormatting>
  <conditionalFormatting sqref="AK89">
    <cfRule type="cellIs" dxfId="648" priority="206" operator="lessThan">
      <formula>0.94</formula>
    </cfRule>
  </conditionalFormatting>
  <conditionalFormatting sqref="AK90">
    <cfRule type="cellIs" dxfId="647" priority="205" operator="lessThan">
      <formula>0.94</formula>
    </cfRule>
  </conditionalFormatting>
  <conditionalFormatting sqref="AK91:AK93">
    <cfRule type="cellIs" dxfId="646" priority="204" operator="lessThan">
      <formula>0.94</formula>
    </cfRule>
  </conditionalFormatting>
  <conditionalFormatting sqref="AK94:AK96">
    <cfRule type="cellIs" dxfId="645" priority="203" operator="lessThan">
      <formula>0.94</formula>
    </cfRule>
  </conditionalFormatting>
  <conditionalFormatting sqref="AK97:AK99">
    <cfRule type="cellIs" dxfId="644" priority="202" operator="lessThan">
      <formula>0.94</formula>
    </cfRule>
  </conditionalFormatting>
  <conditionalFormatting sqref="AK101:AK102">
    <cfRule type="cellIs" dxfId="643" priority="201" operator="lessThan">
      <formula>0.94</formula>
    </cfRule>
  </conditionalFormatting>
  <conditionalFormatting sqref="AT88:AU88">
    <cfRule type="cellIs" dxfId="642" priority="200" operator="lessThan">
      <formula>0.94</formula>
    </cfRule>
  </conditionalFormatting>
  <conditionalFormatting sqref="AT89:AU89">
    <cfRule type="cellIs" dxfId="641" priority="199" operator="lessThan">
      <formula>0.94</formula>
    </cfRule>
  </conditionalFormatting>
  <conditionalFormatting sqref="AT90:AU90">
    <cfRule type="cellIs" dxfId="640" priority="198" operator="lessThan">
      <formula>0.94</formula>
    </cfRule>
  </conditionalFormatting>
  <conditionalFormatting sqref="AT91:AU93">
    <cfRule type="cellIs" dxfId="639" priority="197" operator="lessThan">
      <formula>0.94</formula>
    </cfRule>
  </conditionalFormatting>
  <conditionalFormatting sqref="AT94:AU96">
    <cfRule type="cellIs" dxfId="638" priority="196" operator="lessThan">
      <formula>0.94</formula>
    </cfRule>
  </conditionalFormatting>
  <conditionalFormatting sqref="AT97:AU99">
    <cfRule type="cellIs" dxfId="637" priority="195" operator="lessThan">
      <formula>0.94</formula>
    </cfRule>
  </conditionalFormatting>
  <conditionalFormatting sqref="AV88:AW88">
    <cfRule type="cellIs" dxfId="636" priority="194" operator="lessThan">
      <formula>0.94</formula>
    </cfRule>
  </conditionalFormatting>
  <conditionalFormatting sqref="AV89:AW89">
    <cfRule type="cellIs" dxfId="635" priority="193" operator="lessThan">
      <formula>0.94</formula>
    </cfRule>
  </conditionalFormatting>
  <conditionalFormatting sqref="AV70">
    <cfRule type="cellIs" dxfId="634" priority="179" operator="lessThan">
      <formula>0.94</formula>
    </cfRule>
  </conditionalFormatting>
  <conditionalFormatting sqref="AW70">
    <cfRule type="cellIs" dxfId="633" priority="178" operator="lessThan">
      <formula>0.94</formula>
    </cfRule>
  </conditionalFormatting>
  <conditionalFormatting sqref="AO102:AW102">
    <cfRule type="cellIs" dxfId="632" priority="177" operator="lessThan">
      <formula>0.94</formula>
    </cfRule>
  </conditionalFormatting>
  <conditionalFormatting sqref="AR69">
    <cfRule type="cellIs" dxfId="631" priority="176" operator="lessThan">
      <formula>0.94</formula>
    </cfRule>
  </conditionalFormatting>
  <conditionalFormatting sqref="AC18">
    <cfRule type="cellIs" dxfId="630" priority="175" operator="lessThan">
      <formula>0.97</formula>
    </cfRule>
  </conditionalFormatting>
  <conditionalFormatting sqref="AD18:AG18">
    <cfRule type="cellIs" dxfId="629" priority="174" operator="lessThan">
      <formula>0.97</formula>
    </cfRule>
  </conditionalFormatting>
  <conditionalFormatting sqref="Z18:AA18">
    <cfRule type="cellIs" dxfId="628" priority="173" operator="lessThan">
      <formula>0.97</formula>
    </cfRule>
  </conditionalFormatting>
  <conditionalFormatting sqref="AZ88:BA88">
    <cfRule type="cellIs" dxfId="627" priority="150" operator="lessThan">
      <formula>0.94</formula>
    </cfRule>
  </conditionalFormatting>
  <conditionalFormatting sqref="AZ89:BA89">
    <cfRule type="cellIs" dxfId="626" priority="149" operator="lessThan">
      <formula>0.94</formula>
    </cfRule>
  </conditionalFormatting>
  <conditionalFormatting sqref="AZ90:BA90">
    <cfRule type="cellIs" dxfId="625" priority="148" operator="lessThan">
      <formula>0.94</formula>
    </cfRule>
  </conditionalFormatting>
  <conditionalFormatting sqref="BC23 BC30">
    <cfRule type="cellIs" dxfId="624" priority="105" operator="lessThan">
      <formula>0.94</formula>
    </cfRule>
  </conditionalFormatting>
  <conditionalFormatting sqref="BD88:BE88">
    <cfRule type="cellIs" dxfId="623" priority="54" operator="lessThan">
      <formula>0.94</formula>
    </cfRule>
  </conditionalFormatting>
  <conditionalFormatting sqref="BD15">
    <cfRule type="cellIs" dxfId="622" priority="99" operator="lessThan">
      <formula>0.94</formula>
    </cfRule>
  </conditionalFormatting>
  <conditionalFormatting sqref="BD90:BE90">
    <cfRule type="cellIs" dxfId="621" priority="52" operator="lessThan">
      <formula>0.94</formula>
    </cfRule>
  </conditionalFormatting>
  <conditionalFormatting sqref="BD91:BE93">
    <cfRule type="cellIs" dxfId="620" priority="51" operator="lessThan">
      <formula>0.94</formula>
    </cfRule>
  </conditionalFormatting>
  <conditionalFormatting sqref="BD94:BE96">
    <cfRule type="cellIs" dxfId="619" priority="50" operator="lessThan">
      <formula>0.94</formula>
    </cfRule>
  </conditionalFormatting>
  <conditionalFormatting sqref="AZ102:BC102">
    <cfRule type="cellIs" dxfId="618" priority="135" operator="lessThan">
      <formula>0.94</formula>
    </cfRule>
  </conditionalFormatting>
  <conditionalFormatting sqref="BA70">
    <cfRule type="cellIs" dxfId="617" priority="134" operator="lessThan">
      <formula>0.94</formula>
    </cfRule>
  </conditionalFormatting>
  <conditionalFormatting sqref="BB70">
    <cfRule type="cellIs" dxfId="616" priority="133" operator="lessThan">
      <formula>0.94</formula>
    </cfRule>
  </conditionalFormatting>
  <conditionalFormatting sqref="BC70">
    <cfRule type="cellIs" dxfId="615" priority="132" operator="lessThan">
      <formula>0.94</formula>
    </cfRule>
  </conditionalFormatting>
  <conditionalFormatting sqref="BE15">
    <cfRule type="cellIs" dxfId="614" priority="89" operator="lessThan">
      <formula>0.94</formula>
    </cfRule>
  </conditionalFormatting>
  <conditionalFormatting sqref="BE23 BE30">
    <cfRule type="cellIs" dxfId="613" priority="85" operator="lessThan">
      <formula>0.94</formula>
    </cfRule>
  </conditionalFormatting>
  <conditionalFormatting sqref="BB56:BC56">
    <cfRule type="cellIs" dxfId="612" priority="163" operator="lessThan">
      <formula>0.94</formula>
    </cfRule>
  </conditionalFormatting>
  <conditionalFormatting sqref="BB57:BC57">
    <cfRule type="cellIs" dxfId="611" priority="162" operator="lessThan">
      <formula>0.94</formula>
    </cfRule>
  </conditionalFormatting>
  <conditionalFormatting sqref="BB58:BC58">
    <cfRule type="cellIs" dxfId="610" priority="161" operator="lessThan">
      <formula>0.94</formula>
    </cfRule>
  </conditionalFormatting>
  <conditionalFormatting sqref="BB59:BC61">
    <cfRule type="cellIs" dxfId="609" priority="160" operator="lessThan">
      <formula>0.94</formula>
    </cfRule>
  </conditionalFormatting>
  <conditionalFormatting sqref="BB62:BC64">
    <cfRule type="cellIs" dxfId="608" priority="159" operator="lessThan">
      <formula>0.94</formula>
    </cfRule>
  </conditionalFormatting>
  <conditionalFormatting sqref="BB65:BC67">
    <cfRule type="cellIs" dxfId="607" priority="158" operator="lessThan">
      <formula>0.94</formula>
    </cfRule>
  </conditionalFormatting>
  <conditionalFormatting sqref="BX56">
    <cfRule type="cellIs" dxfId="606" priority="70" operator="lessThan">
      <formula>0.94</formula>
    </cfRule>
  </conditionalFormatting>
  <conditionalFormatting sqref="BX57">
    <cfRule type="cellIs" dxfId="605" priority="69" operator="lessThan">
      <formula>0.94</formula>
    </cfRule>
  </conditionalFormatting>
  <conditionalFormatting sqref="BX58">
    <cfRule type="cellIs" dxfId="604" priority="68" operator="lessThan">
      <formula>0.94</formula>
    </cfRule>
  </conditionalFormatting>
  <conditionalFormatting sqref="BX59:BX61">
    <cfRule type="cellIs" dxfId="603" priority="67" operator="lessThan">
      <formula>0.94</formula>
    </cfRule>
  </conditionalFormatting>
  <conditionalFormatting sqref="BX62:BX64">
    <cfRule type="cellIs" dxfId="602" priority="66" operator="lessThan">
      <formula>0.94</formula>
    </cfRule>
  </conditionalFormatting>
  <conditionalFormatting sqref="BX65:BX67">
    <cfRule type="cellIs" dxfId="601" priority="65" operator="lessThan">
      <formula>0.94</formula>
    </cfRule>
  </conditionalFormatting>
  <conditionalFormatting sqref="BX69:BX70">
    <cfRule type="cellIs" dxfId="600" priority="64" operator="lessThan">
      <formula>0.94</formula>
    </cfRule>
  </conditionalFormatting>
  <conditionalFormatting sqref="BD88">
    <cfRule type="cellIs" dxfId="599" priority="157" operator="lessThan">
      <formula>0.94</formula>
    </cfRule>
  </conditionalFormatting>
  <conditionalFormatting sqref="BD89">
    <cfRule type="cellIs" dxfId="598" priority="156" operator="lessThan">
      <formula>0.94</formula>
    </cfRule>
  </conditionalFormatting>
  <conditionalFormatting sqref="BD90">
    <cfRule type="cellIs" dxfId="597" priority="155" operator="lessThan">
      <formula>0.94</formula>
    </cfRule>
  </conditionalFormatting>
  <conditionalFormatting sqref="BD91:BD93">
    <cfRule type="cellIs" dxfId="596" priority="154" operator="lessThan">
      <formula>0.94</formula>
    </cfRule>
  </conditionalFormatting>
  <conditionalFormatting sqref="BD94:BD96">
    <cfRule type="cellIs" dxfId="595" priority="153" operator="lessThan">
      <formula>0.94</formula>
    </cfRule>
  </conditionalFormatting>
  <conditionalFormatting sqref="BD97:BD99">
    <cfRule type="cellIs" dxfId="594" priority="152" operator="lessThan">
      <formula>0.94</formula>
    </cfRule>
  </conditionalFormatting>
  <conditionalFormatting sqref="BB91:BC93">
    <cfRule type="cellIs" dxfId="593" priority="141" operator="lessThan">
      <formula>0.94</formula>
    </cfRule>
  </conditionalFormatting>
  <conditionalFormatting sqref="BB94:BC96">
    <cfRule type="cellIs" dxfId="592" priority="140" operator="lessThan">
      <formula>0.94</formula>
    </cfRule>
  </conditionalFormatting>
  <conditionalFormatting sqref="BB97:BC99">
    <cfRule type="cellIs" dxfId="591" priority="139" operator="lessThan">
      <formula>0.94</formula>
    </cfRule>
  </conditionalFormatting>
  <conditionalFormatting sqref="AZ69:BC69">
    <cfRule type="cellIs" dxfId="590" priority="138" operator="lessThan">
      <formula>0.94</formula>
    </cfRule>
  </conditionalFormatting>
  <conditionalFormatting sqref="AZ101:BC101">
    <cfRule type="cellIs" dxfId="589" priority="137" operator="lessThan">
      <formula>0.94</formula>
    </cfRule>
  </conditionalFormatting>
  <conditionalFormatting sqref="AZ70">
    <cfRule type="cellIs" dxfId="588" priority="136" operator="lessThan">
      <formula>0.94</formula>
    </cfRule>
  </conditionalFormatting>
  <conditionalFormatting sqref="AZ13:BB14">
    <cfRule type="cellIs" dxfId="587" priority="131" operator="greaterThan">
      <formula>1</formula>
    </cfRule>
  </conditionalFormatting>
  <conditionalFormatting sqref="AZ17:BB17">
    <cfRule type="cellIs" dxfId="586" priority="130" operator="lessThan">
      <formula>0.97</formula>
    </cfRule>
  </conditionalFormatting>
  <conditionalFormatting sqref="AZ16:BB16">
    <cfRule type="cellIs" dxfId="585" priority="128" operator="lessThan">
      <formula>0.88</formula>
    </cfRule>
  </conditionalFormatting>
  <conditionalFormatting sqref="AZ19:BB22">
    <cfRule type="cellIs" dxfId="584" priority="127" operator="lessThan">
      <formula>0.92</formula>
    </cfRule>
  </conditionalFormatting>
  <conditionalFormatting sqref="AZ25">
    <cfRule type="cellIs" dxfId="583" priority="126" operator="lessThan">
      <formula>0.97</formula>
    </cfRule>
  </conditionalFormatting>
  <conditionalFormatting sqref="AZ30 AZ23">
    <cfRule type="cellIs" dxfId="582" priority="125" operator="lessThan">
      <formula>0.94</formula>
    </cfRule>
  </conditionalFormatting>
  <conditionalFormatting sqref="AZ24">
    <cfRule type="cellIs" dxfId="581" priority="124" operator="lessThan">
      <formula>0.88</formula>
    </cfRule>
  </conditionalFormatting>
  <conditionalFormatting sqref="AZ26">
    <cfRule type="cellIs" dxfId="580" priority="123" operator="lessThan">
      <formula>0.97</formula>
    </cfRule>
  </conditionalFormatting>
  <conditionalFormatting sqref="AZ27:AZ29">
    <cfRule type="cellIs" dxfId="579" priority="122" operator="lessThan">
      <formula>0.92</formula>
    </cfRule>
  </conditionalFormatting>
  <conditionalFormatting sqref="BA25">
    <cfRule type="cellIs" dxfId="578" priority="121" operator="lessThan">
      <formula>0.97</formula>
    </cfRule>
  </conditionalFormatting>
  <conditionalFormatting sqref="BA30 BA23">
    <cfRule type="cellIs" dxfId="577" priority="120" operator="lessThan">
      <formula>0.94</formula>
    </cfRule>
  </conditionalFormatting>
  <conditionalFormatting sqref="BA24">
    <cfRule type="cellIs" dxfId="576" priority="119" operator="lessThan">
      <formula>0.88</formula>
    </cfRule>
  </conditionalFormatting>
  <conditionalFormatting sqref="BA26">
    <cfRule type="cellIs" dxfId="575" priority="118" operator="lessThan">
      <formula>0.97</formula>
    </cfRule>
  </conditionalFormatting>
  <conditionalFormatting sqref="BA27:BA29">
    <cfRule type="cellIs" dxfId="574" priority="117" operator="lessThan">
      <formula>0.92</formula>
    </cfRule>
  </conditionalFormatting>
  <conditionalFormatting sqref="BB25">
    <cfRule type="cellIs" dxfId="573" priority="116" operator="lessThan">
      <formula>0.97</formula>
    </cfRule>
  </conditionalFormatting>
  <conditionalFormatting sqref="BB23 BB30">
    <cfRule type="cellIs" dxfId="572" priority="115" operator="lessThan">
      <formula>0.94</formula>
    </cfRule>
  </conditionalFormatting>
  <conditionalFormatting sqref="BB24">
    <cfRule type="cellIs" dxfId="571" priority="114" operator="lessThan">
      <formula>0.88</formula>
    </cfRule>
  </conditionalFormatting>
  <conditionalFormatting sqref="BB26">
    <cfRule type="cellIs" dxfId="570" priority="113" operator="lessThan">
      <formula>0.97</formula>
    </cfRule>
  </conditionalFormatting>
  <conditionalFormatting sqref="BB27:BB29">
    <cfRule type="cellIs" dxfId="569" priority="112" operator="lessThan">
      <formula>0.92</formula>
    </cfRule>
  </conditionalFormatting>
  <conditionalFormatting sqref="BC13:BC14">
    <cfRule type="cellIs" dxfId="568" priority="111" operator="greaterThan">
      <formula>1</formula>
    </cfRule>
  </conditionalFormatting>
  <conditionalFormatting sqref="BC17">
    <cfRule type="cellIs" dxfId="567" priority="110" operator="lessThan">
      <formula>0.97</formula>
    </cfRule>
  </conditionalFormatting>
  <conditionalFormatting sqref="BC15">
    <cfRule type="cellIs" dxfId="566" priority="109" operator="lessThan">
      <formula>0.94</formula>
    </cfRule>
  </conditionalFormatting>
  <conditionalFormatting sqref="BC16">
    <cfRule type="cellIs" dxfId="565" priority="108" operator="lessThan">
      <formula>0.88</formula>
    </cfRule>
  </conditionalFormatting>
  <conditionalFormatting sqref="BC19:BC22">
    <cfRule type="cellIs" dxfId="564" priority="107" operator="lessThan">
      <formula>0.92</formula>
    </cfRule>
  </conditionalFormatting>
  <conditionalFormatting sqref="BC25">
    <cfRule type="cellIs" dxfId="563" priority="106" operator="lessThan">
      <formula>0.97</formula>
    </cfRule>
  </conditionalFormatting>
  <conditionalFormatting sqref="BC24">
    <cfRule type="cellIs" dxfId="562" priority="104" operator="lessThan">
      <formula>0.88</formula>
    </cfRule>
  </conditionalFormatting>
  <conditionalFormatting sqref="BC26">
    <cfRule type="cellIs" dxfId="561" priority="103" operator="lessThan">
      <formula>0.97</formula>
    </cfRule>
  </conditionalFormatting>
  <conditionalFormatting sqref="BC27:BC29">
    <cfRule type="cellIs" dxfId="560" priority="102" operator="lessThan">
      <formula>0.92</formula>
    </cfRule>
  </conditionalFormatting>
  <conditionalFormatting sqref="BD13:BD14">
    <cfRule type="cellIs" dxfId="559" priority="101" operator="greaterThan">
      <formula>1</formula>
    </cfRule>
  </conditionalFormatting>
  <conditionalFormatting sqref="BD17">
    <cfRule type="cellIs" dxfId="558" priority="100" operator="lessThan">
      <formula>0.97</formula>
    </cfRule>
  </conditionalFormatting>
  <conditionalFormatting sqref="BD89:BE89">
    <cfRule type="cellIs" dxfId="557" priority="53" operator="lessThan">
      <formula>0.94</formula>
    </cfRule>
  </conditionalFormatting>
  <conditionalFormatting sqref="BD16">
    <cfRule type="cellIs" dxfId="556" priority="98" operator="lessThan">
      <formula>0.88</formula>
    </cfRule>
  </conditionalFormatting>
  <conditionalFormatting sqref="BD19:BD22">
    <cfRule type="cellIs" dxfId="555" priority="97" operator="lessThan">
      <formula>0.92</formula>
    </cfRule>
  </conditionalFormatting>
  <conditionalFormatting sqref="BD25">
    <cfRule type="cellIs" dxfId="554" priority="96" operator="lessThan">
      <formula>0.97</formula>
    </cfRule>
  </conditionalFormatting>
  <conditionalFormatting sqref="BD23 BD30">
    <cfRule type="cellIs" dxfId="553" priority="95" operator="lessThan">
      <formula>0.94</formula>
    </cfRule>
  </conditionalFormatting>
  <conditionalFormatting sqref="BD24">
    <cfRule type="cellIs" dxfId="552" priority="94" operator="lessThan">
      <formula>0.88</formula>
    </cfRule>
  </conditionalFormatting>
  <conditionalFormatting sqref="BD26">
    <cfRule type="cellIs" dxfId="551" priority="93" operator="lessThan">
      <formula>0.97</formula>
    </cfRule>
  </conditionalFormatting>
  <conditionalFormatting sqref="BD27:BD29">
    <cfRule type="cellIs" dxfId="550" priority="92" operator="lessThan">
      <formula>0.92</formula>
    </cfRule>
  </conditionalFormatting>
  <conditionalFormatting sqref="BE13:BE14">
    <cfRule type="cellIs" dxfId="549" priority="91" operator="greaterThan">
      <formula>1</formula>
    </cfRule>
  </conditionalFormatting>
  <conditionalFormatting sqref="BE17">
    <cfRule type="cellIs" dxfId="548" priority="90" operator="lessThan">
      <formula>0.97</formula>
    </cfRule>
  </conditionalFormatting>
  <conditionalFormatting sqref="BE16">
    <cfRule type="cellIs" dxfId="547" priority="88" operator="lessThan">
      <formula>0.88</formula>
    </cfRule>
  </conditionalFormatting>
  <conditionalFormatting sqref="BE19:BE22">
    <cfRule type="cellIs" dxfId="546" priority="87" operator="lessThan">
      <formula>0.92</formula>
    </cfRule>
  </conditionalFormatting>
  <conditionalFormatting sqref="BE25">
    <cfRule type="cellIs" dxfId="545" priority="86" operator="lessThan">
      <formula>0.97</formula>
    </cfRule>
  </conditionalFormatting>
  <conditionalFormatting sqref="BE24">
    <cfRule type="cellIs" dxfId="544" priority="84" operator="lessThan">
      <formula>0.88</formula>
    </cfRule>
  </conditionalFormatting>
  <conditionalFormatting sqref="BE26">
    <cfRule type="cellIs" dxfId="543" priority="83" operator="lessThan">
      <formula>0.97</formula>
    </cfRule>
  </conditionalFormatting>
  <conditionalFormatting sqref="BE27:BE29">
    <cfRule type="cellIs" dxfId="542" priority="82" operator="lessThan">
      <formula>0.92</formula>
    </cfRule>
  </conditionalFormatting>
  <conditionalFormatting sqref="BB18">
    <cfRule type="cellIs" dxfId="541" priority="81" operator="lessThan">
      <formula>0.97</formula>
    </cfRule>
  </conditionalFormatting>
  <conditionalFormatting sqref="BC18">
    <cfRule type="cellIs" dxfId="540" priority="80" operator="lessThan">
      <formula>0.97</formula>
    </cfRule>
  </conditionalFormatting>
  <conditionalFormatting sqref="BD18:BE18">
    <cfRule type="cellIs" dxfId="539" priority="79" operator="lessThan">
      <formula>0.97</formula>
    </cfRule>
  </conditionalFormatting>
  <conditionalFormatting sqref="AZ18:BA18">
    <cfRule type="cellIs" dxfId="538" priority="78" operator="lessThan">
      <formula>0.97</formula>
    </cfRule>
  </conditionalFormatting>
  <conditionalFormatting sqref="BL17 BL25">
    <cfRule type="cellIs" dxfId="537" priority="77" operator="lessThan">
      <formula>0.97</formula>
    </cfRule>
  </conditionalFormatting>
  <conditionalFormatting sqref="BL30 BL23 BL15">
    <cfRule type="cellIs" dxfId="536" priority="76" operator="lessThan">
      <formula>0.94</formula>
    </cfRule>
  </conditionalFormatting>
  <conditionalFormatting sqref="BL24 BL16">
    <cfRule type="cellIs" dxfId="535" priority="75" operator="lessThan">
      <formula>0.88</formula>
    </cfRule>
  </conditionalFormatting>
  <conditionalFormatting sqref="BL19:BL22 BL27:BL29">
    <cfRule type="cellIs" dxfId="534" priority="74" operator="lessThan">
      <formula>0.92</formula>
    </cfRule>
  </conditionalFormatting>
  <conditionalFormatting sqref="BL13:BL14">
    <cfRule type="cellIs" dxfId="533" priority="73" operator="greaterThan">
      <formula>1</formula>
    </cfRule>
  </conditionalFormatting>
  <conditionalFormatting sqref="BL18">
    <cfRule type="cellIs" dxfId="532" priority="72" operator="lessThan">
      <formula>0.97</formula>
    </cfRule>
  </conditionalFormatting>
  <conditionalFormatting sqref="BL26">
    <cfRule type="cellIs" dxfId="531" priority="71" operator="lessThan">
      <formula>0.92</formula>
    </cfRule>
  </conditionalFormatting>
  <conditionalFormatting sqref="BD56:BE56">
    <cfRule type="cellIs" dxfId="530" priority="63" operator="lessThan">
      <formula>0.94</formula>
    </cfRule>
  </conditionalFormatting>
  <conditionalFormatting sqref="BD57:BE57">
    <cfRule type="cellIs" dxfId="529" priority="62" operator="lessThan">
      <formula>0.94</formula>
    </cfRule>
  </conditionalFormatting>
  <conditionalFormatting sqref="BD58:BE58">
    <cfRule type="cellIs" dxfId="528" priority="61" operator="lessThan">
      <formula>0.94</formula>
    </cfRule>
  </conditionalFormatting>
  <conditionalFormatting sqref="BD59:BE61">
    <cfRule type="cellIs" dxfId="527" priority="60" operator="lessThan">
      <formula>0.94</formula>
    </cfRule>
  </conditionalFormatting>
  <conditionalFormatting sqref="BD62:BE64">
    <cfRule type="cellIs" dxfId="526" priority="59" operator="lessThan">
      <formula>0.94</formula>
    </cfRule>
  </conditionalFormatting>
  <conditionalFormatting sqref="BD65:BE67">
    <cfRule type="cellIs" dxfId="525" priority="58" operator="lessThan">
      <formula>0.94</formula>
    </cfRule>
  </conditionalFormatting>
  <conditionalFormatting sqref="BD69:BE69">
    <cfRule type="cellIs" dxfId="524" priority="57" operator="lessThan">
      <formula>0.94</formula>
    </cfRule>
  </conditionalFormatting>
  <conditionalFormatting sqref="BD70">
    <cfRule type="cellIs" dxfId="523" priority="56" operator="lessThan">
      <formula>0.94</formula>
    </cfRule>
  </conditionalFormatting>
  <conditionalFormatting sqref="BE70">
    <cfRule type="cellIs" dxfId="522" priority="55" operator="lessThan">
      <formula>0.94</formula>
    </cfRule>
  </conditionalFormatting>
  <conditionalFormatting sqref="BD97:BE99">
    <cfRule type="cellIs" dxfId="521" priority="49" operator="lessThan">
      <formula>0.94</formula>
    </cfRule>
  </conditionalFormatting>
  <conditionalFormatting sqref="BD101:BE101">
    <cfRule type="cellIs" dxfId="520" priority="48" operator="lessThan">
      <formula>0.94</formula>
    </cfRule>
  </conditionalFormatting>
  <conditionalFormatting sqref="BD102:BE102">
    <cfRule type="cellIs" dxfId="519" priority="47" operator="lessThan">
      <formula>0.94</formula>
    </cfRule>
  </conditionalFormatting>
  <conditionalFormatting sqref="BX88">
    <cfRule type="cellIs" dxfId="518" priority="46" operator="lessThan">
      <formula>0.94</formula>
    </cfRule>
  </conditionalFormatting>
  <conditionalFormatting sqref="BX89">
    <cfRule type="cellIs" dxfId="517" priority="45" operator="lessThan">
      <formula>0.94</formula>
    </cfRule>
  </conditionalFormatting>
  <conditionalFormatting sqref="BX90">
    <cfRule type="cellIs" dxfId="516" priority="44" operator="lessThan">
      <formula>0.94</formula>
    </cfRule>
  </conditionalFormatting>
  <conditionalFormatting sqref="BX91:BX93">
    <cfRule type="cellIs" dxfId="515" priority="43" operator="lessThan">
      <formula>0.94</formula>
    </cfRule>
  </conditionalFormatting>
  <conditionalFormatting sqref="BX94:BX96">
    <cfRule type="cellIs" dxfId="514" priority="42" operator="lessThan">
      <formula>0.94</formula>
    </cfRule>
  </conditionalFormatting>
  <conditionalFormatting sqref="BX97:BX99">
    <cfRule type="cellIs" dxfId="513" priority="41" operator="lessThan">
      <formula>0.94</formula>
    </cfRule>
  </conditionalFormatting>
  <conditionalFormatting sqref="BX101:BX102">
    <cfRule type="cellIs" dxfId="512" priority="40" operator="lessThan">
      <formula>0.94</formula>
    </cfRule>
  </conditionalFormatting>
  <conditionalFormatting sqref="BF56:BG56">
    <cfRule type="cellIs" dxfId="511" priority="39" operator="lessThan">
      <formula>0.94</formula>
    </cfRule>
  </conditionalFormatting>
  <conditionalFormatting sqref="BF57:BG57">
    <cfRule type="cellIs" dxfId="510" priority="38" operator="lessThan">
      <formula>0.94</formula>
    </cfRule>
  </conditionalFormatting>
  <conditionalFormatting sqref="BF58:BG58">
    <cfRule type="cellIs" dxfId="509" priority="37" operator="lessThan">
      <formula>0.94</formula>
    </cfRule>
  </conditionalFormatting>
  <conditionalFormatting sqref="BF59:BG61">
    <cfRule type="cellIs" dxfId="508" priority="36" operator="lessThan">
      <formula>0.94</formula>
    </cfRule>
  </conditionalFormatting>
  <conditionalFormatting sqref="BF62:BG64">
    <cfRule type="cellIs" dxfId="507" priority="35" operator="lessThan">
      <formula>0.94</formula>
    </cfRule>
  </conditionalFormatting>
  <conditionalFormatting sqref="BF65:BG67">
    <cfRule type="cellIs" dxfId="506" priority="34" operator="lessThan">
      <formula>0.94</formula>
    </cfRule>
  </conditionalFormatting>
  <conditionalFormatting sqref="BF69:BG69">
    <cfRule type="cellIs" dxfId="505" priority="33" operator="lessThan">
      <formula>0.94</formula>
    </cfRule>
  </conditionalFormatting>
  <conditionalFormatting sqref="BF70">
    <cfRule type="cellIs" dxfId="504" priority="32" operator="lessThan">
      <formula>0.94</formula>
    </cfRule>
  </conditionalFormatting>
  <conditionalFormatting sqref="BG70">
    <cfRule type="cellIs" dxfId="503" priority="31" operator="lessThan">
      <formula>0.94</formula>
    </cfRule>
  </conditionalFormatting>
  <conditionalFormatting sqref="BF15:BK15">
    <cfRule type="cellIs" dxfId="502" priority="28" operator="lessThan">
      <formula>0.94</formula>
    </cfRule>
  </conditionalFormatting>
  <conditionalFormatting sqref="BF23:BK23 BF30:BK30">
    <cfRule type="cellIs" dxfId="501" priority="24" operator="lessThan">
      <formula>0.94</formula>
    </cfRule>
  </conditionalFormatting>
  <conditionalFormatting sqref="BF13:BK14">
    <cfRule type="cellIs" dxfId="500" priority="30" operator="greaterThan">
      <formula>1</formula>
    </cfRule>
  </conditionalFormatting>
  <conditionalFormatting sqref="BF17:BK17">
    <cfRule type="cellIs" dxfId="499" priority="29" operator="lessThan">
      <formula>0.97</formula>
    </cfRule>
  </conditionalFormatting>
  <conditionalFormatting sqref="BF16:BK16">
    <cfRule type="cellIs" dxfId="498" priority="27" operator="lessThan">
      <formula>0.88</formula>
    </cfRule>
  </conditionalFormatting>
  <conditionalFormatting sqref="BF19:BK22">
    <cfRule type="cellIs" dxfId="497" priority="26" operator="lessThan">
      <formula>0.92</formula>
    </cfRule>
  </conditionalFormatting>
  <conditionalFormatting sqref="BF25:BK25">
    <cfRule type="cellIs" dxfId="496" priority="25" operator="lessThan">
      <formula>0.97</formula>
    </cfRule>
  </conditionalFormatting>
  <conditionalFormatting sqref="BF24:BK24">
    <cfRule type="cellIs" dxfId="495" priority="23" operator="lessThan">
      <formula>0.88</formula>
    </cfRule>
  </conditionalFormatting>
  <conditionalFormatting sqref="BF26:BK26">
    <cfRule type="cellIs" dxfId="494" priority="22" operator="lessThan">
      <formula>0.97</formula>
    </cfRule>
  </conditionalFormatting>
  <conditionalFormatting sqref="BF27:BK29">
    <cfRule type="cellIs" dxfId="493" priority="21" operator="lessThan">
      <formula>0.92</formula>
    </cfRule>
  </conditionalFormatting>
  <conditionalFormatting sqref="BF18:BK18">
    <cfRule type="cellIs" dxfId="492" priority="20" operator="lessThan">
      <formula>0.97</formula>
    </cfRule>
  </conditionalFormatting>
  <conditionalFormatting sqref="BH56:BW56">
    <cfRule type="cellIs" dxfId="491" priority="19" operator="lessThan">
      <formula>0.94</formula>
    </cfRule>
  </conditionalFormatting>
  <conditionalFormatting sqref="BH57:BW57">
    <cfRule type="cellIs" dxfId="490" priority="18" operator="lessThan">
      <formula>0.94</formula>
    </cfRule>
  </conditionalFormatting>
  <conditionalFormatting sqref="BH58:BW58">
    <cfRule type="cellIs" dxfId="489" priority="17" operator="lessThan">
      <formula>0.94</formula>
    </cfRule>
  </conditionalFormatting>
  <conditionalFormatting sqref="BH59:BW61">
    <cfRule type="cellIs" dxfId="488" priority="16" operator="lessThan">
      <formula>0.94</formula>
    </cfRule>
  </conditionalFormatting>
  <conditionalFormatting sqref="BH62:BW64">
    <cfRule type="cellIs" dxfId="487" priority="15" operator="lessThan">
      <formula>0.94</formula>
    </cfRule>
  </conditionalFormatting>
  <conditionalFormatting sqref="BH65:BW67">
    <cfRule type="cellIs" dxfId="486" priority="14" operator="lessThan">
      <formula>0.94</formula>
    </cfRule>
  </conditionalFormatting>
  <conditionalFormatting sqref="BI69:BW69">
    <cfRule type="cellIs" dxfId="485" priority="13" operator="lessThan">
      <formula>0.94</formula>
    </cfRule>
  </conditionalFormatting>
  <conditionalFormatting sqref="BH70:BW70">
    <cfRule type="cellIs" dxfId="484" priority="12" operator="lessThan">
      <formula>0.94</formula>
    </cfRule>
  </conditionalFormatting>
  <conditionalFormatting sqref="BF88:BW88">
    <cfRule type="cellIs" dxfId="483" priority="11" operator="lessThan">
      <formula>0.94</formula>
    </cfRule>
  </conditionalFormatting>
  <conditionalFormatting sqref="BF90:BW90">
    <cfRule type="cellIs" dxfId="482" priority="9" operator="lessThan">
      <formula>0.94</formula>
    </cfRule>
  </conditionalFormatting>
  <conditionalFormatting sqref="BF91:BW93">
    <cfRule type="cellIs" dxfId="481" priority="8" operator="lessThan">
      <formula>0.94</formula>
    </cfRule>
  </conditionalFormatting>
  <conditionalFormatting sqref="BF94:BW94 BS95:BT98 BF95:BR96 BV95:BW98">
    <cfRule type="cellIs" dxfId="480" priority="7" operator="lessThan">
      <formula>0.94</formula>
    </cfRule>
  </conditionalFormatting>
  <conditionalFormatting sqref="BF89:BW89">
    <cfRule type="cellIs" dxfId="479" priority="10" operator="lessThan">
      <formula>0.94</formula>
    </cfRule>
  </conditionalFormatting>
  <conditionalFormatting sqref="BF99:BW99 BF97:BQ98 BS97:BT98 BV97:BW98">
    <cfRule type="cellIs" dxfId="478" priority="6" operator="lessThan">
      <formula>0.94</formula>
    </cfRule>
  </conditionalFormatting>
  <conditionalFormatting sqref="BF101:BW101">
    <cfRule type="cellIs" dxfId="477" priority="5" operator="lessThan">
      <formula>0.94</formula>
    </cfRule>
  </conditionalFormatting>
  <conditionalFormatting sqref="BF102:BW102">
    <cfRule type="cellIs" dxfId="476" priority="4" operator="lessThan">
      <formula>0.94</formula>
    </cfRule>
  </conditionalFormatting>
  <conditionalFormatting sqref="BR97:BR98">
    <cfRule type="cellIs" dxfId="475" priority="3" operator="lessThan">
      <formula>0.94</formula>
    </cfRule>
  </conditionalFormatting>
  <conditionalFormatting sqref="BU95:BU98">
    <cfRule type="cellIs" dxfId="474" priority="2" operator="lessThan">
      <formula>0.94</formula>
    </cfRule>
  </conditionalFormatting>
  <conditionalFormatting sqref="BH69">
    <cfRule type="cellIs" dxfId="473" priority="1" operator="lessThan">
      <formula>0.94</formula>
    </cfRule>
  </conditionalFormatting>
  <pageMargins left="0.7" right="0.7" top="0.75" bottom="0.75" header="0.3" footer="0.3"/>
  <pageSetup paperSize="9" scale="86" orientation="landscape" r:id="rId1"/>
  <colBreaks count="1" manualBreakCount="1">
    <brk id="38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112"/>
  <sheetViews>
    <sheetView tabSelected="1" topLeftCell="A51" zoomScaleNormal="100" workbookViewId="0">
      <selection activeCell="BX94" sqref="BX94"/>
    </sheetView>
  </sheetViews>
  <sheetFormatPr defaultColWidth="9.125" defaultRowHeight="13.2" outlineLevelRow="1" outlineLevelCol="1"/>
  <cols>
    <col min="1" max="1" width="17.375" style="1" customWidth="1"/>
    <col min="2" max="8" width="12.375" style="1" hidden="1" customWidth="1" outlineLevel="1"/>
    <col min="9" max="9" width="10.625" style="1" hidden="1" customWidth="1" outlineLevel="1"/>
    <col min="10" max="10" width="13.375" style="1" hidden="1" customWidth="1" outlineLevel="1"/>
    <col min="11" max="11" width="11.5" style="1" hidden="1" customWidth="1" outlineLevel="1"/>
    <col min="12" max="12" width="12.375" style="1" hidden="1" customWidth="1" outlineLevel="1"/>
    <col min="13" max="13" width="0.125" style="1" hidden="1" customWidth="1"/>
    <col min="14" max="24" width="0.125" style="1" hidden="1" customWidth="1" outlineLevel="1"/>
    <col min="25" max="25" width="0.5" style="1" hidden="1" customWidth="1" outlineLevel="1"/>
    <col min="26" max="26" width="10" style="1" hidden="1" customWidth="1" outlineLevel="1" collapsed="1"/>
    <col min="27" max="28" width="10" style="1" hidden="1" customWidth="1" outlineLevel="1"/>
    <col min="29" max="29" width="10.5" style="1" hidden="1" customWidth="1" outlineLevel="1"/>
    <col min="30" max="32" width="10" style="1" hidden="1" customWidth="1" outlineLevel="1"/>
    <col min="33" max="33" width="11.125" style="1" hidden="1" customWidth="1" outlineLevel="1"/>
    <col min="34" max="35" width="10" style="1" hidden="1" customWidth="1" outlineLevel="1"/>
    <col min="36" max="36" width="9.5" style="1" hidden="1" customWidth="1" outlineLevel="1"/>
    <col min="37" max="37" width="11.125" style="1" hidden="1" customWidth="1" outlineLevel="1"/>
    <col min="38" max="38" width="11.5" style="1" hidden="1" customWidth="1" outlineLevel="1"/>
    <col min="39" max="40" width="11.875" style="1" hidden="1" customWidth="1" outlineLevel="1"/>
    <col min="41" max="41" width="12" style="1" hidden="1" customWidth="1" outlineLevel="1"/>
    <col min="42" max="43" width="10" style="1" hidden="1" customWidth="1" outlineLevel="1"/>
    <col min="44" max="44" width="10" style="44" hidden="1" customWidth="1" outlineLevel="1"/>
    <col min="45" max="45" width="10" style="1" hidden="1" customWidth="1" outlineLevel="1"/>
    <col min="46" max="46" width="10" style="44" hidden="1" customWidth="1" outlineLevel="1"/>
    <col min="47" max="47" width="10" style="1" hidden="1" customWidth="1" outlineLevel="1"/>
    <col min="48" max="48" width="10" style="44" hidden="1" customWidth="1" outlineLevel="1"/>
    <col min="49" max="49" width="10" style="1" hidden="1" customWidth="1" outlineLevel="1"/>
    <col min="50" max="50" width="11" style="113" hidden="1" customWidth="1" outlineLevel="1"/>
    <col min="51" max="51" width="10" style="1" hidden="1" customWidth="1"/>
    <col min="52" max="52" width="10" style="44" customWidth="1"/>
    <col min="53" max="53" width="10" style="1" customWidth="1"/>
    <col min="54" max="54" width="10" style="44" customWidth="1"/>
    <col min="55" max="55" width="10" style="1" customWidth="1"/>
    <col min="56" max="56" width="11" style="113" customWidth="1"/>
    <col min="57" max="63" width="10.375" style="1" customWidth="1"/>
    <col min="64" max="64" width="10.5" style="1" hidden="1" customWidth="1"/>
    <col min="65" max="75" width="9.125" style="1" hidden="1" customWidth="1"/>
    <col min="76" max="76" width="11" style="1" customWidth="1"/>
    <col min="77" max="77" width="11.375" style="1" customWidth="1"/>
    <col min="78" max="16384" width="9.125" style="1"/>
  </cols>
  <sheetData>
    <row r="1" spans="1:64" hidden="1" outlineLevel="1">
      <c r="A1" s="3" t="s">
        <v>0</v>
      </c>
      <c r="B1" s="4">
        <v>2018</v>
      </c>
      <c r="C1" s="4">
        <v>2018</v>
      </c>
      <c r="D1" s="4">
        <v>2018</v>
      </c>
      <c r="E1" s="4">
        <v>2018</v>
      </c>
      <c r="F1" s="4">
        <v>2018</v>
      </c>
      <c r="G1" s="4">
        <v>2018</v>
      </c>
      <c r="H1" s="4">
        <v>2018</v>
      </c>
      <c r="I1" s="4">
        <v>2018</v>
      </c>
      <c r="J1" s="4">
        <v>2018</v>
      </c>
      <c r="K1" s="4">
        <v>2018</v>
      </c>
      <c r="L1" s="4">
        <v>2018</v>
      </c>
      <c r="M1" s="4">
        <v>2018</v>
      </c>
      <c r="N1" s="4">
        <v>2019</v>
      </c>
      <c r="O1" s="4">
        <v>2019</v>
      </c>
      <c r="P1" s="4">
        <v>2019</v>
      </c>
      <c r="Q1" s="4">
        <v>2019</v>
      </c>
      <c r="R1" s="4">
        <v>2019</v>
      </c>
      <c r="S1" s="4">
        <v>2019</v>
      </c>
      <c r="T1" s="4">
        <v>2019</v>
      </c>
      <c r="U1" s="4">
        <v>2019</v>
      </c>
      <c r="V1" s="4">
        <v>2019</v>
      </c>
      <c r="W1" s="4">
        <v>2019</v>
      </c>
      <c r="X1" s="4">
        <v>2019</v>
      </c>
      <c r="Y1" s="4">
        <v>2019</v>
      </c>
      <c r="Z1" s="57">
        <v>2020</v>
      </c>
      <c r="AA1" s="57">
        <v>2020</v>
      </c>
      <c r="AB1" s="57">
        <v>2020</v>
      </c>
      <c r="AC1" s="58">
        <v>2020</v>
      </c>
      <c r="AD1" s="58">
        <v>2020</v>
      </c>
      <c r="AE1" s="106">
        <v>2020</v>
      </c>
      <c r="AF1" s="58">
        <v>2020</v>
      </c>
      <c r="AG1" s="58">
        <v>2020</v>
      </c>
      <c r="AH1" s="58">
        <v>2020</v>
      </c>
      <c r="AI1" s="58">
        <v>2020</v>
      </c>
      <c r="AJ1" s="58">
        <v>2020</v>
      </c>
      <c r="AK1" s="58">
        <v>2020</v>
      </c>
      <c r="AL1" s="58" t="s">
        <v>49</v>
      </c>
      <c r="AM1" s="1" t="s">
        <v>1</v>
      </c>
      <c r="AZ1" s="154">
        <v>2021</v>
      </c>
      <c r="BA1" s="154">
        <v>2021</v>
      </c>
      <c r="BB1" s="154">
        <v>2021</v>
      </c>
      <c r="BC1" s="154">
        <v>2021</v>
      </c>
      <c r="BD1" s="154">
        <v>2021</v>
      </c>
      <c r="BE1" s="154">
        <v>2021</v>
      </c>
      <c r="BF1" s="154">
        <v>2021</v>
      </c>
      <c r="BG1" s="154">
        <v>2021</v>
      </c>
      <c r="BH1" s="154">
        <v>2021</v>
      </c>
      <c r="BI1" s="154">
        <v>2021</v>
      </c>
      <c r="BJ1" s="154">
        <v>2021</v>
      </c>
      <c r="BK1" s="154">
        <v>2021</v>
      </c>
      <c r="BL1" s="155" t="s">
        <v>49</v>
      </c>
    </row>
    <row r="2" spans="1:64" hidden="1" outlineLevel="1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3</v>
      </c>
      <c r="O2" s="6" t="s">
        <v>4</v>
      </c>
      <c r="P2" s="6" t="s">
        <v>5</v>
      </c>
      <c r="Q2" s="6" t="s">
        <v>6</v>
      </c>
      <c r="R2" s="6" t="s">
        <v>7</v>
      </c>
      <c r="S2" s="6" t="s">
        <v>8</v>
      </c>
      <c r="T2" s="6" t="s">
        <v>9</v>
      </c>
      <c r="U2" s="6" t="s">
        <v>10</v>
      </c>
      <c r="V2" s="6" t="s">
        <v>11</v>
      </c>
      <c r="W2" s="6" t="s">
        <v>12</v>
      </c>
      <c r="X2" s="6" t="s">
        <v>13</v>
      </c>
      <c r="Y2" s="6" t="s">
        <v>14</v>
      </c>
      <c r="Z2" s="58" t="s">
        <v>3</v>
      </c>
      <c r="AA2" s="58" t="s">
        <v>4</v>
      </c>
      <c r="AB2" s="58" t="s">
        <v>5</v>
      </c>
      <c r="AC2" s="58" t="s">
        <v>6</v>
      </c>
      <c r="AD2" s="58" t="s">
        <v>7</v>
      </c>
      <c r="AE2" s="106" t="s">
        <v>8</v>
      </c>
      <c r="AF2" s="58" t="s">
        <v>9</v>
      </c>
      <c r="AG2" s="58" t="s">
        <v>10</v>
      </c>
      <c r="AH2" s="58" t="s">
        <v>11</v>
      </c>
      <c r="AI2" s="58" t="s">
        <v>12</v>
      </c>
      <c r="AJ2" s="58" t="s">
        <v>13</v>
      </c>
      <c r="AK2" s="58" t="s">
        <v>14</v>
      </c>
      <c r="AL2" s="58" t="s">
        <v>15</v>
      </c>
      <c r="AZ2" s="155" t="s">
        <v>3</v>
      </c>
      <c r="BA2" s="155" t="s">
        <v>4</v>
      </c>
      <c r="BB2" s="155" t="s">
        <v>5</v>
      </c>
      <c r="BC2" s="155" t="s">
        <v>6</v>
      </c>
      <c r="BD2" s="155" t="s">
        <v>7</v>
      </c>
      <c r="BE2" s="156" t="s">
        <v>8</v>
      </c>
      <c r="BF2" s="156" t="s">
        <v>9</v>
      </c>
      <c r="BG2" s="156" t="s">
        <v>10</v>
      </c>
      <c r="BH2" s="156" t="s">
        <v>11</v>
      </c>
      <c r="BI2" s="156" t="s">
        <v>12</v>
      </c>
      <c r="BJ2" s="156" t="s">
        <v>13</v>
      </c>
      <c r="BK2" s="156" t="s">
        <v>14</v>
      </c>
      <c r="BL2" s="155" t="s">
        <v>15</v>
      </c>
    </row>
    <row r="3" spans="1:64" hidden="1" outlineLevel="1">
      <c r="A3" s="7" t="s">
        <v>16</v>
      </c>
      <c r="B3" s="8">
        <v>1280000</v>
      </c>
      <c r="C3" s="8">
        <v>740000</v>
      </c>
      <c r="D3" s="8">
        <v>1290000</v>
      </c>
      <c r="E3" s="8">
        <v>1200000</v>
      </c>
      <c r="F3" s="8">
        <v>1300000</v>
      </c>
      <c r="G3" s="8">
        <v>1250000</v>
      </c>
      <c r="H3" s="8">
        <v>1240000</v>
      </c>
      <c r="I3" s="8">
        <f>1240000+36000</f>
        <v>1276000</v>
      </c>
      <c r="J3" s="8">
        <v>1090000</v>
      </c>
      <c r="K3" s="8">
        <v>1240000</v>
      </c>
      <c r="L3" s="8">
        <v>1240000</v>
      </c>
      <c r="M3" s="8">
        <v>1240000</v>
      </c>
      <c r="N3" s="8">
        <v>1240000</v>
      </c>
      <c r="O3" s="8">
        <v>728000</v>
      </c>
      <c r="P3" s="45">
        <v>1140000</v>
      </c>
      <c r="Q3" s="45">
        <v>1090000</v>
      </c>
      <c r="R3" s="45">
        <v>1140000</v>
      </c>
      <c r="S3" s="45">
        <v>1090000</v>
      </c>
      <c r="T3" s="45">
        <v>1160000</v>
      </c>
      <c r="U3" s="45">
        <v>1160000</v>
      </c>
      <c r="V3" s="45">
        <v>1020000</v>
      </c>
      <c r="W3" s="45">
        <v>1160000</v>
      </c>
      <c r="X3" s="46">
        <v>1050000</v>
      </c>
      <c r="Y3" s="46">
        <v>1130000</v>
      </c>
      <c r="Z3" s="46">
        <v>740000</v>
      </c>
      <c r="AA3" s="46">
        <v>1080000</v>
      </c>
      <c r="AB3" s="46">
        <v>1065000</v>
      </c>
      <c r="AC3" s="45">
        <v>980000</v>
      </c>
      <c r="AD3" s="45">
        <v>1025000</v>
      </c>
      <c r="AE3" s="45">
        <v>1065000</v>
      </c>
      <c r="AF3" s="45">
        <v>1110000</v>
      </c>
      <c r="AG3" s="45">
        <v>1070000</v>
      </c>
      <c r="AH3" s="45">
        <v>895000</v>
      </c>
      <c r="AI3" s="45">
        <v>945000</v>
      </c>
      <c r="AJ3" s="45">
        <v>890000</v>
      </c>
      <c r="AK3" s="45">
        <v>945000</v>
      </c>
      <c r="AL3" s="60">
        <f>SUM(Z3:AK3)</f>
        <v>11810000</v>
      </c>
      <c r="AT3" s="99"/>
      <c r="AU3" s="99"/>
      <c r="AV3" s="99"/>
      <c r="AW3" s="99"/>
      <c r="AX3" s="114"/>
      <c r="AY3" s="99"/>
      <c r="AZ3" s="46">
        <v>865000</v>
      </c>
      <c r="BA3" s="46">
        <v>520000</v>
      </c>
      <c r="BB3" s="46">
        <v>1065000</v>
      </c>
      <c r="BC3" s="45">
        <v>980000</v>
      </c>
      <c r="BD3" s="45">
        <v>1025000</v>
      </c>
      <c r="BE3" s="45">
        <v>1065000</v>
      </c>
      <c r="BF3" s="161"/>
      <c r="BG3" s="161"/>
      <c r="BH3" s="161"/>
      <c r="BI3" s="161"/>
      <c r="BJ3" s="161"/>
      <c r="BK3" s="161"/>
      <c r="BL3" s="60">
        <f>SUM(AZ3:BK3)</f>
        <v>5520000</v>
      </c>
    </row>
    <row r="4" spans="1:64" hidden="1" outlineLevel="1">
      <c r="A4" s="9" t="s">
        <v>17</v>
      </c>
      <c r="B4" s="10">
        <v>936037</v>
      </c>
      <c r="C4" s="10">
        <v>571234</v>
      </c>
      <c r="D4" s="10">
        <v>1052497</v>
      </c>
      <c r="E4" s="10">
        <v>1449335</v>
      </c>
      <c r="F4" s="10">
        <v>1234132</v>
      </c>
      <c r="G4" s="10">
        <v>1510016</v>
      </c>
      <c r="H4" s="10">
        <v>1254514</v>
      </c>
      <c r="I4" s="10">
        <v>1015603</v>
      </c>
      <c r="J4" s="10">
        <v>1430530</v>
      </c>
      <c r="K4" s="10">
        <v>818435</v>
      </c>
      <c r="L4" s="10">
        <v>694813</v>
      </c>
      <c r="M4" s="10">
        <v>874959</v>
      </c>
      <c r="N4" s="53">
        <v>836127</v>
      </c>
      <c r="O4" s="53">
        <v>824184</v>
      </c>
      <c r="P4" s="54">
        <v>1399439</v>
      </c>
      <c r="Q4" s="54">
        <v>1548623</v>
      </c>
      <c r="R4" s="54">
        <v>1336959</v>
      </c>
      <c r="S4" s="54">
        <v>1282208</v>
      </c>
      <c r="T4" s="54">
        <v>919874</v>
      </c>
      <c r="U4" s="54">
        <v>1068750</v>
      </c>
      <c r="V4" s="54">
        <v>1085163</v>
      </c>
      <c r="W4" s="54">
        <v>1393488</v>
      </c>
      <c r="X4" s="55">
        <v>814628</v>
      </c>
      <c r="Y4" s="55">
        <v>1009566</v>
      </c>
      <c r="Z4" s="55">
        <v>810872</v>
      </c>
      <c r="AA4" s="55">
        <v>1168861</v>
      </c>
      <c r="AB4" s="55">
        <v>835127</v>
      </c>
      <c r="AC4" s="54">
        <v>898109</v>
      </c>
      <c r="AD4" s="54">
        <v>683939</v>
      </c>
      <c r="AE4" s="54">
        <v>516896</v>
      </c>
      <c r="AF4" s="54">
        <v>507021</v>
      </c>
      <c r="AG4" s="54">
        <v>632878</v>
      </c>
      <c r="AH4" s="54">
        <v>1032434</v>
      </c>
      <c r="AI4" s="54">
        <v>529687</v>
      </c>
      <c r="AJ4" s="54">
        <v>955661</v>
      </c>
      <c r="AK4" s="54">
        <v>705329</v>
      </c>
      <c r="AL4" s="60">
        <f>SUM(Z4:AK4)</f>
        <v>9276814</v>
      </c>
      <c r="AM4" s="11">
        <f>V3-V4</f>
        <v>-65163</v>
      </c>
      <c r="AN4" s="146"/>
      <c r="AO4" s="11"/>
      <c r="AZ4" s="55">
        <v>1000955</v>
      </c>
      <c r="BA4" s="55">
        <v>494544</v>
      </c>
      <c r="BB4" s="55">
        <v>948580</v>
      </c>
      <c r="BC4" s="54">
        <v>1095600</v>
      </c>
      <c r="BD4" s="54">
        <v>786487</v>
      </c>
      <c r="BE4" s="54">
        <v>890470</v>
      </c>
      <c r="BF4" s="162">
        <v>366086</v>
      </c>
      <c r="BG4" s="162">
        <v>135164</v>
      </c>
      <c r="BH4" s="162">
        <v>9621</v>
      </c>
      <c r="BI4" s="162"/>
      <c r="BJ4" s="162"/>
      <c r="BK4" s="162"/>
      <c r="BL4" s="60">
        <f>SUM(AZ4:BK4)</f>
        <v>5727507</v>
      </c>
    </row>
    <row r="5" spans="1:64" hidden="1" outlineLevel="1">
      <c r="A5" s="96" t="s">
        <v>78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53"/>
      <c r="O5" s="53"/>
      <c r="P5" s="54"/>
      <c r="Q5" s="54"/>
      <c r="R5" s="54"/>
      <c r="S5" s="54"/>
      <c r="T5" s="54"/>
      <c r="U5" s="54"/>
      <c r="V5" s="54"/>
      <c r="W5" s="54"/>
      <c r="X5" s="55"/>
      <c r="Y5" s="55"/>
      <c r="Z5" s="55">
        <v>765311</v>
      </c>
      <c r="AA5" s="55">
        <v>1168861</v>
      </c>
      <c r="AB5" s="55">
        <v>813892</v>
      </c>
      <c r="AC5" s="54">
        <v>812973</v>
      </c>
      <c r="AD5" s="54">
        <v>683939</v>
      </c>
      <c r="AE5" s="54">
        <v>516896</v>
      </c>
      <c r="AF5" s="54">
        <v>507021</v>
      </c>
      <c r="AG5" s="54">
        <v>632878</v>
      </c>
      <c r="AH5" s="54">
        <v>1025398</v>
      </c>
      <c r="AI5" s="54">
        <v>529687</v>
      </c>
      <c r="AJ5" s="54">
        <v>928448</v>
      </c>
      <c r="AK5" s="54">
        <v>696575</v>
      </c>
      <c r="AL5" s="60">
        <f>SUM(Z5:AK5)</f>
        <v>9081879</v>
      </c>
      <c r="AM5" s="11"/>
      <c r="AN5" s="146"/>
      <c r="AT5" s="99"/>
      <c r="AU5" s="99"/>
      <c r="AV5" s="99"/>
      <c r="AW5" s="99"/>
      <c r="AX5" s="114"/>
      <c r="AY5" s="99"/>
      <c r="AZ5" s="55">
        <v>997325</v>
      </c>
      <c r="BA5" s="55">
        <v>494544</v>
      </c>
      <c r="BB5" s="55">
        <v>938709</v>
      </c>
      <c r="BC5" s="54">
        <v>1093491</v>
      </c>
      <c r="BD5" s="54">
        <v>786487</v>
      </c>
      <c r="BE5" s="54">
        <v>881356</v>
      </c>
      <c r="BF5" s="162">
        <v>366086</v>
      </c>
      <c r="BG5" s="162">
        <v>135164</v>
      </c>
      <c r="BH5" s="162">
        <v>9621</v>
      </c>
      <c r="BI5" s="162"/>
      <c r="BJ5" s="162"/>
      <c r="BK5" s="162"/>
      <c r="BL5" s="60">
        <f>SUM(AT5:BK5)</f>
        <v>5702783</v>
      </c>
    </row>
    <row r="6" spans="1:64" s="14" customFormat="1" hidden="1" outlineLevel="1">
      <c r="A6" s="12" t="s">
        <v>18</v>
      </c>
      <c r="B6" s="10">
        <v>786771</v>
      </c>
      <c r="C6" s="10">
        <v>699818</v>
      </c>
      <c r="D6" s="10">
        <v>1151025</v>
      </c>
      <c r="E6" s="10">
        <v>1277177</v>
      </c>
      <c r="F6" s="10">
        <v>1067894</v>
      </c>
      <c r="G6" s="10">
        <v>1468434</v>
      </c>
      <c r="H6" s="10">
        <v>1176459</v>
      </c>
      <c r="I6" s="10">
        <v>1252819</v>
      </c>
      <c r="J6" s="10">
        <v>1119899</v>
      </c>
      <c r="K6" s="10">
        <v>1034461</v>
      </c>
      <c r="L6" s="10">
        <v>927930</v>
      </c>
      <c r="M6" s="10">
        <v>961260</v>
      </c>
      <c r="N6" s="8">
        <v>958154</v>
      </c>
      <c r="O6" s="8">
        <v>520593</v>
      </c>
      <c r="P6" s="45">
        <v>1282583</v>
      </c>
      <c r="Q6" s="45">
        <v>1462499</v>
      </c>
      <c r="R6" s="45">
        <v>1180808</v>
      </c>
      <c r="S6" s="45">
        <v>1467962</v>
      </c>
      <c r="T6" s="45">
        <v>1128906</v>
      </c>
      <c r="U6" s="45">
        <v>1083238</v>
      </c>
      <c r="V6" s="45">
        <v>752688</v>
      </c>
      <c r="W6" s="45">
        <v>1064268</v>
      </c>
      <c r="X6" s="46">
        <v>1036758</v>
      </c>
      <c r="Y6" s="46">
        <v>1075363</v>
      </c>
      <c r="Z6" s="46">
        <v>958136</v>
      </c>
      <c r="AA6" s="46">
        <v>912263</v>
      </c>
      <c r="AB6" s="46">
        <v>1159154</v>
      </c>
      <c r="AC6" s="45">
        <v>927700</v>
      </c>
      <c r="AD6" s="45">
        <v>833541</v>
      </c>
      <c r="AE6" s="45">
        <v>341297</v>
      </c>
      <c r="AF6" s="45">
        <v>66756</v>
      </c>
      <c r="AG6" s="45">
        <v>6838</v>
      </c>
      <c r="AH6" s="45">
        <v>6838</v>
      </c>
      <c r="AI6" s="45">
        <v>6838</v>
      </c>
      <c r="AJ6" s="45">
        <v>6838</v>
      </c>
      <c r="AK6" s="45">
        <v>6838</v>
      </c>
      <c r="AL6" s="60">
        <f>SUM(Z6:AG6)</f>
        <v>5205685</v>
      </c>
      <c r="AM6" s="13"/>
      <c r="AN6" s="146">
        <f>((AH4+AI4+AJ4)-(AH32+AI32+AJ32))/(AH4+AI4+AJ4)</f>
        <v>0.9934493931563575</v>
      </c>
      <c r="AR6" s="61"/>
      <c r="AT6" s="61"/>
      <c r="AV6" s="61"/>
      <c r="AX6" s="115"/>
      <c r="AZ6" s="46">
        <v>777663</v>
      </c>
      <c r="BA6" s="46">
        <v>458788</v>
      </c>
      <c r="BB6" s="46">
        <v>424985</v>
      </c>
      <c r="BC6" s="45">
        <v>59091</v>
      </c>
      <c r="BD6" s="45">
        <v>7692</v>
      </c>
      <c r="BE6" s="45">
        <v>2495</v>
      </c>
      <c r="BF6" s="161"/>
      <c r="BG6" s="161"/>
      <c r="BH6" s="161"/>
      <c r="BI6" s="161"/>
      <c r="BJ6" s="161"/>
      <c r="BK6" s="161"/>
      <c r="BL6" s="60">
        <f>SUM(AZ6:BK6)</f>
        <v>1730714</v>
      </c>
    </row>
    <row r="7" spans="1:64" hidden="1" outlineLevel="1">
      <c r="A7" s="9" t="s">
        <v>19</v>
      </c>
      <c r="B7" s="10">
        <v>849317</v>
      </c>
      <c r="C7" s="10">
        <v>315197</v>
      </c>
      <c r="D7" s="10">
        <v>1142298</v>
      </c>
      <c r="E7" s="10">
        <v>1105009</v>
      </c>
      <c r="F7" s="10">
        <v>1119037</v>
      </c>
      <c r="G7" s="10">
        <v>1113373</v>
      </c>
      <c r="H7" s="10">
        <v>1199272</v>
      </c>
      <c r="I7" s="10">
        <v>1185926</v>
      </c>
      <c r="J7" s="10">
        <v>1153680</v>
      </c>
      <c r="K7" s="10">
        <v>1229706</v>
      </c>
      <c r="L7" s="10">
        <v>1036023</v>
      </c>
      <c r="M7" s="10">
        <v>907782</v>
      </c>
      <c r="N7" s="10">
        <v>1090291</v>
      </c>
      <c r="O7" s="10">
        <v>598905</v>
      </c>
      <c r="P7" s="10">
        <v>1185024</v>
      </c>
      <c r="Q7" s="10">
        <v>1243649</v>
      </c>
      <c r="R7" s="10">
        <v>1221096</v>
      </c>
      <c r="S7" s="10">
        <v>1141488</v>
      </c>
      <c r="T7" s="10">
        <v>1156411</v>
      </c>
      <c r="U7" s="10">
        <v>1066690</v>
      </c>
      <c r="V7" s="10">
        <v>1010483</v>
      </c>
      <c r="W7" s="47">
        <v>1292387</v>
      </c>
      <c r="X7" s="47">
        <v>1207566</v>
      </c>
      <c r="Y7" s="47">
        <v>1036362</v>
      </c>
      <c r="Z7" s="47">
        <v>684611</v>
      </c>
      <c r="AA7" s="47">
        <v>934986</v>
      </c>
      <c r="AB7" s="47">
        <v>1076451</v>
      </c>
      <c r="AC7" s="10">
        <v>993696</v>
      </c>
      <c r="AD7" s="10">
        <v>667236</v>
      </c>
      <c r="AE7" s="10">
        <v>243497</v>
      </c>
      <c r="AF7" s="10">
        <v>26700</v>
      </c>
      <c r="AG7" s="10">
        <v>11323</v>
      </c>
      <c r="AH7" s="10">
        <v>11323</v>
      </c>
      <c r="AI7" s="10">
        <v>11323</v>
      </c>
      <c r="AJ7" s="10">
        <v>11323</v>
      </c>
      <c r="AK7" s="10">
        <v>11323</v>
      </c>
      <c r="AL7" s="60">
        <f>SUM(Z7:AG7)</f>
        <v>4638500</v>
      </c>
      <c r="AZ7" s="47">
        <v>832817</v>
      </c>
      <c r="BA7" s="47">
        <v>279807</v>
      </c>
      <c r="BB7" s="47">
        <v>101854</v>
      </c>
      <c r="BC7" s="10">
        <v>762</v>
      </c>
      <c r="BD7" s="10">
        <v>4851</v>
      </c>
      <c r="BE7" s="10">
        <v>2495</v>
      </c>
      <c r="BF7" s="163"/>
      <c r="BG7" s="163"/>
      <c r="BH7" s="163"/>
      <c r="BI7" s="163"/>
      <c r="BJ7" s="163"/>
      <c r="BK7" s="163"/>
      <c r="BL7" s="60">
        <f>SUM(AT7:BK7)</f>
        <v>1222586</v>
      </c>
    </row>
    <row r="8" spans="1:64" hidden="1" outlineLevel="1">
      <c r="A8" s="9" t="s">
        <v>20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/>
      <c r="J8" s="10"/>
      <c r="K8" s="10"/>
      <c r="L8" s="10"/>
      <c r="M8" s="10"/>
      <c r="N8" s="10"/>
      <c r="O8" s="10"/>
      <c r="P8" s="126"/>
      <c r="Q8" s="126"/>
      <c r="R8" s="126"/>
      <c r="S8" s="10"/>
      <c r="T8" s="49"/>
      <c r="U8" s="49"/>
      <c r="V8" s="49"/>
      <c r="W8" s="49"/>
      <c r="X8" s="49"/>
      <c r="Y8" s="59"/>
      <c r="Z8" s="8">
        <v>0</v>
      </c>
      <c r="AA8" s="8">
        <v>0</v>
      </c>
      <c r="AB8" s="8">
        <v>0</v>
      </c>
      <c r="AC8" s="8">
        <v>68818</v>
      </c>
      <c r="AD8" s="8">
        <v>86498</v>
      </c>
      <c r="AE8" s="8">
        <v>54390</v>
      </c>
      <c r="AF8" s="8">
        <v>133</v>
      </c>
      <c r="AG8" s="8">
        <v>1404</v>
      </c>
      <c r="AH8" s="8">
        <v>1404</v>
      </c>
      <c r="AI8" s="8">
        <v>1404</v>
      </c>
      <c r="AJ8" s="8">
        <v>1404</v>
      </c>
      <c r="AK8" s="8">
        <v>1404</v>
      </c>
      <c r="AL8" s="60">
        <f>SUM(Z8:AG8)</f>
        <v>211243</v>
      </c>
      <c r="AM8" s="11"/>
      <c r="AZ8" s="8">
        <v>3035</v>
      </c>
      <c r="BA8" s="8">
        <v>29481</v>
      </c>
      <c r="BB8" s="8">
        <v>127920</v>
      </c>
      <c r="BC8" s="8">
        <v>20364</v>
      </c>
      <c r="BD8" s="8">
        <v>0</v>
      </c>
      <c r="BE8" s="8">
        <v>0</v>
      </c>
      <c r="BF8" s="164"/>
      <c r="BG8" s="164"/>
      <c r="BH8" s="164"/>
      <c r="BI8" s="164"/>
      <c r="BJ8" s="164"/>
      <c r="BK8" s="164"/>
      <c r="BL8" s="60">
        <f>SUM(AZ8:BK8)</f>
        <v>180800</v>
      </c>
    </row>
    <row r="9" spans="1:64" hidden="1" outlineLevel="1">
      <c r="A9" s="9" t="s">
        <v>21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/>
      <c r="N9" s="10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500</v>
      </c>
      <c r="V9" s="15">
        <v>0</v>
      </c>
      <c r="W9" s="15">
        <v>0</v>
      </c>
      <c r="X9" s="15">
        <v>0</v>
      </c>
      <c r="Y9" s="15">
        <v>0</v>
      </c>
      <c r="Z9" s="48"/>
      <c r="AA9" s="48"/>
      <c r="AB9" s="48"/>
      <c r="AC9" s="15"/>
      <c r="AD9" s="15"/>
      <c r="AE9" s="15"/>
      <c r="AF9" s="15"/>
      <c r="AG9" s="15"/>
      <c r="AH9" s="15"/>
      <c r="AI9" s="15"/>
      <c r="AJ9" s="15"/>
      <c r="AK9" s="15"/>
      <c r="AL9" s="60">
        <f>SUM(Z9:AE9)</f>
        <v>0</v>
      </c>
      <c r="AZ9" s="48"/>
      <c r="BA9" s="48"/>
      <c r="BB9" s="48"/>
      <c r="BC9" s="15"/>
      <c r="BD9" s="15"/>
      <c r="BE9" s="15"/>
      <c r="BF9" s="165"/>
      <c r="BG9" s="165"/>
      <c r="BH9" s="165"/>
      <c r="BI9" s="165"/>
      <c r="BJ9" s="165"/>
      <c r="BK9" s="165"/>
      <c r="BL9" s="60">
        <f>SUM(AZ9:BK9)</f>
        <v>0</v>
      </c>
    </row>
    <row r="10" spans="1:64" hidden="1" outlineLevel="1">
      <c r="A10" s="9" t="s">
        <v>22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/>
      <c r="L10" s="10"/>
      <c r="M10" s="10"/>
      <c r="N10" s="10"/>
      <c r="O10" s="15"/>
      <c r="P10" s="15"/>
      <c r="Q10" s="15"/>
      <c r="R10" s="15"/>
      <c r="S10" s="15"/>
      <c r="T10" s="15"/>
      <c r="U10" s="15"/>
      <c r="V10" s="15"/>
      <c r="W10" s="48"/>
      <c r="X10" s="48"/>
      <c r="Y10" s="48"/>
      <c r="Z10" s="48"/>
      <c r="AA10" s="48"/>
      <c r="AB10" s="48"/>
      <c r="AC10" s="15"/>
      <c r="AD10" s="15">
        <v>289863</v>
      </c>
      <c r="AE10" s="15">
        <v>670297</v>
      </c>
      <c r="AF10" s="15">
        <v>582192</v>
      </c>
      <c r="AG10" s="15">
        <v>472725</v>
      </c>
      <c r="AH10" s="15">
        <v>472725</v>
      </c>
      <c r="AI10" s="15">
        <v>472725</v>
      </c>
      <c r="AJ10" s="15">
        <v>472725</v>
      </c>
      <c r="AK10" s="15">
        <v>472725</v>
      </c>
      <c r="AL10" s="60">
        <f>SUM(Z10:AE10)</f>
        <v>960160</v>
      </c>
      <c r="AM10" s="11"/>
      <c r="AZ10" s="48"/>
      <c r="BA10" s="48"/>
      <c r="BB10" s="48">
        <v>766660</v>
      </c>
      <c r="BC10" s="15">
        <v>1306150</v>
      </c>
      <c r="BD10" s="15">
        <v>822019</v>
      </c>
      <c r="BE10" s="15">
        <v>974176</v>
      </c>
      <c r="BF10" s="165"/>
      <c r="BG10" s="165"/>
      <c r="BH10" s="165"/>
      <c r="BI10" s="165"/>
      <c r="BJ10" s="165"/>
      <c r="BK10" s="165"/>
      <c r="BL10" s="60">
        <f>SUM(AZ10:BK10)</f>
        <v>3869005</v>
      </c>
    </row>
    <row r="11" spans="1:64" hidden="1" outlineLevel="1">
      <c r="A11" s="16" t="s">
        <v>23</v>
      </c>
      <c r="B11" s="17">
        <v>849317</v>
      </c>
      <c r="C11" s="17">
        <v>315197</v>
      </c>
      <c r="D11" s="17">
        <v>1142298</v>
      </c>
      <c r="E11" s="17">
        <v>1105009</v>
      </c>
      <c r="F11" s="17">
        <v>1119037</v>
      </c>
      <c r="G11" s="17">
        <v>1113373</v>
      </c>
      <c r="H11" s="17">
        <v>1199272</v>
      </c>
      <c r="I11" s="17">
        <f t="shared" ref="I11:U11" si="0">SUM(I7:I10)</f>
        <v>1185926</v>
      </c>
      <c r="J11" s="17">
        <f t="shared" si="0"/>
        <v>1153680</v>
      </c>
      <c r="K11" s="17">
        <f t="shared" si="0"/>
        <v>1229706</v>
      </c>
      <c r="L11" s="17">
        <f t="shared" si="0"/>
        <v>1036023</v>
      </c>
      <c r="M11" s="17">
        <f t="shared" si="0"/>
        <v>907782</v>
      </c>
      <c r="N11" s="17">
        <f t="shared" si="0"/>
        <v>1090291</v>
      </c>
      <c r="O11" s="17">
        <f t="shared" si="0"/>
        <v>598905</v>
      </c>
      <c r="P11" s="17">
        <f t="shared" si="0"/>
        <v>1185024</v>
      </c>
      <c r="Q11" s="17">
        <f t="shared" si="0"/>
        <v>1243649</v>
      </c>
      <c r="R11" s="17">
        <f t="shared" si="0"/>
        <v>1221096</v>
      </c>
      <c r="S11" s="17">
        <f t="shared" si="0"/>
        <v>1141488</v>
      </c>
      <c r="T11" s="17">
        <f>SUM(T7:T10)</f>
        <v>1156411</v>
      </c>
      <c r="U11" s="17">
        <f t="shared" si="0"/>
        <v>1067190</v>
      </c>
      <c r="V11" s="17">
        <f>SUM(V7:V10)</f>
        <v>1010483</v>
      </c>
      <c r="W11" s="17">
        <f>SUM(W7:W10)</f>
        <v>1292387</v>
      </c>
      <c r="X11" s="17">
        <f>SUM(X7:X10)</f>
        <v>1207566</v>
      </c>
      <c r="Y11" s="17">
        <f t="shared" ref="Y11" si="1">SUM(Y7:Y10)</f>
        <v>1036362</v>
      </c>
      <c r="Z11" s="17">
        <f>SUM(Z7:Z10)</f>
        <v>684611</v>
      </c>
      <c r="AA11" s="17">
        <f>SUM(AA7:AA10)</f>
        <v>934986</v>
      </c>
      <c r="AB11" s="17">
        <f>SUM(AB7:AB10)</f>
        <v>1076451</v>
      </c>
      <c r="AC11" s="17">
        <f>SUM(AC7:AC10)</f>
        <v>1062514</v>
      </c>
      <c r="AD11" s="17">
        <f t="shared" ref="AD11" si="2">SUM(AD7:AD10)</f>
        <v>1043597</v>
      </c>
      <c r="AE11" s="17">
        <f>SUM(AE7:AE10)</f>
        <v>968184</v>
      </c>
      <c r="AF11" s="17">
        <f>SUM(AF7:AF10)</f>
        <v>609025</v>
      </c>
      <c r="AG11" s="17">
        <f t="shared" ref="AG11:AK11" si="3">SUM(AG7:AG10)</f>
        <v>485452</v>
      </c>
      <c r="AH11" s="17">
        <f t="shared" si="3"/>
        <v>485452</v>
      </c>
      <c r="AI11" s="17">
        <f t="shared" si="3"/>
        <v>485452</v>
      </c>
      <c r="AJ11" s="17">
        <f t="shared" si="3"/>
        <v>485452</v>
      </c>
      <c r="AK11" s="17">
        <f t="shared" si="3"/>
        <v>485452</v>
      </c>
      <c r="AL11" s="18">
        <v>2328134</v>
      </c>
      <c r="AO11" s="11"/>
      <c r="AZ11" s="17">
        <f t="shared" ref="AZ11:BE11" si="4">SUM(AZ7:AZ10)</f>
        <v>835852</v>
      </c>
      <c r="BA11" s="17">
        <f t="shared" si="4"/>
        <v>309288</v>
      </c>
      <c r="BB11" s="17">
        <f t="shared" si="4"/>
        <v>996434</v>
      </c>
      <c r="BC11" s="17">
        <f t="shared" si="4"/>
        <v>1327276</v>
      </c>
      <c r="BD11" s="17">
        <f t="shared" si="4"/>
        <v>826870</v>
      </c>
      <c r="BE11" s="17">
        <f t="shared" si="4"/>
        <v>976671</v>
      </c>
      <c r="BF11" s="166"/>
      <c r="BG11" s="166"/>
      <c r="BH11" s="166"/>
      <c r="BI11" s="166"/>
      <c r="BJ11" s="166"/>
      <c r="BK11" s="166"/>
      <c r="BL11" s="18">
        <f>SUM(BL7:BL10)</f>
        <v>5272391</v>
      </c>
    </row>
    <row r="12" spans="1:64" hidden="1" outlineLevel="1">
      <c r="A12" s="7" t="s">
        <v>24</v>
      </c>
      <c r="B12" s="19">
        <v>1</v>
      </c>
      <c r="C12" s="19">
        <v>1</v>
      </c>
      <c r="D12" s="19">
        <v>1</v>
      </c>
      <c r="E12" s="19">
        <v>1</v>
      </c>
      <c r="F12" s="19">
        <v>1</v>
      </c>
      <c r="G12" s="19">
        <v>1</v>
      </c>
      <c r="H12" s="19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>
        <v>1</v>
      </c>
      <c r="AH12" s="20">
        <v>1</v>
      </c>
      <c r="AI12" s="20">
        <v>1</v>
      </c>
      <c r="AJ12" s="20">
        <v>1</v>
      </c>
      <c r="AK12" s="20">
        <v>1</v>
      </c>
      <c r="AL12" s="21">
        <v>1</v>
      </c>
      <c r="AO12" s="63"/>
      <c r="AP12" s="64"/>
      <c r="AQ12" s="64"/>
      <c r="AR12" s="64"/>
      <c r="AS12" s="64"/>
      <c r="AT12" s="64"/>
      <c r="AU12" s="64"/>
      <c r="AV12" s="64"/>
      <c r="AW12" s="64"/>
      <c r="AX12" s="64"/>
      <c r="AY12" s="63"/>
      <c r="AZ12" s="20">
        <v>1</v>
      </c>
      <c r="BA12" s="20">
        <v>1</v>
      </c>
      <c r="BB12" s="20">
        <v>1</v>
      </c>
      <c r="BC12" s="20">
        <v>1</v>
      </c>
      <c r="BD12" s="20">
        <v>1</v>
      </c>
      <c r="BE12" s="20">
        <v>1</v>
      </c>
      <c r="BF12" s="20">
        <v>1</v>
      </c>
      <c r="BG12" s="20">
        <v>1</v>
      </c>
      <c r="BH12" s="20">
        <v>1</v>
      </c>
      <c r="BI12" s="20">
        <v>1</v>
      </c>
      <c r="BJ12" s="20">
        <v>1</v>
      </c>
      <c r="BK12" s="20">
        <v>1</v>
      </c>
      <c r="BL12" s="21">
        <v>1</v>
      </c>
    </row>
    <row r="13" spans="1:64" hidden="1" outlineLevel="1">
      <c r="A13" s="7" t="s">
        <v>25</v>
      </c>
      <c r="B13" s="19">
        <f t="shared" ref="B13:AL13" si="5">B7/B3</f>
        <v>0.66352890625000005</v>
      </c>
      <c r="C13" s="19">
        <f t="shared" si="5"/>
        <v>0.42594189189189191</v>
      </c>
      <c r="D13" s="19">
        <f t="shared" si="5"/>
        <v>0.8855023255813953</v>
      </c>
      <c r="E13" s="19">
        <f t="shared" si="5"/>
        <v>0.92084083333333333</v>
      </c>
      <c r="F13" s="19">
        <f t="shared" si="5"/>
        <v>0.86079769230769232</v>
      </c>
      <c r="G13" s="19">
        <f t="shared" si="5"/>
        <v>0.8906984</v>
      </c>
      <c r="H13" s="19">
        <f t="shared" si="5"/>
        <v>0.96715483870967744</v>
      </c>
      <c r="I13" s="20">
        <f t="shared" si="5"/>
        <v>0.92940909090909096</v>
      </c>
      <c r="J13" s="20">
        <f t="shared" si="5"/>
        <v>1.0584220183486239</v>
      </c>
      <c r="K13" s="20">
        <f t="shared" si="5"/>
        <v>0.99169838709677416</v>
      </c>
      <c r="L13" s="20">
        <f t="shared" si="5"/>
        <v>0.83550241935483871</v>
      </c>
      <c r="M13" s="20">
        <f t="shared" si="5"/>
        <v>0.7320822580645161</v>
      </c>
      <c r="N13" s="20">
        <f t="shared" si="5"/>
        <v>0.87926693548387092</v>
      </c>
      <c r="O13" s="20">
        <f t="shared" si="5"/>
        <v>0.82267170329670325</v>
      </c>
      <c r="P13" s="20">
        <f t="shared" si="5"/>
        <v>1.0394947368421052</v>
      </c>
      <c r="Q13" s="20">
        <f t="shared" si="5"/>
        <v>1.1409623853211008</v>
      </c>
      <c r="R13" s="20">
        <f t="shared" si="5"/>
        <v>1.0711368421052632</v>
      </c>
      <c r="S13" s="20">
        <f t="shared" si="5"/>
        <v>1.0472366972477065</v>
      </c>
      <c r="T13" s="20">
        <f t="shared" si="5"/>
        <v>0.99690603448275861</v>
      </c>
      <c r="U13" s="20">
        <f t="shared" si="5"/>
        <v>0.9195603448275862</v>
      </c>
      <c r="V13" s="20">
        <f t="shared" si="5"/>
        <v>0.99066960784313729</v>
      </c>
      <c r="W13" s="20">
        <f t="shared" si="5"/>
        <v>1.1141267241379311</v>
      </c>
      <c r="X13" s="20">
        <f t="shared" si="5"/>
        <v>1.1500628571428571</v>
      </c>
      <c r="Y13" s="20">
        <f t="shared" si="5"/>
        <v>0.91713451327433626</v>
      </c>
      <c r="Z13" s="20">
        <f t="shared" si="5"/>
        <v>0.92515000000000003</v>
      </c>
      <c r="AA13" s="20">
        <f t="shared" si="5"/>
        <v>0.86572777777777776</v>
      </c>
      <c r="AB13" s="20">
        <f t="shared" si="5"/>
        <v>1.0107521126760564</v>
      </c>
      <c r="AC13" s="20">
        <f t="shared" si="5"/>
        <v>1.0139755102040817</v>
      </c>
      <c r="AD13" s="20">
        <f t="shared" si="5"/>
        <v>0.65096195121951217</v>
      </c>
      <c r="AE13" s="20">
        <f t="shared" si="5"/>
        <v>0.22863568075117371</v>
      </c>
      <c r="AF13" s="20">
        <f t="shared" si="5"/>
        <v>2.4054054054054055E-2</v>
      </c>
      <c r="AG13" s="20">
        <f>AG7/AG3</f>
        <v>1.0582242990654205E-2</v>
      </c>
      <c r="AH13" s="20">
        <f t="shared" si="5"/>
        <v>1.2651396648044693E-2</v>
      </c>
      <c r="AI13" s="20">
        <f t="shared" si="5"/>
        <v>1.1982010582010582E-2</v>
      </c>
      <c r="AJ13" s="20">
        <f t="shared" si="5"/>
        <v>1.272247191011236E-2</v>
      </c>
      <c r="AK13" s="20">
        <f t="shared" si="5"/>
        <v>1.1982010582010582E-2</v>
      </c>
      <c r="AL13" s="21">
        <f t="shared" si="5"/>
        <v>0.39276037256562235</v>
      </c>
      <c r="AO13" s="63"/>
      <c r="AP13" s="64"/>
      <c r="AQ13" s="64"/>
      <c r="AR13" s="64"/>
      <c r="AS13" s="64"/>
      <c r="AT13" s="64"/>
      <c r="AU13" s="64"/>
      <c r="AV13" s="64"/>
      <c r="AW13" s="64"/>
      <c r="AX13" s="64"/>
      <c r="AY13" s="63"/>
      <c r="AZ13" s="20">
        <f t="shared" ref="AZ13:BL13" si="6">AZ7/AZ3</f>
        <v>0.96279421965317924</v>
      </c>
      <c r="BA13" s="20">
        <f t="shared" si="6"/>
        <v>0.53809038461538461</v>
      </c>
      <c r="BB13" s="20">
        <f t="shared" si="6"/>
        <v>9.5637558685446003E-2</v>
      </c>
      <c r="BC13" s="20">
        <f t="shared" si="6"/>
        <v>7.7755102040816325E-4</v>
      </c>
      <c r="BD13" s="20">
        <f t="shared" si="6"/>
        <v>4.7326829268292681E-3</v>
      </c>
      <c r="BE13" s="20">
        <f t="shared" si="6"/>
        <v>2.3427230046948358E-3</v>
      </c>
      <c r="BF13" s="20" t="e">
        <f>BF7/BF3</f>
        <v>#DIV/0!</v>
      </c>
      <c r="BG13" s="20" t="e">
        <f t="shared" ref="BG13:BK13" si="7">BG7/BG3</f>
        <v>#DIV/0!</v>
      </c>
      <c r="BH13" s="20" t="e">
        <f t="shared" si="7"/>
        <v>#DIV/0!</v>
      </c>
      <c r="BI13" s="20" t="e">
        <f t="shared" si="7"/>
        <v>#DIV/0!</v>
      </c>
      <c r="BJ13" s="20" t="e">
        <f t="shared" si="7"/>
        <v>#DIV/0!</v>
      </c>
      <c r="BK13" s="20" t="e">
        <f t="shared" si="7"/>
        <v>#DIV/0!</v>
      </c>
      <c r="BL13" s="21">
        <f t="shared" si="6"/>
        <v>0.22148297101449274</v>
      </c>
    </row>
    <row r="14" spans="1:64" hidden="1" outlineLevel="1">
      <c r="A14" s="7" t="s">
        <v>26</v>
      </c>
      <c r="B14" s="19">
        <f t="shared" ref="B14:AL14" si="8">B11/B3</f>
        <v>0.66352890625000005</v>
      </c>
      <c r="C14" s="19">
        <f t="shared" si="8"/>
        <v>0.42594189189189191</v>
      </c>
      <c r="D14" s="19">
        <f t="shared" si="8"/>
        <v>0.8855023255813953</v>
      </c>
      <c r="E14" s="19">
        <f t="shared" si="8"/>
        <v>0.92084083333333333</v>
      </c>
      <c r="F14" s="19">
        <f t="shared" si="8"/>
        <v>0.86079769230769232</v>
      </c>
      <c r="G14" s="19">
        <f t="shared" si="8"/>
        <v>0.8906984</v>
      </c>
      <c r="H14" s="19">
        <f t="shared" si="8"/>
        <v>0.96715483870967744</v>
      </c>
      <c r="I14" s="20">
        <f t="shared" si="8"/>
        <v>0.92940909090909096</v>
      </c>
      <c r="J14" s="20">
        <f t="shared" si="8"/>
        <v>1.0584220183486239</v>
      </c>
      <c r="K14" s="20">
        <f t="shared" si="8"/>
        <v>0.99169838709677416</v>
      </c>
      <c r="L14" s="20">
        <f t="shared" si="8"/>
        <v>0.83550241935483871</v>
      </c>
      <c r="M14" s="20">
        <f t="shared" si="8"/>
        <v>0.7320822580645161</v>
      </c>
      <c r="N14" s="20">
        <f t="shared" si="8"/>
        <v>0.87926693548387092</v>
      </c>
      <c r="O14" s="20">
        <f t="shared" si="8"/>
        <v>0.82267170329670325</v>
      </c>
      <c r="P14" s="20">
        <f t="shared" si="8"/>
        <v>1.0394947368421052</v>
      </c>
      <c r="Q14" s="20">
        <f t="shared" si="8"/>
        <v>1.1409623853211008</v>
      </c>
      <c r="R14" s="20">
        <f t="shared" si="8"/>
        <v>1.0711368421052632</v>
      </c>
      <c r="S14" s="20">
        <f t="shared" si="8"/>
        <v>1.0472366972477065</v>
      </c>
      <c r="T14" s="20">
        <f t="shared" si="8"/>
        <v>0.99690603448275861</v>
      </c>
      <c r="U14" s="20">
        <f t="shared" si="8"/>
        <v>0.9199913793103448</v>
      </c>
      <c r="V14" s="20">
        <f t="shared" si="8"/>
        <v>0.99066960784313729</v>
      </c>
      <c r="W14" s="20">
        <f t="shared" si="8"/>
        <v>1.1141267241379311</v>
      </c>
      <c r="X14" s="20">
        <f t="shared" si="8"/>
        <v>1.1500628571428571</v>
      </c>
      <c r="Y14" s="20">
        <f t="shared" si="8"/>
        <v>0.91713451327433626</v>
      </c>
      <c r="Z14" s="20">
        <f t="shared" si="8"/>
        <v>0.92515000000000003</v>
      </c>
      <c r="AA14" s="20">
        <f t="shared" si="8"/>
        <v>0.86572777777777776</v>
      </c>
      <c r="AB14" s="20">
        <f t="shared" si="8"/>
        <v>1.0107521126760564</v>
      </c>
      <c r="AC14" s="20">
        <f t="shared" si="8"/>
        <v>1.0841979591836735</v>
      </c>
      <c r="AD14" s="20">
        <f t="shared" si="8"/>
        <v>1.0181434146341464</v>
      </c>
      <c r="AE14" s="20">
        <f>AE11/AE3</f>
        <v>0.90909295774647891</v>
      </c>
      <c r="AF14" s="20">
        <f>AF11/AF3</f>
        <v>0.54867117117117115</v>
      </c>
      <c r="AG14" s="20">
        <f t="shared" si="8"/>
        <v>0.45369345794392524</v>
      </c>
      <c r="AH14" s="20">
        <f>AH11/AH3</f>
        <v>0.54240446927374297</v>
      </c>
      <c r="AI14" s="20">
        <f t="shared" ref="AI14:AK14" si="9">AI11/AI3</f>
        <v>0.51370582010582011</v>
      </c>
      <c r="AJ14" s="20">
        <f>AJ11/AJ3</f>
        <v>0.54545168539325839</v>
      </c>
      <c r="AK14" s="20">
        <f t="shared" si="9"/>
        <v>0.51370582010582011</v>
      </c>
      <c r="AL14" s="21">
        <f t="shared" si="8"/>
        <v>0.1971324301439458</v>
      </c>
      <c r="AO14" s="63"/>
      <c r="AP14" s="68"/>
      <c r="AQ14" s="68"/>
      <c r="AR14" s="68"/>
      <c r="AS14" s="68"/>
      <c r="AT14" s="68"/>
      <c r="AU14" s="68"/>
      <c r="AV14" s="68"/>
      <c r="AW14" s="68"/>
      <c r="AX14" s="116"/>
      <c r="AY14" s="63"/>
      <c r="AZ14" s="20">
        <f t="shared" ref="AZ14:BD14" si="10">AZ11/AZ3</f>
        <v>0.96630289017341042</v>
      </c>
      <c r="BA14" s="20">
        <f t="shared" si="10"/>
        <v>0.59478461538461536</v>
      </c>
      <c r="BB14" s="20">
        <f t="shared" si="10"/>
        <v>0.93561877934272297</v>
      </c>
      <c r="BC14" s="20">
        <f t="shared" si="10"/>
        <v>1.3543632653061224</v>
      </c>
      <c r="BD14" s="20">
        <f t="shared" si="10"/>
        <v>0.80670243902439021</v>
      </c>
      <c r="BE14" s="20">
        <f>BE11/BE3</f>
        <v>0.91706197183098592</v>
      </c>
      <c r="BF14" s="20" t="e">
        <f t="shared" ref="BF14:BL14" si="11">BF11/BF3</f>
        <v>#DIV/0!</v>
      </c>
      <c r="BG14" s="20" t="e">
        <f t="shared" si="11"/>
        <v>#DIV/0!</v>
      </c>
      <c r="BH14" s="20" t="e">
        <f t="shared" si="11"/>
        <v>#DIV/0!</v>
      </c>
      <c r="BI14" s="20" t="e">
        <f t="shared" si="11"/>
        <v>#DIV/0!</v>
      </c>
      <c r="BJ14" s="20" t="e">
        <f t="shared" si="11"/>
        <v>#DIV/0!</v>
      </c>
      <c r="BK14" s="20" t="e">
        <f t="shared" si="11"/>
        <v>#DIV/0!</v>
      </c>
      <c r="BL14" s="21">
        <f t="shared" si="11"/>
        <v>0.9551432971014493</v>
      </c>
    </row>
    <row r="15" spans="1:64" hidden="1" outlineLevel="1">
      <c r="A15" s="7" t="s">
        <v>27</v>
      </c>
      <c r="B15" s="19">
        <f t="shared" ref="B15:AG16" si="12">(B4-B32)/B4</f>
        <v>0.99120974918726501</v>
      </c>
      <c r="C15" s="19">
        <f t="shared" si="12"/>
        <v>0.99195426042567492</v>
      </c>
      <c r="D15" s="19">
        <f t="shared" si="12"/>
        <v>0.90688239491418976</v>
      </c>
      <c r="E15" s="19">
        <f t="shared" si="12"/>
        <v>0.92387681246916686</v>
      </c>
      <c r="F15" s="19">
        <f t="shared" si="12"/>
        <v>0.94333750360577318</v>
      </c>
      <c r="G15" s="19">
        <f t="shared" si="12"/>
        <v>0.86244119267610408</v>
      </c>
      <c r="H15" s="19">
        <f t="shared" si="12"/>
        <v>0.88173746964960131</v>
      </c>
      <c r="I15" s="19">
        <f t="shared" si="12"/>
        <v>0.77353847911043982</v>
      </c>
      <c r="J15" s="19">
        <f t="shared" si="12"/>
        <v>0.79341852320468642</v>
      </c>
      <c r="K15" s="22">
        <f t="shared" si="12"/>
        <v>0.86346991514292526</v>
      </c>
      <c r="L15" s="19">
        <f t="shared" si="12"/>
        <v>0.97141964816432624</v>
      </c>
      <c r="M15" s="19">
        <f t="shared" si="12"/>
        <v>0.98797657947400963</v>
      </c>
      <c r="N15" s="19">
        <f t="shared" si="12"/>
        <v>0.9617055782195767</v>
      </c>
      <c r="O15" s="19">
        <f t="shared" si="12"/>
        <v>0.97117148597885905</v>
      </c>
      <c r="P15" s="19">
        <f t="shared" si="12"/>
        <v>0.96274578598995741</v>
      </c>
      <c r="Q15" s="19">
        <f t="shared" si="12"/>
        <v>0.93629889262912924</v>
      </c>
      <c r="R15" s="19">
        <f t="shared" si="12"/>
        <v>0.86906255165640833</v>
      </c>
      <c r="S15" s="19">
        <f t="shared" si="12"/>
        <v>0.81241655020090342</v>
      </c>
      <c r="T15" s="19">
        <f t="shared" si="12"/>
        <v>0.7107419059566854</v>
      </c>
      <c r="U15" s="19">
        <f t="shared" si="12"/>
        <v>0.70913216374269006</v>
      </c>
      <c r="V15" s="19">
        <f t="shared" si="12"/>
        <v>0.71900995518645583</v>
      </c>
      <c r="W15" s="19">
        <f t="shared" si="12"/>
        <v>0.77906734754802343</v>
      </c>
      <c r="X15" s="19">
        <f t="shared" si="12"/>
        <v>0.89506007650117603</v>
      </c>
      <c r="Y15" s="19">
        <f t="shared" si="12"/>
        <v>0.98520948605638459</v>
      </c>
      <c r="Z15" s="19">
        <f t="shared" si="12"/>
        <v>0.94171706508548825</v>
      </c>
      <c r="AA15" s="19">
        <f t="shared" si="12"/>
        <v>0.85974465740579931</v>
      </c>
      <c r="AB15" s="19">
        <f t="shared" si="12"/>
        <v>0.87422272301099113</v>
      </c>
      <c r="AC15" s="19">
        <f t="shared" si="12"/>
        <v>0.9540245115013879</v>
      </c>
      <c r="AD15" s="19">
        <f t="shared" si="12"/>
        <v>0.97303999333273872</v>
      </c>
      <c r="AE15" s="19">
        <f t="shared" si="12"/>
        <v>0.9990752491797189</v>
      </c>
      <c r="AF15" s="19">
        <f t="shared" si="12"/>
        <v>0.98919768609189762</v>
      </c>
      <c r="AG15" s="19">
        <f t="shared" si="12"/>
        <v>0.98392739200920243</v>
      </c>
      <c r="AH15" s="19">
        <f>(AH4-AH32)/AH4</f>
        <v>0.9959057915566516</v>
      </c>
      <c r="AI15" s="19">
        <f t="shared" ref="AI15:AK16" si="13">(AI4-AI32)/AI4</f>
        <v>0.9953217654954718</v>
      </c>
      <c r="AJ15" s="19">
        <f>(AJ4-AJ32)/AJ4</f>
        <v>0.9897578743926978</v>
      </c>
      <c r="AK15" s="19">
        <f t="shared" si="13"/>
        <v>0.99779819063160591</v>
      </c>
      <c r="AL15" s="23">
        <f>(AL4-AL32)/AL4</f>
        <v>0.95578848514155834</v>
      </c>
      <c r="AM15" s="127">
        <v>0.94</v>
      </c>
      <c r="AN15" s="99">
        <f>(SUM(AH4:AK4)-SUM(AH32:AK32))/SUM(AH4:AK4)</f>
        <v>0.9944010615830482</v>
      </c>
      <c r="AO15" s="42"/>
      <c r="AP15" s="69"/>
      <c r="AQ15" s="69"/>
      <c r="AR15" s="69"/>
      <c r="AS15" s="69"/>
      <c r="AT15" s="69"/>
      <c r="AU15" s="69"/>
      <c r="AV15" s="69"/>
      <c r="AW15" s="69"/>
      <c r="AX15" s="117"/>
      <c r="AY15" s="63"/>
      <c r="AZ15" s="19">
        <f>(AZ4-AZ32)/AZ4</f>
        <v>1</v>
      </c>
      <c r="BA15" s="19">
        <f t="shared" ref="BA15:BE16" si="14">(BA4-BA32)/BA4</f>
        <v>0.99185916723284484</v>
      </c>
      <c r="BB15" s="19">
        <f t="shared" si="14"/>
        <v>0.92830125028990707</v>
      </c>
      <c r="BC15" s="19">
        <f t="shared" si="14"/>
        <v>0.83963307776560792</v>
      </c>
      <c r="BD15" s="19">
        <f t="shared" si="14"/>
        <v>1</v>
      </c>
      <c r="BE15" s="19">
        <f>(BE4-BE32)/BE4</f>
        <v>1</v>
      </c>
      <c r="BF15" s="98">
        <f>(BF4-BF32)/BF4</f>
        <v>1</v>
      </c>
      <c r="BG15" s="98">
        <f>(BG4-BG32)/BG4</f>
        <v>1</v>
      </c>
      <c r="BH15" s="98">
        <f>(BH4-BH32)/BH4</f>
        <v>1</v>
      </c>
      <c r="BI15" s="19" t="e">
        <f t="shared" ref="BI15:BK16" si="15">(BI4-BI32)/BI4</f>
        <v>#DIV/0!</v>
      </c>
      <c r="BJ15" s="19" t="e">
        <f t="shared" si="15"/>
        <v>#DIV/0!</v>
      </c>
      <c r="BK15" s="19" t="e">
        <f t="shared" si="15"/>
        <v>#DIV/0!</v>
      </c>
      <c r="BL15" s="23">
        <f>(BL4-BL32)/BL4</f>
        <v>0.9567462772197397</v>
      </c>
    </row>
    <row r="16" spans="1:64" hidden="1" outlineLevel="1">
      <c r="A16" s="7" t="s">
        <v>28</v>
      </c>
      <c r="B16" s="19">
        <f t="shared" ref="B16:Y16" si="16">(B4-B33)/B4</f>
        <v>0.98990851857351791</v>
      </c>
      <c r="C16" s="19">
        <f t="shared" si="16"/>
        <v>0.97450606931660233</v>
      </c>
      <c r="D16" s="19">
        <f t="shared" si="16"/>
        <v>0.8132346220464286</v>
      </c>
      <c r="E16" s="19">
        <f t="shared" si="16"/>
        <v>0.75198556579396758</v>
      </c>
      <c r="F16" s="19">
        <f t="shared" si="16"/>
        <v>0.77943607328875675</v>
      </c>
      <c r="G16" s="19">
        <f t="shared" si="16"/>
        <v>0.59344602971094351</v>
      </c>
      <c r="H16" s="19">
        <f t="shared" si="16"/>
        <v>0.51715963313283075</v>
      </c>
      <c r="I16" s="20">
        <f t="shared" si="16"/>
        <v>0.47761871518693821</v>
      </c>
      <c r="J16" s="19">
        <f t="shared" si="16"/>
        <v>0.38321321468267006</v>
      </c>
      <c r="K16" s="24">
        <f t="shared" si="16"/>
        <v>0.4327600847959826</v>
      </c>
      <c r="L16" s="19">
        <f t="shared" si="16"/>
        <v>0.9159169445591836</v>
      </c>
      <c r="M16" s="19">
        <f t="shared" si="16"/>
        <v>0.96095931352211927</v>
      </c>
      <c r="N16" s="25">
        <f t="shared" si="16"/>
        <v>0.98040369465404176</v>
      </c>
      <c r="O16" s="25">
        <f t="shared" si="16"/>
        <v>0.89689195616512818</v>
      </c>
      <c r="P16" s="25">
        <f t="shared" si="16"/>
        <v>0.80375564779886799</v>
      </c>
      <c r="Q16" s="25">
        <f t="shared" si="16"/>
        <v>0.70234201610075531</v>
      </c>
      <c r="R16" s="25">
        <f t="shared" si="16"/>
        <v>0.56609215391047896</v>
      </c>
      <c r="S16" s="25">
        <f t="shared" si="16"/>
        <v>0.61466158376800017</v>
      </c>
      <c r="T16" s="25">
        <f t="shared" si="16"/>
        <v>0.5608007183592536</v>
      </c>
      <c r="U16" s="25">
        <f t="shared" si="16"/>
        <v>0.51848795321637431</v>
      </c>
      <c r="V16" s="25">
        <f t="shared" si="16"/>
        <v>0.63446781727722013</v>
      </c>
      <c r="W16" s="25">
        <f t="shared" si="16"/>
        <v>0.5493172528216963</v>
      </c>
      <c r="X16" s="25">
        <f t="shared" si="16"/>
        <v>0.72371561006987239</v>
      </c>
      <c r="Y16" s="19">
        <f t="shared" si="16"/>
        <v>0.89838504862485469</v>
      </c>
      <c r="Z16" s="25">
        <f t="shared" si="12"/>
        <v>0.81133944239662048</v>
      </c>
      <c r="AA16" s="62">
        <f t="shared" si="12"/>
        <v>0.55358934894739409</v>
      </c>
      <c r="AB16" s="25">
        <f>(AB5-AB33)/AB5</f>
        <v>0.67236562099148289</v>
      </c>
      <c r="AC16" s="25">
        <f>(AC5-AC33)/AC5</f>
        <v>0.89028663928568352</v>
      </c>
      <c r="AD16" s="25">
        <f t="shared" si="12"/>
        <v>0.95342859524021883</v>
      </c>
      <c r="AE16" s="25">
        <f t="shared" si="12"/>
        <v>0.97946588868940754</v>
      </c>
      <c r="AF16" s="25">
        <f t="shared" si="12"/>
        <v>0.97945449991223243</v>
      </c>
      <c r="AG16" s="25">
        <f>(AG5-AG33)/AG5</f>
        <v>0.98239787131169043</v>
      </c>
      <c r="AH16" s="25">
        <f>(AH5-AH33)/AH5</f>
        <v>0.98806024587526009</v>
      </c>
      <c r="AI16" s="25">
        <f t="shared" si="13"/>
        <v>0.9953217654954718</v>
      </c>
      <c r="AJ16" s="25">
        <f>(AJ5-AJ33)/AJ5</f>
        <v>0.98583442476046046</v>
      </c>
      <c r="AK16" s="25">
        <f>(AK5-AK33)/AK5</f>
        <v>0.99722786491045468</v>
      </c>
      <c r="AL16" s="23">
        <f>(AL5-AL33)/AL5</f>
        <v>0.87713379577067696</v>
      </c>
      <c r="AM16" s="127">
        <v>0.9</v>
      </c>
      <c r="AN16" s="99">
        <f>(SUM(AH5:AK5)-SUM(AH33:AK33))/SUM(AH5:AK5)</f>
        <v>0.99062799125061163</v>
      </c>
      <c r="AO16" s="42"/>
      <c r="AP16" s="69"/>
      <c r="AQ16" s="69"/>
      <c r="AR16" s="69"/>
      <c r="AS16" s="69"/>
      <c r="AT16" s="69"/>
      <c r="AU16" s="69"/>
      <c r="AV16" s="69"/>
      <c r="AW16" s="69"/>
      <c r="AX16" s="117"/>
      <c r="AY16" s="63"/>
      <c r="AZ16" s="25">
        <f>(AZ5-AZ33)/AZ5</f>
        <v>0.99740405584939718</v>
      </c>
      <c r="BA16" s="62">
        <f t="shared" si="14"/>
        <v>0.98783930246853668</v>
      </c>
      <c r="BB16" s="25">
        <f>(BB5-BB33)/BB5</f>
        <v>0.92303685167607852</v>
      </c>
      <c r="BC16" s="25">
        <f>(BC5-BC33)/BC5</f>
        <v>0.79646928964207298</v>
      </c>
      <c r="BD16" s="25">
        <f t="shared" si="14"/>
        <v>0.99909597997169697</v>
      </c>
      <c r="BE16" s="25">
        <f t="shared" si="14"/>
        <v>0.99731890405239199</v>
      </c>
      <c r="BF16" s="98">
        <f>(BF5-BF33)/BF5</f>
        <v>1</v>
      </c>
      <c r="BG16" s="98">
        <f>(BG5-BG33)/BG5</f>
        <v>1</v>
      </c>
      <c r="BH16" s="98">
        <f>(BH5-BH33)/BH5</f>
        <v>1</v>
      </c>
      <c r="BI16" s="25" t="e">
        <f t="shared" si="15"/>
        <v>#DIV/0!</v>
      </c>
      <c r="BJ16" s="25" t="e">
        <f t="shared" si="15"/>
        <v>#DIV/0!</v>
      </c>
      <c r="BK16" s="25" t="e">
        <f t="shared" si="15"/>
        <v>#DIV/0!</v>
      </c>
      <c r="BL16" s="23">
        <f>(BL5-BL33)/BL5</f>
        <v>0.94625746762589424</v>
      </c>
    </row>
    <row r="17" spans="1:64" hidden="1" outlineLevel="1">
      <c r="A17" s="7" t="s">
        <v>29</v>
      </c>
      <c r="B17" s="19">
        <f t="shared" ref="B17:AF17" si="17">(B4-B34)/B4</f>
        <v>0.99195010453646593</v>
      </c>
      <c r="C17" s="19">
        <f t="shared" si="17"/>
        <v>1</v>
      </c>
      <c r="D17" s="19">
        <f t="shared" si="17"/>
        <v>0.95226684731642941</v>
      </c>
      <c r="E17" s="19">
        <f t="shared" si="17"/>
        <v>0.90520066099280017</v>
      </c>
      <c r="F17" s="19">
        <f t="shared" si="17"/>
        <v>0.95353495412160127</v>
      </c>
      <c r="G17" s="19">
        <f t="shared" si="17"/>
        <v>0.79834385860812074</v>
      </c>
      <c r="H17" s="19">
        <f t="shared" si="17"/>
        <v>0.75044120671431325</v>
      </c>
      <c r="I17" s="19">
        <f t="shared" si="17"/>
        <v>0.86451004969461487</v>
      </c>
      <c r="J17" s="19">
        <f t="shared" si="17"/>
        <v>0.94654009353176793</v>
      </c>
      <c r="K17" s="22">
        <f t="shared" si="17"/>
        <v>0.94539212032720987</v>
      </c>
      <c r="L17" s="19">
        <f t="shared" si="17"/>
        <v>0.96962923837061199</v>
      </c>
      <c r="M17" s="26">
        <f t="shared" si="17"/>
        <v>0.99788561521168417</v>
      </c>
      <c r="N17" s="19">
        <f t="shared" si="17"/>
        <v>0.99589296841269326</v>
      </c>
      <c r="O17" s="19">
        <f t="shared" si="17"/>
        <v>0.98105641458703396</v>
      </c>
      <c r="P17" s="19">
        <f t="shared" si="17"/>
        <v>0.96337103653678369</v>
      </c>
      <c r="Q17" s="19">
        <f t="shared" si="17"/>
        <v>0.96399252755512477</v>
      </c>
      <c r="R17" s="19">
        <f t="shared" si="17"/>
        <v>0.91658083755747188</v>
      </c>
      <c r="S17" s="19">
        <f t="shared" si="17"/>
        <v>0.87214710873742796</v>
      </c>
      <c r="T17" s="19">
        <f t="shared" si="17"/>
        <v>0.86681001963312365</v>
      </c>
      <c r="U17" s="19">
        <f t="shared" si="17"/>
        <v>0.8002039766081871</v>
      </c>
      <c r="V17" s="19">
        <f t="shared" si="17"/>
        <v>0.86839580781873327</v>
      </c>
      <c r="W17" s="19">
        <f t="shared" si="17"/>
        <v>0.91998998197329296</v>
      </c>
      <c r="X17" s="20">
        <f t="shared" si="17"/>
        <v>0.91553568008956232</v>
      </c>
      <c r="Y17" s="19">
        <f t="shared" si="17"/>
        <v>0.99038893940564554</v>
      </c>
      <c r="Z17" s="19">
        <f t="shared" si="17"/>
        <v>0.96239727108594209</v>
      </c>
      <c r="AA17" s="19">
        <f t="shared" si="17"/>
        <v>0.85163505326980715</v>
      </c>
      <c r="AB17" s="19">
        <f t="shared" si="17"/>
        <v>0.98761266250522373</v>
      </c>
      <c r="AC17" s="19">
        <f t="shared" si="17"/>
        <v>0.97299325582974894</v>
      </c>
      <c r="AD17" s="95">
        <f t="shared" si="17"/>
        <v>0.98434509510351065</v>
      </c>
      <c r="AE17" s="19">
        <f t="shared" si="17"/>
        <v>1</v>
      </c>
      <c r="AF17" s="19">
        <f t="shared" si="17"/>
        <v>0.99076764078805413</v>
      </c>
      <c r="AG17" s="19">
        <f>(AG4-AG34)/AG4</f>
        <v>0.98448042118702184</v>
      </c>
      <c r="AH17" s="19">
        <f>(AH4-AH34)/AH4</f>
        <v>0.99645401061956507</v>
      </c>
      <c r="AI17" s="19">
        <f t="shared" ref="AI17:AK17" si="18">(AI4-AI34)/AI4</f>
        <v>0.99943362778395539</v>
      </c>
      <c r="AJ17" s="19">
        <f t="shared" si="18"/>
        <v>0.99854655573472184</v>
      </c>
      <c r="AK17" s="19">
        <f t="shared" si="18"/>
        <v>0.99776699951370207</v>
      </c>
      <c r="AL17" s="23">
        <f>(AL4-AL34)/AL4</f>
        <v>0.97082575979210106</v>
      </c>
      <c r="AM17" s="127">
        <v>0.97</v>
      </c>
      <c r="AN17" s="99">
        <f>(SUM(AH4:AK4)-SUM(AH34:AK34))/SUM(AH4:AK4)</f>
        <v>0.99785145469703029</v>
      </c>
      <c r="AO17" s="42"/>
      <c r="AP17" s="69"/>
      <c r="AQ17" s="69"/>
      <c r="AR17" s="70"/>
      <c r="AS17" s="70"/>
      <c r="AT17" s="70"/>
      <c r="AU17" s="70"/>
      <c r="AV17" s="70"/>
      <c r="AW17" s="70"/>
      <c r="AX17" s="118"/>
      <c r="AY17" s="63"/>
      <c r="AZ17" s="19">
        <f>(AZ4-AZ34)/AZ4</f>
        <v>1</v>
      </c>
      <c r="BA17" s="19">
        <f t="shared" ref="BA17:BE17" si="19">(BA4-BA34)/BA4</f>
        <v>0.98979868323142128</v>
      </c>
      <c r="BB17" s="19">
        <f t="shared" si="19"/>
        <v>0.93754454026017842</v>
      </c>
      <c r="BC17" s="19">
        <f t="shared" si="19"/>
        <v>0.84433278568820735</v>
      </c>
      <c r="BD17" s="95">
        <f t="shared" si="19"/>
        <v>1</v>
      </c>
      <c r="BE17" s="20">
        <f t="shared" si="19"/>
        <v>1</v>
      </c>
      <c r="BF17" s="98">
        <f>(BF4-BF34)/BF4</f>
        <v>1</v>
      </c>
      <c r="BG17" s="98">
        <f>(BG4-BG34)/BG4</f>
        <v>1</v>
      </c>
      <c r="BH17" s="98">
        <f>(BH4-BH34)/BH4</f>
        <v>1</v>
      </c>
      <c r="BI17" s="20" t="e">
        <f t="shared" ref="BI17:BK17" si="20">(BI4-BI34)/BI4</f>
        <v>#DIV/0!</v>
      </c>
      <c r="BJ17" s="20" t="e">
        <f t="shared" si="20"/>
        <v>#DIV/0!</v>
      </c>
      <c r="BK17" s="20" t="e">
        <f t="shared" si="20"/>
        <v>#DIV/0!</v>
      </c>
      <c r="BL17" s="23">
        <f>(BL4-BL34)/BL4</f>
        <v>0.95899821685071707</v>
      </c>
    </row>
    <row r="18" spans="1:64" hidden="1" outlineLevel="1">
      <c r="A18" s="100" t="s">
        <v>30</v>
      </c>
      <c r="B18" s="101" t="s">
        <v>31</v>
      </c>
      <c r="C18" s="101" t="s">
        <v>31</v>
      </c>
      <c r="D18" s="101">
        <f t="shared" ref="D18:P18" si="21">(D31-D35)/D31</f>
        <v>1</v>
      </c>
      <c r="E18" s="101">
        <f t="shared" si="21"/>
        <v>1</v>
      </c>
      <c r="F18" s="101">
        <f t="shared" si="21"/>
        <v>0.51375180944861165</v>
      </c>
      <c r="G18" s="101">
        <f t="shared" si="21"/>
        <v>1</v>
      </c>
      <c r="H18" s="101">
        <f t="shared" si="21"/>
        <v>0.86844845539743143</v>
      </c>
      <c r="I18" s="102">
        <f t="shared" si="21"/>
        <v>0</v>
      </c>
      <c r="J18" s="102">
        <f t="shared" si="21"/>
        <v>1</v>
      </c>
      <c r="K18" s="102">
        <f t="shared" si="21"/>
        <v>1</v>
      </c>
      <c r="L18" s="102">
        <f t="shared" si="21"/>
        <v>1</v>
      </c>
      <c r="M18" s="102">
        <f t="shared" si="21"/>
        <v>1</v>
      </c>
      <c r="N18" s="102">
        <f t="shared" si="21"/>
        <v>1</v>
      </c>
      <c r="O18" s="103">
        <f t="shared" si="21"/>
        <v>1</v>
      </c>
      <c r="P18" s="104">
        <f t="shared" si="21"/>
        <v>1</v>
      </c>
      <c r="Q18" s="104" t="e">
        <f>(Q31-#REF!)/Q31</f>
        <v>#REF!</v>
      </c>
      <c r="R18" s="104">
        <f t="shared" ref="R18:AE18" si="22">(R31-R35)/R31</f>
        <v>1</v>
      </c>
      <c r="S18" s="104">
        <f t="shared" si="22"/>
        <v>1</v>
      </c>
      <c r="T18" s="104">
        <f t="shared" si="22"/>
        <v>1</v>
      </c>
      <c r="U18" s="104">
        <f t="shared" si="22"/>
        <v>1</v>
      </c>
      <c r="V18" s="104">
        <f t="shared" si="22"/>
        <v>1</v>
      </c>
      <c r="W18" s="104">
        <f t="shared" si="22"/>
        <v>1</v>
      </c>
      <c r="X18" s="104">
        <f t="shared" si="22"/>
        <v>0.80080607657727487</v>
      </c>
      <c r="Y18" s="104">
        <f t="shared" si="22"/>
        <v>1</v>
      </c>
      <c r="Z18" s="27">
        <f t="shared" si="22"/>
        <v>1</v>
      </c>
      <c r="AA18" s="27">
        <f t="shared" si="22"/>
        <v>1</v>
      </c>
      <c r="AB18" s="105">
        <f t="shared" si="22"/>
        <v>0.54318085939854155</v>
      </c>
      <c r="AC18" s="27">
        <f>(AC31-AC35)/AC31</f>
        <v>1</v>
      </c>
      <c r="AD18" s="27">
        <f t="shared" si="22"/>
        <v>1</v>
      </c>
      <c r="AE18" s="27">
        <f t="shared" si="22"/>
        <v>1</v>
      </c>
      <c r="AF18" s="27">
        <f>(AF31-AF35)/AF31</f>
        <v>1</v>
      </c>
      <c r="AG18" s="27">
        <f>(AG31-AG35)/AG31</f>
        <v>1</v>
      </c>
      <c r="AH18" s="27">
        <f>(AH31-AH35)/AH31</f>
        <v>1</v>
      </c>
      <c r="AI18" s="27">
        <f>(AI31-AI35)/AI31</f>
        <v>1</v>
      </c>
      <c r="AJ18" s="27">
        <f>(AJ31-AJ35)/AJ31</f>
        <v>1</v>
      </c>
      <c r="AK18" s="27">
        <f t="shared" ref="AK18" si="23">(AK31-AK35)/AK31</f>
        <v>1</v>
      </c>
      <c r="AL18" s="23">
        <f>(AL31-AL35)/AL31</f>
        <v>0.95811900170728603</v>
      </c>
      <c r="AM18" s="127">
        <v>0.95</v>
      </c>
      <c r="AO18" s="42"/>
      <c r="AP18" s="69"/>
      <c r="AQ18" s="69"/>
      <c r="AR18" s="70"/>
      <c r="AS18" s="70"/>
      <c r="AT18" s="70"/>
      <c r="AU18" s="70"/>
      <c r="AV18" s="70"/>
      <c r="AW18" s="70"/>
      <c r="AX18" s="118"/>
      <c r="AY18" s="63"/>
      <c r="AZ18" s="27">
        <f>(AZ31-AZ35)/AZ31</f>
        <v>1</v>
      </c>
      <c r="BA18" s="27">
        <f t="shared" ref="BA18:BB18" si="24">(BA31-BA35)/BA31</f>
        <v>1</v>
      </c>
      <c r="BB18" s="105">
        <f t="shared" si="24"/>
        <v>0.95068638425734986</v>
      </c>
      <c r="BC18" s="27">
        <f>(BC31-BC35)/BC31</f>
        <v>1</v>
      </c>
      <c r="BD18" s="27">
        <f t="shared" ref="BD18:BE18" si="25">(BD31-BD35)/BD31</f>
        <v>1</v>
      </c>
      <c r="BE18" s="27">
        <f t="shared" si="25"/>
        <v>1</v>
      </c>
      <c r="BF18" s="27" t="e">
        <f>(BF31-BF35)/BF31</f>
        <v>#DIV/0!</v>
      </c>
      <c r="BG18" s="27" t="e">
        <f>(BG31-BG35)/BG31</f>
        <v>#DIV/0!</v>
      </c>
      <c r="BH18" s="27" t="e">
        <f t="shared" ref="BH18:BK18" si="26">(BH31-BH35)/BH31</f>
        <v>#DIV/0!</v>
      </c>
      <c r="BI18" s="27" t="e">
        <f t="shared" si="26"/>
        <v>#DIV/0!</v>
      </c>
      <c r="BJ18" s="27" t="e">
        <f t="shared" si="26"/>
        <v>#DIV/0!</v>
      </c>
      <c r="BK18" s="27" t="e">
        <f t="shared" si="26"/>
        <v>#DIV/0!</v>
      </c>
      <c r="BL18" s="23">
        <f>(BL31-BL35)/BL31</f>
        <v>0.98922641266572275</v>
      </c>
    </row>
    <row r="19" spans="1:64" hidden="1" outlineLevel="1">
      <c r="A19" s="7" t="s">
        <v>32</v>
      </c>
      <c r="B19" s="19">
        <f t="shared" ref="B19:AF19" si="27">(B4-B36)/B4</f>
        <v>0.99195010453646593</v>
      </c>
      <c r="C19" s="19">
        <f t="shared" si="27"/>
        <v>0.98685127285840823</v>
      </c>
      <c r="D19" s="19">
        <f t="shared" si="27"/>
        <v>0.97431536621957116</v>
      </c>
      <c r="E19" s="19">
        <f t="shared" si="27"/>
        <v>0.91718891767603761</v>
      </c>
      <c r="F19" s="19">
        <f t="shared" si="27"/>
        <v>0.93428255648504377</v>
      </c>
      <c r="G19" s="19">
        <f t="shared" si="27"/>
        <v>0.78455062727812153</v>
      </c>
      <c r="H19" s="19">
        <f t="shared" si="27"/>
        <v>0.7588014163253658</v>
      </c>
      <c r="I19" s="20">
        <f t="shared" si="27"/>
        <v>0.79908586327531528</v>
      </c>
      <c r="J19" s="19">
        <f t="shared" si="27"/>
        <v>0.77430113314645621</v>
      </c>
      <c r="K19" s="19">
        <f t="shared" si="27"/>
        <v>0.73730962141159651</v>
      </c>
      <c r="L19" s="19">
        <f t="shared" si="27"/>
        <v>0.97691321261979847</v>
      </c>
      <c r="M19" s="19">
        <f t="shared" si="27"/>
        <v>0.98930578461390761</v>
      </c>
      <c r="N19" s="19">
        <f t="shared" si="27"/>
        <v>0.99272957337820689</v>
      </c>
      <c r="O19" s="19">
        <f t="shared" si="27"/>
        <v>0.95095027323995618</v>
      </c>
      <c r="P19" s="19">
        <f t="shared" si="27"/>
        <v>0.96104796279080407</v>
      </c>
      <c r="Q19" s="19">
        <f t="shared" si="27"/>
        <v>0.84895355422204111</v>
      </c>
      <c r="R19" s="19">
        <f t="shared" si="27"/>
        <v>0.80405681849630395</v>
      </c>
      <c r="S19" s="19">
        <f t="shared" si="27"/>
        <v>0.80686206918066339</v>
      </c>
      <c r="T19" s="19">
        <f t="shared" si="27"/>
        <v>0.80413513155062544</v>
      </c>
      <c r="U19" s="19">
        <f t="shared" si="27"/>
        <v>0.8219583625730994</v>
      </c>
      <c r="V19" s="19">
        <f t="shared" si="27"/>
        <v>0.83661532875706235</v>
      </c>
      <c r="W19" s="19">
        <f t="shared" si="27"/>
        <v>0.81405724340647356</v>
      </c>
      <c r="X19" s="19">
        <f t="shared" si="27"/>
        <v>0.96658965810161201</v>
      </c>
      <c r="Y19" s="19">
        <f t="shared" si="27"/>
        <v>0.99505926308928783</v>
      </c>
      <c r="Z19" s="19">
        <f t="shared" si="27"/>
        <v>0.93284513462050733</v>
      </c>
      <c r="AA19" s="19">
        <f t="shared" si="27"/>
        <v>0.83850004405998657</v>
      </c>
      <c r="AB19" s="19">
        <f t="shared" si="27"/>
        <v>0.88635141720959809</v>
      </c>
      <c r="AC19" s="19">
        <f t="shared" si="27"/>
        <v>0.96034000327354474</v>
      </c>
      <c r="AD19" s="19">
        <f t="shared" si="27"/>
        <v>0.98634088712589862</v>
      </c>
      <c r="AE19" s="19">
        <f t="shared" si="27"/>
        <v>0.9951189407540395</v>
      </c>
      <c r="AF19" s="19">
        <f t="shared" si="27"/>
        <v>0.99208908506748239</v>
      </c>
      <c r="AG19" s="19">
        <f>(AG4-AG36)/AG4</f>
        <v>0.9870148749048</v>
      </c>
      <c r="AH19" s="19">
        <f>(AH4-AH36)/AH4</f>
        <v>0.99241985444105874</v>
      </c>
      <c r="AI19" s="19">
        <f t="shared" ref="AI19:AK19" si="28">(AI4-AI36)/AI4</f>
        <v>0.99943362778395539</v>
      </c>
      <c r="AJ19" s="19">
        <f t="shared" si="28"/>
        <v>0.99947680192034627</v>
      </c>
      <c r="AK19" s="19">
        <f t="shared" si="28"/>
        <v>0.99875093750575972</v>
      </c>
      <c r="AL19" s="23">
        <f>(AL4-AL36)/AL4</f>
        <v>0.95608880376387839</v>
      </c>
      <c r="AM19" s="127">
        <v>0.92</v>
      </c>
      <c r="AO19" s="63"/>
      <c r="AP19" s="63"/>
      <c r="AQ19" s="63"/>
      <c r="AR19" s="65"/>
      <c r="AS19" s="63"/>
      <c r="AT19" s="65"/>
      <c r="AU19" s="63"/>
      <c r="AV19" s="65"/>
      <c r="AW19" s="63"/>
      <c r="AX19" s="119"/>
      <c r="AY19" s="65"/>
      <c r="AZ19" s="19">
        <f t="shared" ref="AZ19:BE19" si="29">(AZ4-AZ36)/AZ4</f>
        <v>1</v>
      </c>
      <c r="BA19" s="19">
        <f t="shared" si="29"/>
        <v>1</v>
      </c>
      <c r="BB19" s="19">
        <f t="shared" si="29"/>
        <v>1</v>
      </c>
      <c r="BC19" s="19">
        <f t="shared" si="29"/>
        <v>1</v>
      </c>
      <c r="BD19" s="19">
        <f t="shared" si="29"/>
        <v>1</v>
      </c>
      <c r="BE19" s="19">
        <f t="shared" si="29"/>
        <v>1</v>
      </c>
      <c r="BF19" s="98">
        <f>(BF4-BF36)/BF4</f>
        <v>1</v>
      </c>
      <c r="BG19" s="98">
        <f>(BG4-BG36)/BG4</f>
        <v>1</v>
      </c>
      <c r="BH19" s="19">
        <f t="shared" ref="BH19:BK19" si="30">(BH4-BH36)/BH4</f>
        <v>1</v>
      </c>
      <c r="BI19" s="19" t="e">
        <f t="shared" si="30"/>
        <v>#DIV/0!</v>
      </c>
      <c r="BJ19" s="19" t="e">
        <f t="shared" si="30"/>
        <v>#DIV/0!</v>
      </c>
      <c r="BK19" s="19" t="e">
        <f t="shared" si="30"/>
        <v>#DIV/0!</v>
      </c>
      <c r="BL19" s="23">
        <f>(BL4-BL36)/BL4</f>
        <v>1</v>
      </c>
    </row>
    <row r="20" spans="1:64" hidden="1" outlineLevel="1">
      <c r="A20" s="7" t="s">
        <v>43</v>
      </c>
      <c r="B20" s="19"/>
      <c r="C20" s="19"/>
      <c r="D20" s="19"/>
      <c r="E20" s="19"/>
      <c r="F20" s="19"/>
      <c r="G20" s="19"/>
      <c r="H20" s="19"/>
      <c r="I20" s="20"/>
      <c r="J20" s="19"/>
      <c r="K20" s="19"/>
      <c r="L20" s="19"/>
      <c r="M20" s="19"/>
      <c r="N20" s="19">
        <f t="shared" ref="N20:AG20" si="31">(N4-N37)/N4</f>
        <v>0.99796920802701028</v>
      </c>
      <c r="O20" s="26">
        <f t="shared" si="31"/>
        <v>0.98628582937790588</v>
      </c>
      <c r="P20" s="19">
        <f t="shared" si="31"/>
        <v>1</v>
      </c>
      <c r="Q20" s="19">
        <f t="shared" si="31"/>
        <v>1</v>
      </c>
      <c r="R20" s="19">
        <f t="shared" si="31"/>
        <v>0.99839486476399053</v>
      </c>
      <c r="S20" s="19">
        <f t="shared" si="31"/>
        <v>0.99762051086875136</v>
      </c>
      <c r="T20" s="19">
        <f t="shared" si="31"/>
        <v>0.99076177824354206</v>
      </c>
      <c r="U20" s="19">
        <f t="shared" si="31"/>
        <v>0.97595976608187129</v>
      </c>
      <c r="V20" s="19">
        <f t="shared" si="31"/>
        <v>0.98238789932940951</v>
      </c>
      <c r="W20" s="19">
        <f t="shared" si="31"/>
        <v>0.9944061233394188</v>
      </c>
      <c r="X20" s="19">
        <f t="shared" si="31"/>
        <v>0.99927942570105621</v>
      </c>
      <c r="Y20" s="19">
        <f t="shared" si="31"/>
        <v>1</v>
      </c>
      <c r="Z20" s="19">
        <f t="shared" si="31"/>
        <v>1</v>
      </c>
      <c r="AA20" s="19">
        <f t="shared" si="31"/>
        <v>1</v>
      </c>
      <c r="AB20" s="19">
        <f t="shared" si="31"/>
        <v>1</v>
      </c>
      <c r="AC20" s="19">
        <f t="shared" si="31"/>
        <v>1</v>
      </c>
      <c r="AD20" s="19">
        <f t="shared" si="31"/>
        <v>1</v>
      </c>
      <c r="AE20" s="19">
        <f t="shared" si="31"/>
        <v>1</v>
      </c>
      <c r="AF20" s="19">
        <f t="shared" si="31"/>
        <v>1</v>
      </c>
      <c r="AG20" s="19">
        <f t="shared" si="31"/>
        <v>1</v>
      </c>
      <c r="AH20" s="19">
        <f>(AH4-AH37)/AH4</f>
        <v>1</v>
      </c>
      <c r="AI20" s="19">
        <f t="shared" ref="AI20:AK20" si="32">(AI4-AI37)/AI4</f>
        <v>1</v>
      </c>
      <c r="AJ20" s="19">
        <f t="shared" si="32"/>
        <v>1</v>
      </c>
      <c r="AK20" s="19">
        <f t="shared" si="32"/>
        <v>1</v>
      </c>
      <c r="AL20" s="23">
        <f>(AL4-AL37)/AL4</f>
        <v>1</v>
      </c>
      <c r="AM20" s="128">
        <v>0.995</v>
      </c>
      <c r="AO20" s="63"/>
      <c r="AP20" s="63"/>
      <c r="AQ20" s="63"/>
      <c r="AR20" s="65"/>
      <c r="AS20" s="63"/>
      <c r="AT20" s="65"/>
      <c r="AU20" s="63"/>
      <c r="AV20" s="65"/>
      <c r="AW20" s="63"/>
      <c r="AX20" s="119"/>
      <c r="AY20" s="65"/>
      <c r="AZ20" s="19">
        <f t="shared" ref="AZ20:BE20" si="33">(AZ4-AZ37)/AZ4</f>
        <v>1</v>
      </c>
      <c r="BA20" s="19">
        <f t="shared" si="33"/>
        <v>1</v>
      </c>
      <c r="BB20" s="19">
        <f t="shared" si="33"/>
        <v>1</v>
      </c>
      <c r="BC20" s="19">
        <f t="shared" si="33"/>
        <v>1</v>
      </c>
      <c r="BD20" s="19">
        <f t="shared" si="33"/>
        <v>1</v>
      </c>
      <c r="BE20" s="19">
        <f t="shared" si="33"/>
        <v>1</v>
      </c>
      <c r="BF20" s="98">
        <f>(BF4-BF37)/BF4</f>
        <v>1</v>
      </c>
      <c r="BG20" s="19">
        <f t="shared" ref="BG20:BK20" si="34">(BG4-BG37)/BG4</f>
        <v>1</v>
      </c>
      <c r="BH20" s="19">
        <f t="shared" si="34"/>
        <v>1</v>
      </c>
      <c r="BI20" s="19" t="e">
        <f t="shared" si="34"/>
        <v>#DIV/0!</v>
      </c>
      <c r="BJ20" s="19" t="e">
        <f t="shared" si="34"/>
        <v>#DIV/0!</v>
      </c>
      <c r="BK20" s="19" t="e">
        <f t="shared" si="34"/>
        <v>#DIV/0!</v>
      </c>
      <c r="BL20" s="23">
        <f>(BL4-BL37)/BL4</f>
        <v>1</v>
      </c>
    </row>
    <row r="21" spans="1:64" hidden="1" outlineLevel="1">
      <c r="A21" s="7" t="s">
        <v>44</v>
      </c>
      <c r="B21" s="19"/>
      <c r="C21" s="19"/>
      <c r="D21" s="19"/>
      <c r="E21" s="19"/>
      <c r="F21" s="19"/>
      <c r="G21" s="19"/>
      <c r="H21" s="19"/>
      <c r="I21" s="20"/>
      <c r="J21" s="19"/>
      <c r="K21" s="19"/>
      <c r="L21" s="19"/>
      <c r="M21" s="19"/>
      <c r="N21" s="19">
        <f t="shared" ref="N21:AG21" si="35">(N4-N38)/N4</f>
        <v>0.99807565118696084</v>
      </c>
      <c r="O21" s="19">
        <f t="shared" si="35"/>
        <v>1</v>
      </c>
      <c r="P21" s="19">
        <f t="shared" si="35"/>
        <v>0.99978562838394525</v>
      </c>
      <c r="Q21" s="19">
        <f t="shared" si="35"/>
        <v>0.94207822045778733</v>
      </c>
      <c r="R21" s="19">
        <f t="shared" si="35"/>
        <v>0.98339440476484319</v>
      </c>
      <c r="S21" s="19">
        <f t="shared" si="35"/>
        <v>0.98734916643789461</v>
      </c>
      <c r="T21" s="19">
        <f t="shared" si="35"/>
        <v>0.98912351039381485</v>
      </c>
      <c r="U21" s="19">
        <f t="shared" si="35"/>
        <v>0.98808701754385964</v>
      </c>
      <c r="V21" s="19">
        <f t="shared" si="35"/>
        <v>0.99252923293551287</v>
      </c>
      <c r="W21" s="19">
        <f t="shared" si="35"/>
        <v>0.99902690227687641</v>
      </c>
      <c r="X21" s="19">
        <f t="shared" si="35"/>
        <v>1</v>
      </c>
      <c r="Y21" s="19">
        <f t="shared" si="35"/>
        <v>0.99761580718843546</v>
      </c>
      <c r="Z21" s="19">
        <f t="shared" si="35"/>
        <v>0.99939324578971778</v>
      </c>
      <c r="AA21" s="19">
        <f t="shared" si="35"/>
        <v>0.98864364539496141</v>
      </c>
      <c r="AB21" s="19">
        <f t="shared" si="35"/>
        <v>0.99924203145150381</v>
      </c>
      <c r="AC21" s="19">
        <f t="shared" si="35"/>
        <v>0.99982630170725384</v>
      </c>
      <c r="AD21" s="19">
        <f t="shared" si="35"/>
        <v>0.99715910337032976</v>
      </c>
      <c r="AE21" s="19">
        <f t="shared" si="35"/>
        <v>1</v>
      </c>
      <c r="AF21" s="19">
        <f t="shared" si="35"/>
        <v>0.99982249255947975</v>
      </c>
      <c r="AG21" s="19">
        <f t="shared" si="35"/>
        <v>1</v>
      </c>
      <c r="AH21" s="19">
        <f>(AH4-AH38)/AH4</f>
        <v>1</v>
      </c>
      <c r="AI21" s="19">
        <f t="shared" ref="AI21:AK21" si="36">(AI4-AI38)/AI4</f>
        <v>1</v>
      </c>
      <c r="AJ21" s="19">
        <f t="shared" si="36"/>
        <v>1</v>
      </c>
      <c r="AK21" s="19">
        <f t="shared" si="36"/>
        <v>1</v>
      </c>
      <c r="AL21" s="23">
        <f>(AL4-AL38)/AL4</f>
        <v>0.99821188610658784</v>
      </c>
      <c r="AM21" s="128">
        <v>0.995</v>
      </c>
      <c r="AZ21" s="19">
        <f t="shared" ref="AZ21:BE21" si="37">(AZ4-AZ38)/AZ4</f>
        <v>1</v>
      </c>
      <c r="BA21" s="19">
        <f t="shared" si="37"/>
        <v>1</v>
      </c>
      <c r="BB21" s="19">
        <f t="shared" si="37"/>
        <v>1</v>
      </c>
      <c r="BC21" s="19">
        <f t="shared" si="37"/>
        <v>1</v>
      </c>
      <c r="BD21" s="19">
        <f t="shared" si="37"/>
        <v>1</v>
      </c>
      <c r="BE21" s="19">
        <f t="shared" si="37"/>
        <v>1</v>
      </c>
      <c r="BF21" s="98">
        <f>(BF4-BF38)/BF4</f>
        <v>1</v>
      </c>
      <c r="BG21" s="19">
        <f t="shared" ref="BG21:BK21" si="38">(BG4-BG38)/BG4</f>
        <v>1</v>
      </c>
      <c r="BH21" s="19">
        <f t="shared" si="38"/>
        <v>1</v>
      </c>
      <c r="BI21" s="19" t="e">
        <f t="shared" si="38"/>
        <v>#DIV/0!</v>
      </c>
      <c r="BJ21" s="19" t="e">
        <f t="shared" si="38"/>
        <v>#DIV/0!</v>
      </c>
      <c r="BK21" s="19" t="e">
        <f t="shared" si="38"/>
        <v>#DIV/0!</v>
      </c>
      <c r="BL21" s="23">
        <f>(BL4-BL38)/BL4</f>
        <v>1</v>
      </c>
    </row>
    <row r="22" spans="1:64" hidden="1" outlineLevel="1">
      <c r="A22" s="28" t="s">
        <v>47</v>
      </c>
      <c r="B22" s="29"/>
      <c r="C22" s="29"/>
      <c r="D22" s="29"/>
      <c r="E22" s="29"/>
      <c r="F22" s="29"/>
      <c r="G22" s="29"/>
      <c r="H22" s="29"/>
      <c r="I22" s="30"/>
      <c r="J22" s="29"/>
      <c r="K22" s="29"/>
      <c r="L22" s="29"/>
      <c r="M22" s="29"/>
      <c r="N22" s="29">
        <f t="shared" ref="N22:AF22" si="39">(N4-N37-N38)/N4</f>
        <v>0.99604485921397112</v>
      </c>
      <c r="O22" s="29">
        <f t="shared" si="39"/>
        <v>0.98628582937790588</v>
      </c>
      <c r="P22" s="29">
        <f t="shared" si="39"/>
        <v>0.99978562838394525</v>
      </c>
      <c r="Q22" s="29">
        <f t="shared" si="39"/>
        <v>0.94207822045778733</v>
      </c>
      <c r="R22" s="29">
        <f t="shared" si="39"/>
        <v>0.98178926952883372</v>
      </c>
      <c r="S22" s="29">
        <f t="shared" si="39"/>
        <v>0.98496967730664609</v>
      </c>
      <c r="T22" s="29">
        <f t="shared" si="39"/>
        <v>0.97988528863735691</v>
      </c>
      <c r="U22" s="29">
        <f t="shared" si="39"/>
        <v>0.96404678362573104</v>
      </c>
      <c r="V22" s="29">
        <f t="shared" si="39"/>
        <v>0.97491713226492238</v>
      </c>
      <c r="W22" s="29">
        <f t="shared" si="39"/>
        <v>0.99343302561629521</v>
      </c>
      <c r="X22" s="29">
        <f t="shared" si="39"/>
        <v>0.99927942570105621</v>
      </c>
      <c r="Y22" s="29">
        <f t="shared" si="39"/>
        <v>0.99761580718843546</v>
      </c>
      <c r="Z22" s="29">
        <f t="shared" si="39"/>
        <v>0.99939324578971778</v>
      </c>
      <c r="AA22" s="29">
        <f t="shared" si="39"/>
        <v>0.98864364539496141</v>
      </c>
      <c r="AB22" s="29">
        <f t="shared" si="39"/>
        <v>0.99924203145150381</v>
      </c>
      <c r="AC22" s="29">
        <f t="shared" si="39"/>
        <v>0.99982630170725384</v>
      </c>
      <c r="AD22" s="29">
        <f t="shared" si="39"/>
        <v>0.99715910337032976</v>
      </c>
      <c r="AE22" s="29">
        <f t="shared" si="39"/>
        <v>1</v>
      </c>
      <c r="AF22" s="29">
        <f t="shared" si="39"/>
        <v>0.99982249255947975</v>
      </c>
      <c r="AG22" s="29">
        <f>(AG4-AG37-AG38)/AG4</f>
        <v>1</v>
      </c>
      <c r="AH22" s="29">
        <f>(AH4-AH37-AH38)/AH4</f>
        <v>1</v>
      </c>
      <c r="AI22" s="29">
        <f>(AI4-AI37-AI38)/AI4</f>
        <v>1</v>
      </c>
      <c r="AJ22" s="29">
        <f t="shared" ref="AJ22:AK22" si="40">(AJ4-AJ37-AJ38)/AJ4</f>
        <v>1</v>
      </c>
      <c r="AK22" s="29">
        <f t="shared" si="40"/>
        <v>1</v>
      </c>
      <c r="AL22" s="31">
        <f>(AL4-AL37-AL38)/AL4</f>
        <v>0.99821188610658784</v>
      </c>
      <c r="AM22" s="128"/>
      <c r="AZ22" s="29">
        <f t="shared" ref="AZ22:BE22" si="41">(AZ4-AZ37-AZ38)/AZ4</f>
        <v>1</v>
      </c>
      <c r="BA22" s="29">
        <f t="shared" si="41"/>
        <v>1</v>
      </c>
      <c r="BB22" s="29">
        <f t="shared" si="41"/>
        <v>1</v>
      </c>
      <c r="BC22" s="29">
        <f t="shared" si="41"/>
        <v>1</v>
      </c>
      <c r="BD22" s="29">
        <f t="shared" si="41"/>
        <v>1</v>
      </c>
      <c r="BE22" s="29">
        <f t="shared" si="41"/>
        <v>1</v>
      </c>
      <c r="BF22" s="167">
        <f>(BF4-BF37-BF38)/BF4</f>
        <v>1</v>
      </c>
      <c r="BG22" s="29">
        <f t="shared" ref="BG22:BK22" si="42">(BG4-BG37-BG38)/BG4</f>
        <v>1</v>
      </c>
      <c r="BH22" s="29">
        <f t="shared" si="42"/>
        <v>1</v>
      </c>
      <c r="BI22" s="29" t="e">
        <f t="shared" si="42"/>
        <v>#DIV/0!</v>
      </c>
      <c r="BJ22" s="29" t="e">
        <f t="shared" si="42"/>
        <v>#DIV/0!</v>
      </c>
      <c r="BK22" s="29" t="e">
        <f t="shared" si="42"/>
        <v>#DIV/0!</v>
      </c>
      <c r="BL22" s="31">
        <f>(BL4-BL37-BL38)/BL4</f>
        <v>1</v>
      </c>
    </row>
    <row r="23" spans="1:64" s="14" customFormat="1" hidden="1" outlineLevel="1">
      <c r="A23" s="32" t="s">
        <v>33</v>
      </c>
      <c r="B23" s="33">
        <f>B15</f>
        <v>0.99120974918726501</v>
      </c>
      <c r="C23" s="33">
        <f>(SUM(B4:C4)-SUM(B32:C32))/SUM(B4:C4)</f>
        <v>0.99149190822353772</v>
      </c>
      <c r="D23" s="33">
        <f>(SUM(B4:D4)-SUM(B32:D32))/SUM(B4:D4)</f>
        <v>0.95670310746911436</v>
      </c>
      <c r="E23" s="33">
        <f>(SUM(B4:E4)-SUM(B32:E32))/SUM(B4:E4)</f>
        <v>0.94483603938337324</v>
      </c>
      <c r="F23" s="33">
        <f>(SUM(B4:F4)-SUM(B32:F32))/SUM(B4:F4)</f>
        <v>0.94448331993511636</v>
      </c>
      <c r="G23" s="33">
        <f>(SUM(B4:G4)-SUM(B32:G32))/SUM(B4:G4)</f>
        <v>0.92613883298577238</v>
      </c>
      <c r="H23" s="33">
        <f>(SUM(B4:H4)-SUM(B32:H32))/SUM(B4:H4)</f>
        <v>0.9191828181771069</v>
      </c>
      <c r="I23" s="34">
        <f>(SUM(B4:I4)-SUM(B32:I32))/SUM(B4:I4)</f>
        <v>0.90279017768088365</v>
      </c>
      <c r="J23" s="33">
        <f>(SUM(B4:J4)-SUM(B32:J32))/SUM(B4:J4)</f>
        <v>0.8878235659081426</v>
      </c>
      <c r="K23" s="33">
        <f>(SUM(B4:K4)-SUM(B32:K32))/SUM(B4:K4)</f>
        <v>0.88605535340377184</v>
      </c>
      <c r="L23" s="33">
        <f>(SUM(B4:L4)-SUM(B32:L32))/SUM(B4:L4)</f>
        <v>0.89101160794729173</v>
      </c>
      <c r="M23" s="33">
        <f>(SUM(B4:M4)-SUM(B32:M32))/SUM(B4:M4)</f>
        <v>0.89761803068889412</v>
      </c>
      <c r="N23" s="35">
        <f t="shared" ref="N23:N29" si="43">N15</f>
        <v>0.9617055782195767</v>
      </c>
      <c r="O23" s="33">
        <f>(SUM(N4:O4)-SUM(N32:O32))/SUM(N4:O4)</f>
        <v>0.96640448687023095</v>
      </c>
      <c r="P23" s="33">
        <f>(SUM(N4:P4)-SUM(N32:P32))/SUM(N4:P4)</f>
        <v>0.96473110548247409</v>
      </c>
      <c r="Q23" s="33">
        <f>(SUM(N4:Q4)-SUM(N32:Q32))/SUM(N4:Q4)</f>
        <v>0.95517658835341668</v>
      </c>
      <c r="R23" s="33">
        <f>(SUM(N4:R4)-SUM(N32:R32))/SUM(N4:R4)</f>
        <v>0.93581165862562432</v>
      </c>
      <c r="S23" s="33">
        <f>(SUM(N4:S4)-SUM(N32:S32))/SUM(N4:S4)</f>
        <v>0.9139206424315881</v>
      </c>
      <c r="T23" s="33">
        <f>(SUM(N4:T4)-SUM(N32:T32))/SUM(N4:T4)</f>
        <v>0.89098099102365491</v>
      </c>
      <c r="U23" s="33">
        <f>(SUM(N4:U4)-SUM(N32:U32))/SUM(N4:U4)</f>
        <v>0.8698929402731983</v>
      </c>
      <c r="V23" s="33">
        <f>(SUM(N4:V4)-SUM(N32:V32))/SUM(N4:V4)</f>
        <v>0.85399861590647497</v>
      </c>
      <c r="W23" s="33">
        <f>(SUM(N4:W4)-SUM(N32:W32))/SUM(N4:W4)</f>
        <v>0.84507022984117319</v>
      </c>
      <c r="X23" s="33">
        <f>(SUM(N4:X4)-SUM(N32:X32))/SUM(N4:X4)</f>
        <v>0.8483256208929526</v>
      </c>
      <c r="Y23" s="33">
        <f>(SUM(N4:Y4)-SUM(N32:Y32))/SUM(N4:Y4)</f>
        <v>0.85854776781345432</v>
      </c>
      <c r="Z23" s="33">
        <f t="shared" ref="Z23:Z30" si="44">Z15</f>
        <v>0.94171706508548825</v>
      </c>
      <c r="AA23" s="33">
        <f>(SUM(Z4:AA4)-SUM(Z32:AA32))/SUM(Z4:AA4)</f>
        <v>0.89331945267366863</v>
      </c>
      <c r="AB23" s="33">
        <f>(SUM(Z4:AB4)-SUM(Z32:AB32))/SUM(Z4:AB4)</f>
        <v>0.88765373766368483</v>
      </c>
      <c r="AC23" s="33">
        <f>(SUM(Z4:AC4)-SUM(Z32:AC32))/SUM(Z4:AC4)</f>
        <v>0.9037077874875874</v>
      </c>
      <c r="AD23" s="33">
        <f>(SUM(Z4:AD4)-SUM(Z32:AD32))/SUM(Z4:AD4)</f>
        <v>0.91449241148552574</v>
      </c>
      <c r="AE23" s="33">
        <f>(SUM(Z4:AE4)-SUM(Z32:AE32))/SUM(Z4:AE4)</f>
        <v>0.92338990321958303</v>
      </c>
      <c r="AF23" s="33">
        <f>(SUM(Z4:AF4)-SUM(Z32:AF32))/SUM(Z4:AF4)</f>
        <v>0.92954504157577489</v>
      </c>
      <c r="AG23" s="33">
        <f>(SUM(Z4:AG4)-SUM(Z32:AG32))/SUM(Z4:AG4)</f>
        <v>0.93523038708704409</v>
      </c>
      <c r="AH23" s="33">
        <f>(SUM(Z4:AH4)-SUM(Z32:AH32))/SUM(Z4:AH4)</f>
        <v>0.94407065513974675</v>
      </c>
      <c r="AI23" s="33">
        <f>(SUM(Z4:AI4)-SUM(Z32:AI32))/SUM(Z4:AI4)</f>
        <v>0.94763521320870858</v>
      </c>
      <c r="AJ23" s="33">
        <f>(SUM(Z4:AJ4)-SUM(Z32:AJ32))/SUM(Z4:AJ4)</f>
        <v>0.95233159715031879</v>
      </c>
      <c r="AK23" s="33">
        <f>(SUM(Z4:AK4)-SUM(Z32:AK32))/SUM(Z4:AK4)</f>
        <v>0.95578848514155834</v>
      </c>
      <c r="AL23" s="36"/>
      <c r="AP23" s="1"/>
      <c r="AQ23" s="1"/>
      <c r="AR23" s="61"/>
      <c r="AT23" s="61"/>
      <c r="AV23" s="61"/>
      <c r="AX23" s="115"/>
      <c r="AZ23" s="33">
        <f>AZ15</f>
        <v>1</v>
      </c>
      <c r="BA23" s="33">
        <f>(SUM(AZ4:BA4)-SUM(AZ32:BA32))/SUM(AZ4:BA4)</f>
        <v>0.99730792197119489</v>
      </c>
      <c r="BB23" s="33">
        <f>(SUM(AZ4:BB4)-SUM(AZ32:BB32))/SUM(AZ4:BB4)</f>
        <v>0.97052550265355575</v>
      </c>
      <c r="BC23" s="33">
        <f>(SUM(AZ4:BC4)-SUM(AZ32:BC32))/SUM(AZ4:BC4)</f>
        <v>0.93001173270231563</v>
      </c>
      <c r="BD23" s="33">
        <f>(SUM(AZ4:BD4)-SUM(AZ32:BD32))/SUM(AZ4:BD4)</f>
        <v>0.94273543826103756</v>
      </c>
      <c r="BE23" s="33">
        <f>(SUM(AZ4:BE4)-SUM(AZ32:BE32))/SUM(AZ4:BE4)</f>
        <v>0.95251039175437968</v>
      </c>
      <c r="BF23" s="33">
        <f>(SUM(AZ4:BF4)-SUM(AZ32:BF32))/SUM(AZ4:BF4)</f>
        <v>0.95562451434980999</v>
      </c>
      <c r="BG23" s="33">
        <f>(SUM(AZ4:BG4)-SUM(AZ32:BG32))/SUM(AZ4:BG4)</f>
        <v>0.95667349786267164</v>
      </c>
      <c r="BH23" s="33">
        <f>(SUM(AZ4:BH4)-SUM(AZ32:BH32))/SUM(AZ4:BH4)</f>
        <v>0.9567462772197397</v>
      </c>
      <c r="BI23" s="33">
        <f>(SUM(AZ4:BI4)-SUM(AZ32:BI32))/SUM(AZ4:BI4)</f>
        <v>0.9567462772197397</v>
      </c>
      <c r="BJ23" s="33">
        <f>(SUM(AZ4:BJ4)-SUM(AZ32:BJ32))/SUM(AZ4:BJ4)</f>
        <v>0.9567462772197397</v>
      </c>
      <c r="BK23" s="33">
        <f>(SUM(AZ4:BK4)-SUM(AZ32:BK32))/SUM(AZ4:BK4)</f>
        <v>0.9567462772197397</v>
      </c>
      <c r="BL23" s="36"/>
    </row>
    <row r="24" spans="1:64" s="14" customFormat="1" hidden="1" outlineLevel="1">
      <c r="A24" s="7" t="s">
        <v>34</v>
      </c>
      <c r="B24" s="19">
        <f>B16</f>
        <v>0.98990851857351791</v>
      </c>
      <c r="C24" s="19">
        <f>(SUM(B4:C4)-SUM(B33:C33))/SUM(B4:C4)</f>
        <v>0.98407121214433235</v>
      </c>
      <c r="D24" s="19">
        <f>(SUM(B4:D4)-SUM(B33:D33))/SUM(B4:D4)</f>
        <v>0.91382851883451943</v>
      </c>
      <c r="E24" s="19">
        <f>(SUM(D4:E4)-SUM(D33:E33))/SUM(D4:E4)</f>
        <v>0.77775246299511713</v>
      </c>
      <c r="F24" s="19">
        <f>(SUM(B4:F4)-SUM(B33:F33))/SUM(B4:F4)</f>
        <v>0.83745912590223404</v>
      </c>
      <c r="G24" s="19">
        <f>(SUM(B4:G4)-SUM(B33:G33))/SUM(C4:G4)</f>
        <v>0.90887287282193852</v>
      </c>
      <c r="H24" s="19">
        <f>(SUM(B4:H4)-SUM(B33:H33))/SUM(B4:H4)</f>
        <v>0.74126700771064091</v>
      </c>
      <c r="I24" s="20">
        <f>(SUM(B4:I4)-SUM(B33:I33))/SUM(B4:I4)</f>
        <v>0.7115927223626477</v>
      </c>
      <c r="J24" s="19">
        <f>(SUM(B4:J4)-SUM(B33:J33))/SUM(B4:J4)</f>
        <v>0.66665668633843567</v>
      </c>
      <c r="K24" s="19">
        <f>(SUM(B4:K4)-SUM(B33:K33))/SUM(B4:K4)</f>
        <v>0.64967447288862035</v>
      </c>
      <c r="L24" s="19">
        <f>(SUM(B4:L4)-SUM(B33:L33))/SUM(B4:L4)</f>
        <v>0.66513252198978767</v>
      </c>
      <c r="M24" s="37">
        <f>(SUM(B4:M4)-SUM(B33:M33))/SUM(B4:M4)</f>
        <v>0.68528780912475018</v>
      </c>
      <c r="N24" s="37">
        <f t="shared" si="43"/>
        <v>0.98040369465404176</v>
      </c>
      <c r="O24" s="37">
        <f>(SUM(N4:O4)-SUM(N33:O33))/SUM(N4:O4)</f>
        <v>0.93894818500871224</v>
      </c>
      <c r="P24" s="37">
        <f>(SUM(N4:P4)-SUM(N33:P33))/SUM(N4:P4)</f>
        <v>0.87711512378462297</v>
      </c>
      <c r="Q24" s="37">
        <f>(SUM(N4:Q4)-SUM(N33:Q33))/SUM(N4:Q4)</f>
        <v>0.81838340776668905</v>
      </c>
      <c r="R24" s="37">
        <f>(SUM(N4:R4)-SUM(N33:R33))/SUM(N4:R4)</f>
        <v>0.76164930738939385</v>
      </c>
      <c r="S24" s="37">
        <f>(SUM(N4:S4)-SUM(N33:S33))/SUM(N4:S4)</f>
        <v>0.73557282284152004</v>
      </c>
      <c r="T24" s="37">
        <f>(SUM(N4:T4)-SUM(N33:T33))/SUM(N4:T4)</f>
        <v>0.71584038812806128</v>
      </c>
      <c r="U24" s="37">
        <f>(SUM(N4:U4)-SUM(N33:U33))/SUM(N4:U4)</f>
        <v>0.69295446565404006</v>
      </c>
      <c r="V24" s="37">
        <f>(SUM(N4:V4)-SUM(N33:V33))/SUM(N4:V4)</f>
        <v>0.68679336167078275</v>
      </c>
      <c r="W24" s="37">
        <f>(SUM(N4:W4)-SUM(N33:W33))/SUM(N4:W4)</f>
        <v>0.67041248621718252</v>
      </c>
      <c r="X24" s="37">
        <f>(SUM(N4:X4)-SUM(N33:X33))/SUM(N4:X4)</f>
        <v>0.67388364134198464</v>
      </c>
      <c r="Y24" s="37">
        <f>(SUM(N4:Y4)-SUM(N33:Y33))/SUM(N4:Y4)</f>
        <v>0.69064884859533715</v>
      </c>
      <c r="Z24" s="37">
        <f t="shared" si="44"/>
        <v>0.81133944239662048</v>
      </c>
      <c r="AA24" s="37">
        <f>(SUM(Z5:AA5)-SUM(Z33:AA33))/SUM(Z5:AA5)</f>
        <v>0.65557561581906887</v>
      </c>
      <c r="AB24" s="37">
        <f>(SUM(Z5:AB5)-SUM(Z33:AB33))/SUM(Z5:AB5)</f>
        <v>0.66054829872957832</v>
      </c>
      <c r="AC24" s="37">
        <f>(SUM(Z5:AC5)-SUM(Z33:AC33))/SUM(Z5:AC5)</f>
        <v>0.71299680402085119</v>
      </c>
      <c r="AD24" s="37">
        <f>(SUM(Z5:AD5)-SUM(Z33:AD33))/SUM(Z5:AD5)</f>
        <v>0.75173452099611404</v>
      </c>
      <c r="AE24" s="37">
        <f>(SUM(Z5:AE5)-SUM(Z33:AE33))/SUM(Z5:AE5)</f>
        <v>0.77645451200704263</v>
      </c>
      <c r="AF24" s="37">
        <f>(SUM(Z5:AF5)-SUM(Z33:AF33))/SUM(Z5:AF5)</f>
        <v>0.79598902463952104</v>
      </c>
      <c r="AG24" s="37">
        <f>(SUM(Z5:AG5)-SUM(Z33:AG33))/SUM(Z5:AG5)</f>
        <v>0.81597862743234195</v>
      </c>
      <c r="AH24" s="37">
        <f>(SUM(Z5:AH5)-SUM(Z33:AH33))/SUM(Z5:AH5)</f>
        <v>0.84145110361823139</v>
      </c>
      <c r="AI24" s="37">
        <f>(SUM(Z5:AI5)-SUM(Z33:AI33))/SUM(Z5:AI5)</f>
        <v>0.85238108393135126</v>
      </c>
      <c r="AJ24" s="37">
        <f>(SUM(Z5:AJ5)-SUM(Z33:AJ33))/SUM(Z5:AJ5)</f>
        <v>0.86715746978284869</v>
      </c>
      <c r="AK24" s="37">
        <f>(SUM(Z5:AK5)-SUM(Z33:AK33))/SUM(Z5:AK5)</f>
        <v>0.87713379577067696</v>
      </c>
      <c r="AL24" s="38"/>
      <c r="AO24" s="63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37">
        <f>AZ16</f>
        <v>0.99740405584939718</v>
      </c>
      <c r="BA24" s="37">
        <f>(SUM(AZ5:BA5)-SUM(AZ33:BA33))/SUM(AZ5:BA5)</f>
        <v>0.99423340789305226</v>
      </c>
      <c r="BB24" s="37">
        <f>(SUM(AZ5:BB5)-SUM(AZ33:BB33))/SUM(AZ5:BB5)</f>
        <v>0.96673671859121579</v>
      </c>
      <c r="BC24" s="37">
        <f>(SUM(AZ5:BC5)-SUM(AZ33:BC33))/SUM(AZ5:BC5)</f>
        <v>0.91390406941521296</v>
      </c>
      <c r="BD24" s="37">
        <f>(SUM(AZ5:BD5)-SUM(AZ33:BD33))/SUM(AZ5:BD5)</f>
        <v>0.9294478484910067</v>
      </c>
      <c r="BE24" s="37">
        <f>(SUM(AZ5:BE5)-SUM(AZ33:BE33))/SUM(AZ5:BE5)</f>
        <v>0.94096933846336384</v>
      </c>
      <c r="BF24" s="37">
        <f>(SUM(AZ5:BF5)-SUM(AZ33:BF33))/SUM(AZ5:BF5)</f>
        <v>0.94485748285623705</v>
      </c>
      <c r="BG24" s="37">
        <f>(SUM(AZ5:BG5)-SUM(AZ33:BG33))/SUM(AZ5:BG5)</f>
        <v>0.94616664693539376</v>
      </c>
      <c r="BH24" s="37">
        <f>(SUM(AZ5:BH5)-SUM(AZ33:BH33))/SUM(AZ5:BH5)</f>
        <v>0.94625746762589424</v>
      </c>
      <c r="BI24" s="37">
        <f>(SUM(AZ5:BI5)-SUM(AZ33:BI33))/SUM(AZ5:BI5)</f>
        <v>0.94625746762589424</v>
      </c>
      <c r="BJ24" s="37">
        <f>(SUM(AZ5:BJ5)-SUM(AZ33:BJ33))/SUM(AZ5:BJ5)</f>
        <v>0.94625746762589424</v>
      </c>
      <c r="BK24" s="37">
        <f>(SUM(AZ5:BK5)-SUM(AZ33:BK33))/SUM(AZ5:BK5)</f>
        <v>0.94625746762589424</v>
      </c>
      <c r="BL24" s="38"/>
    </row>
    <row r="25" spans="1:64" s="14" customFormat="1" ht="12" hidden="1" customHeight="1" outlineLevel="1">
      <c r="A25" s="7" t="s">
        <v>35</v>
      </c>
      <c r="B25" s="19">
        <f>B17</f>
        <v>0.99195010453646593</v>
      </c>
      <c r="C25" s="19">
        <f>(SUM(B4:C4)-SUM(B34:C34))/SUM(B4:C4)</f>
        <v>0.99500089897569843</v>
      </c>
      <c r="D25" s="19">
        <f>(SUM(B4:D4)-SUM(B34:D34))/SUM(B4:D4)</f>
        <v>0.97742998584246699</v>
      </c>
      <c r="E25" s="19">
        <f>(SUM(B4:E4)-SUM(B34:E34))/SUM(B4:E4)</f>
        <v>0.95131828740743252</v>
      </c>
      <c r="F25" s="19">
        <f>(SUM(B4:F4)-SUM(B34:F34))/SUM(B4:F4)</f>
        <v>0.95184003768665715</v>
      </c>
      <c r="G25" s="19">
        <f>(SUM(B4:G4)-SUM(B34:G34))/SUM(B4:G4)</f>
        <v>0.91751854032968716</v>
      </c>
      <c r="H25" s="19">
        <f>(SUM(B4:H4)-SUM(B34:H34))/SUM(B4:H4)</f>
        <v>0.89134383938589612</v>
      </c>
      <c r="I25" s="20">
        <f>(SUM(B4:I4)-SUM(B34:I34))/SUM(B4:I4)</f>
        <v>0.88832362816190136</v>
      </c>
      <c r="J25" s="19">
        <f>(SUM(B4:J4)-SUM(B34:J34))/SUM(B4:J4)</f>
        <v>0.89629007285129436</v>
      </c>
      <c r="K25" s="19">
        <f>(SUM(B4:K4)-SUM(B34:K34))/SUM(B4:K4)</f>
        <v>0.89985515864373422</v>
      </c>
      <c r="L25" s="19">
        <f>(SUM(B4:L4)-SUM(B34:L34))/SUM(B4:L4)</f>
        <v>0.90390624464680214</v>
      </c>
      <c r="M25" s="19">
        <f>(SUM(B4:M4)-SUM(B34:M34))/SUM(B4:M4)</f>
        <v>0.91030925226043546</v>
      </c>
      <c r="N25" s="19">
        <f t="shared" si="43"/>
        <v>0.99589296841269326</v>
      </c>
      <c r="O25" s="19">
        <f>(SUM(N4:O4)-SUM(N34:O34))/SUM(N4:O4)</f>
        <v>0.98852805287684054</v>
      </c>
      <c r="P25" s="19">
        <f>(SUM(N4:P4)-SUM(N34:P34))/SUM(N4:P4)</f>
        <v>0.97702197891984643</v>
      </c>
      <c r="Q25" s="19">
        <f>(SUM(N4:Q4)-SUM(N34:Q34))/SUM(N4:Q4)</f>
        <v>0.97264349044662834</v>
      </c>
      <c r="R25" s="19">
        <f>(SUM(N4:R4)-SUM(N34:R34))/SUM(N4:R4)</f>
        <v>0.96003637811984255</v>
      </c>
      <c r="S25" s="19">
        <f>(SUM(N4:S4)-SUM(N34:S34))/SUM(N4:S4)</f>
        <v>0.94444430608478125</v>
      </c>
      <c r="T25" s="19">
        <f>(SUM(N4:T4)-SUM(N34:T34))/SUM(N4:T4)</f>
        <v>0.93567910014146816</v>
      </c>
      <c r="U25" s="19">
        <f>(SUM(N4:U4)-SUM(N34:U34))/SUM(N4:U4)</f>
        <v>0.91996876357668977</v>
      </c>
      <c r="V25" s="19">
        <f>(SUM(N4:V4)-SUM(N34:V34))/SUM(N4:V4)</f>
        <v>0.91453596221147038</v>
      </c>
      <c r="W25" s="19">
        <f>(SUM(N4:W4)-SUM(N34:W34))/SUM(N4:W4)</f>
        <v>0.91518583235391071</v>
      </c>
      <c r="X25" s="19">
        <f>(SUM(N4:X4)-SUM(N34:X34))/SUM(N4:X4)</f>
        <v>0.91520861480403248</v>
      </c>
      <c r="Y25" s="19">
        <f>(SUM(N4:Y4)-SUM(N34:Y34))/SUM(N4:Y4)</f>
        <v>0.92082289463672962</v>
      </c>
      <c r="Z25" s="19">
        <f>Z17</f>
        <v>0.96239727108594209</v>
      </c>
      <c r="AA25" s="19">
        <f>(SUM(Z4:AA4)-SUM(Z34:AA34))/SUM(Z4:AA4)</f>
        <v>0.89700176741004978</v>
      </c>
      <c r="AB25" s="19">
        <f>(SUM(Z4:AB4)-SUM(Z34:AB34))/SUM(Z4:AB4)</f>
        <v>0.92388466921978363</v>
      </c>
      <c r="AC25" s="19">
        <f>(SUM(Z4:AC4)-SUM(Z34:AC34))/SUM(Z4:AC4)</f>
        <v>0.93576326653952668</v>
      </c>
      <c r="AD25" s="19">
        <f>(SUM(Z4:AD4)-SUM(Z34:AD34))/SUM(Z4:AD4)</f>
        <v>0.94332016953732034</v>
      </c>
      <c r="AE25" s="19">
        <f>(SUM(Z4:AE4)-SUM(Z34:AE34))/SUM(Z4:AE4)</f>
        <v>0.94928247036308322</v>
      </c>
      <c r="AF25" s="19">
        <f>(SUM(Z4:AF4)-SUM(Z34:AF34))/SUM(Z4:AF4)</f>
        <v>0.95316266435459551</v>
      </c>
      <c r="AG25" s="19">
        <f>(SUM(Z4:AG4)-SUM(Z34:AG34))/SUM(Z4:AG4)</f>
        <v>0.95643674623614672</v>
      </c>
      <c r="AH25" s="19">
        <f>(SUM(Z4:AH4)-SUM(Z34:AH34))/SUM(Z4:AH4)</f>
        <v>0.96226717039199217</v>
      </c>
      <c r="AI25" s="19">
        <f>(SUM(Z4:AI4)-SUM(Z34:AI34))/SUM(Z4:AI4)</f>
        <v>0.96485212893575267</v>
      </c>
      <c r="AJ25" s="19">
        <f>(SUM(Z4:AJ4)-SUM(Z34:AJ34))/SUM(Z4:AJ4)</f>
        <v>0.96860882332524645</v>
      </c>
      <c r="AK25" s="19">
        <f>(SUM(Z4:AK4)-SUM(Z34:AK34))/SUM(Z4:AK4)</f>
        <v>0.97082575979210106</v>
      </c>
      <c r="AL25" s="21"/>
      <c r="AO25" s="63"/>
      <c r="AP25" s="65"/>
      <c r="AQ25" s="65"/>
      <c r="AR25" s="65"/>
      <c r="AS25" s="65"/>
      <c r="AT25" s="65"/>
      <c r="AU25" s="65"/>
      <c r="AV25" s="65"/>
      <c r="AW25" s="65"/>
      <c r="AX25" s="120"/>
      <c r="AY25" s="65"/>
      <c r="AZ25" s="19">
        <f>AZ17</f>
        <v>1</v>
      </c>
      <c r="BA25" s="19">
        <f>(SUM(AZ4:BA4)-SUM(AZ34:BA34))/SUM(AZ4:BA4)</f>
        <v>0.99662654404984552</v>
      </c>
      <c r="BB25" s="19">
        <f>(SUM(AZ4:BB4)-SUM(AZ34:BB34))/SUM(AZ4:BB4)</f>
        <v>0.97369602210075856</v>
      </c>
      <c r="BC25" s="19">
        <f>(SUM(AZ4:BC4)-SUM(AZ34:BC34))/SUM(AZ4:BC4)</f>
        <v>0.93365556594256149</v>
      </c>
      <c r="BD25" s="19">
        <f>(SUM(AZ4:BD4)-SUM(AZ34:BD34))/SUM(AZ4:BD4)</f>
        <v>0.94571683102312765</v>
      </c>
      <c r="BE25" s="19">
        <f>(SUM(AZ4:BE4)-SUM(AZ34:BE34))/SUM(AZ4:BE4)</f>
        <v>0.95498286635295238</v>
      </c>
      <c r="BF25" s="19">
        <f>(SUM(AZ4:BF4)-SUM(AZ34:BF34))/SUM(AZ4:BF4)</f>
        <v>0.95793485686731317</v>
      </c>
      <c r="BG25" s="19">
        <f>(SUM(AZ4:BG4)-SUM(AZ34:BG34))/SUM(AZ4:BG4)</f>
        <v>0.95892922664075497</v>
      </c>
      <c r="BH25" s="19">
        <f>(SUM(AZ4:BH4)-SUM(AZ34:BH34))/SUM(AZ4:BH4)</f>
        <v>0.95899821685071707</v>
      </c>
      <c r="BI25" s="19">
        <f>(SUM(AZ4:BI4)-SUM(AZ34:BI34))/SUM(AZ4:BI4)</f>
        <v>0.95899821685071707</v>
      </c>
      <c r="BJ25" s="19">
        <f>(SUM(AZ4:BJ4)-SUM(AZ34:BJ34))/SUM(AZ4:BJ4)</f>
        <v>0.95899821685071707</v>
      </c>
      <c r="BK25" s="19">
        <f>(SUM(AZ4:BK4)-SUM(AZ34:BK34))/SUM(AZ4:BK4)</f>
        <v>0.95899821685071707</v>
      </c>
      <c r="BL25" s="21"/>
    </row>
    <row r="26" spans="1:64" s="14" customFormat="1" hidden="1" outlineLevel="1">
      <c r="A26" s="7" t="s">
        <v>36</v>
      </c>
      <c r="B26" s="19" t="str">
        <f>B18</f>
        <v/>
      </c>
      <c r="C26" s="19" t="s">
        <v>31</v>
      </c>
      <c r="D26" s="19">
        <v>1</v>
      </c>
      <c r="E26" s="19">
        <v>1</v>
      </c>
      <c r="F26" s="19">
        <f>(SUM(B31:F31)-SUM(B35:F35))/SUM(B31:F31)</f>
        <v>0.85821725950654237</v>
      </c>
      <c r="G26" s="19">
        <f>(SUM(B31:G31)-SUM(B35:G35))/SUM(B31:G31)</f>
        <v>0.88520210022679968</v>
      </c>
      <c r="H26" s="19">
        <f>(SUM(B31:H31)-SUM(B35:H35))/SUM(B31:H31)</f>
        <v>0.88078515705428839</v>
      </c>
      <c r="I26" s="20">
        <f>(SUM(B31:I31)-SUM(B35:I35))/SUM(B31:I31)</f>
        <v>0.87011548805568739</v>
      </c>
      <c r="J26" s="19">
        <f>(SUM(B31:J31)-SUM(B35:J35))/SUM(B31:J31)</f>
        <v>0.88810793972197344</v>
      </c>
      <c r="K26" s="19">
        <f>(SUM(B31:K31)-SUM(B35:K35))/SUM(B31:K31)</f>
        <v>0.89023435261760608</v>
      </c>
      <c r="L26" s="19">
        <f>(SUM(B31:L31)-SUM(B35:L35))/SUM(B31:L31)</f>
        <v>0.90513214150118027</v>
      </c>
      <c r="M26" s="20">
        <f>(SUM(B31:M31)-SUM(B35:M35))/SUM(B31:M31)</f>
        <v>0.91668720372276424</v>
      </c>
      <c r="N26" s="20">
        <f t="shared" si="43"/>
        <v>1</v>
      </c>
      <c r="O26" s="20">
        <f>(SUM(N31:O31)-SUM(N35:O35))/SUM(N31:O31)</f>
        <v>1</v>
      </c>
      <c r="P26" s="20">
        <f>(SUM(N31:P31)-SUM(N35:P35))/SUM(N31:P31)</f>
        <v>1</v>
      </c>
      <c r="Q26" s="20">
        <f>(SUM(N31:Q31)-SUM(N35:Q35))/SUM(N31:Q31)</f>
        <v>1</v>
      </c>
      <c r="R26" s="20">
        <f>(SUM(N31:R31)-SUM(N35:R35))/SUM(N31:R31)</f>
        <v>1</v>
      </c>
      <c r="S26" s="20">
        <f>(SUM(N31:S31)-SUM(N35:S35))/SUM(N31:S31)</f>
        <v>1</v>
      </c>
      <c r="T26" s="20">
        <f>(SUM(O31:T31)-SUM(O35:T35))/SUM(O31:T31)</f>
        <v>1</v>
      </c>
      <c r="U26" s="20">
        <f>(SUM(N31:U31)-SUM(N35:U35))/SUM(N31:U31)</f>
        <v>1</v>
      </c>
      <c r="V26" s="20">
        <f>(SUM(N31:V31)-SUM(N35:V35))/SUM(N31:V31)</f>
        <v>1</v>
      </c>
      <c r="W26" s="20">
        <f>(SUM(N31:W31)-SUM(N35:W35))/SUM(N31:W31)</f>
        <v>1</v>
      </c>
      <c r="X26" s="20">
        <f>(SUM(N31:X31)-SUM(N35:X35))/SUM(N31:X31)</f>
        <v>0.990271489786957</v>
      </c>
      <c r="Y26" s="20">
        <f>(SUM(N31:Y31)-SUM(N35:Y35))/SUM(N31:Y31)</f>
        <v>0.99043834780602868</v>
      </c>
      <c r="Z26" s="19">
        <f t="shared" si="44"/>
        <v>1</v>
      </c>
      <c r="AA26" s="19">
        <f>(SUM(Z31:AA31)-SUM(Z35:AA35))/SUM(Z31:AA31)</f>
        <v>1</v>
      </c>
      <c r="AB26" s="19">
        <f>(SUM(Z31:AB31)-SUM(Z35:AB35))/SUM(Z31:AB31)</f>
        <v>0.7257994501519317</v>
      </c>
      <c r="AC26" s="19">
        <f>(SUM(Z31:AC31)-SUM(Z35:AC35))/SUM(Z31:AC31)</f>
        <v>0.75214178274802168</v>
      </c>
      <c r="AD26" s="19">
        <f>(SUM(Z31:AD31)-SUM(Z35:AD35))/SUM(Z31:AD31)</f>
        <v>0.78697094036310489</v>
      </c>
      <c r="AE26" s="19">
        <f>(SUM(Z31:AE31)-SUM(Z35:AE35))/SUM(Z31:AE31)</f>
        <v>0.85333668711181632</v>
      </c>
      <c r="AF26" s="19">
        <f>(SUM(Z31:AF31)-SUM(Z35:AF35))/SUM(Z31:AF31)</f>
        <v>0.89514310614339665</v>
      </c>
      <c r="AG26" s="19">
        <f>(SUM(Z31:AG31)-SUM(Z35:AG35))/SUM(Z31:AG31)</f>
        <v>0.92360026205714862</v>
      </c>
      <c r="AH26" s="19">
        <f>(SUM(Z31:AH31)-SUM(Z35:AH35))/SUM(Z31:AH31)</f>
        <v>0.9393827920701816</v>
      </c>
      <c r="AI26" s="19">
        <f>(SUM(Z31:AI31)-SUM(Z35:AI35))/SUM(Z31:AI31)</f>
        <v>0.94875608436992964</v>
      </c>
      <c r="AJ26" s="19">
        <f>(SUM(Z31:AJ31)-SUM(Z35:AJ35))/SUM(Z31:AJ31)</f>
        <v>0.95411733372073315</v>
      </c>
      <c r="AK26" s="19">
        <f>(SUM(Z31:AK31)-SUM(Z35:AK35))/SUM(Z31:AK31)</f>
        <v>0.95811900170728603</v>
      </c>
      <c r="AL26" s="21"/>
      <c r="AO26" s="66"/>
      <c r="AP26" s="67"/>
      <c r="AQ26" s="67"/>
      <c r="AR26" s="67"/>
      <c r="AS26" s="67"/>
      <c r="AT26" s="67"/>
      <c r="AU26" s="67"/>
      <c r="AV26" s="67"/>
      <c r="AW26" s="67"/>
      <c r="AX26" s="121"/>
      <c r="AY26" s="67"/>
      <c r="AZ26" s="19">
        <f t="shared" ref="AZ26:AZ30" si="45">AZ18</f>
        <v>1</v>
      </c>
      <c r="BA26" s="19">
        <f>(SUM(AZ31:BA31)-SUM(AZ35:BA35))/SUM(AZ31:BA31)</f>
        <v>1</v>
      </c>
      <c r="BB26" s="19">
        <f>(SUM(AZ31:BB31)-SUM(AZ35:BB35))/SUM(AZ31:BB31)</f>
        <v>0.98424944957753902</v>
      </c>
      <c r="BC26" s="19">
        <f>(SUM(AZ31:BC31)-SUM(AZ35:BC35))/SUM(AZ31:BC31)</f>
        <v>0.98672755815612956</v>
      </c>
      <c r="BD26" s="19">
        <f>(SUM(AZ31:BD31)-SUM(AZ35:BD35))/SUM(AZ31:BD31)</f>
        <v>0.98915662650602409</v>
      </c>
      <c r="BE26" s="19">
        <f>(SUM(AZ31:BE31)-SUM(AZ35:BE35))/SUM(AZ31:BE31)</f>
        <v>0.98922641266572275</v>
      </c>
      <c r="BF26" s="19">
        <f>(SUM(AZ31:BF31)-SUM(AZ35:BF35))/SUM(AZ31:BF31)</f>
        <v>0.98922641266572275</v>
      </c>
      <c r="BG26" s="19">
        <f>(SUM(AZ31:BG31)-SUM(AZ35:BG35))/SUM(AZ31:BG31)</f>
        <v>0.98922641266572275</v>
      </c>
      <c r="BH26" s="19">
        <f>(SUM(AZ31:BH31)-SUM(AZ35:BH35))/SUM(AZ31:BH31)</f>
        <v>0.98922641266572275</v>
      </c>
      <c r="BI26" s="19">
        <f>(SUM(AZ31:BI31)-SUM(AZ35:BI35))/SUM(AZ31:BI31)</f>
        <v>0.98922641266572275</v>
      </c>
      <c r="BJ26" s="19">
        <f>(SUM(AZ31:BJ31)-SUM(AZ35:BJ35))/SUM(AZ31:BJ31)</f>
        <v>0.98922641266572275</v>
      </c>
      <c r="BK26" s="19">
        <f>(SUM(AZ31:BK31)-SUM(AZ35:BK35))/SUM(AZ31:BK31)</f>
        <v>0.98922641266572275</v>
      </c>
      <c r="BL26" s="21"/>
    </row>
    <row r="27" spans="1:64" s="14" customFormat="1" hidden="1" outlineLevel="1">
      <c r="A27" s="7" t="s">
        <v>37</v>
      </c>
      <c r="B27" s="19">
        <f>B19</f>
        <v>0.99195010453646593</v>
      </c>
      <c r="C27" s="19">
        <f>(SUM(B4:C4)-SUM(B36:C36))/SUM(B4:C4)</f>
        <v>0.99001772076819627</v>
      </c>
      <c r="D27" s="19">
        <f>(SUM(B4:D4)-SUM(B36:D36))/SUM(B4:D4)</f>
        <v>0.98356140087695443</v>
      </c>
      <c r="E27" s="19">
        <f>(SUM(B4:E4)-SUM(B36:E36))/SUM(B4:E4)</f>
        <v>0.95956701536478362</v>
      </c>
      <c r="F27" s="19">
        <f>(SUM(B4:F4)-SUM(B36:F36))/SUM(B4:F4)</f>
        <v>0.95361565903492784</v>
      </c>
      <c r="G27" s="19">
        <f>(SUM(B4:G4)-SUM(B36:G36))/SUM(B4:G4)</f>
        <v>0.91581299140221506</v>
      </c>
      <c r="H27" s="19">
        <f>(SUM(B4:H4)-SUM(B36:H36))/SUM(B4:H4)</f>
        <v>0.89121521423268535</v>
      </c>
      <c r="I27" s="20">
        <f>(SUM(B4:I4)-SUM(B36:I36))/SUM(B4:I4)</f>
        <v>0.88084582164885661</v>
      </c>
      <c r="J27" s="19">
        <f>(SUM(B4:J4)-SUM(B36:J36))/SUM(B4:J4)</f>
        <v>0.86626605692919523</v>
      </c>
      <c r="K27" s="19">
        <f>(SUM(B4:K4)-SUM(B36:K36))/SUM(B4:K4)</f>
        <v>0.85690309184443003</v>
      </c>
      <c r="L27" s="19">
        <f>(SUM(B4:L4)-SUM(B36:L36))/SUM(B4:L4)</f>
        <v>0.8638708845032893</v>
      </c>
      <c r="M27" s="20">
        <f>(SUM(B4:M4)-SUM(B36:M36))/SUM(B4:M4)</f>
        <v>0.87241702197575866</v>
      </c>
      <c r="N27" s="19">
        <f t="shared" si="43"/>
        <v>0.99272957337820689</v>
      </c>
      <c r="O27" s="19">
        <f>(SUM(N4:O4)-SUM(N36:O36))/SUM(N4:O4)</f>
        <v>0.97199018738055698</v>
      </c>
      <c r="P27" s="19">
        <f>(SUM(N4:P4)-SUM(N36:P36))/SUM(N4:P4)</f>
        <v>0.9669855380341531</v>
      </c>
      <c r="Q27" s="19">
        <f>(SUM(N4:Q4)-SUM(N36:Q36))/SUM(N4:Q4)</f>
        <v>0.92732142124780259</v>
      </c>
      <c r="R27" s="19">
        <f>(SUM(N4:R4)-SUM(N36:R36))/SUM(N4:R4)</f>
        <v>0.89960224256610055</v>
      </c>
      <c r="S27" s="19">
        <f>(SUM(N4:S4)-SUM(N36:S36))/SUM(N4:S4)</f>
        <v>0.88314959170063401</v>
      </c>
      <c r="T27" s="19">
        <f>(SUM(N4:T4)-SUM(N36:T36))/SUM(N4:T4)</f>
        <v>0.87422855890224804</v>
      </c>
      <c r="U27" s="19">
        <f>(SUM(N4:U4)-SUM(N36:U36))/SUM(N4:U4)</f>
        <v>0.86816705952715256</v>
      </c>
      <c r="V27" s="19">
        <f>(SUM(N4:V4)-SUM(N36:V36))/SUM(N4:V4)</f>
        <v>0.86484333523244139</v>
      </c>
      <c r="W27" s="19">
        <f>(SUM(N4:W4)-SUM(N36:W36))/SUM(N4:W4)</f>
        <v>0.85879195181796375</v>
      </c>
      <c r="X27" s="19">
        <f>(SUM(N4:X4)-SUM(N36:X36))/SUM(N4:X4)</f>
        <v>0.86581185109520864</v>
      </c>
      <c r="Y27" s="19">
        <f>(SUM(N4:Y4)-SUM(N36:Y36))/SUM(N4:Y4)</f>
        <v>0.87546372666813077</v>
      </c>
      <c r="Z27" s="19">
        <f t="shared" si="44"/>
        <v>0.93284513462050733</v>
      </c>
      <c r="AA27" s="19">
        <f>(SUM(Z4:AA4)-SUM(Z36:AA36))/SUM(Z4:AA4)</f>
        <v>0.87714252376456825</v>
      </c>
      <c r="AB27" s="19">
        <f>(SUM(Z4:AB4)-SUM(Z36:AB36))/SUM(Z4:AB4)</f>
        <v>0.87987466516984858</v>
      </c>
      <c r="AC27" s="19">
        <f>(SUM(Z4:AC4)-SUM(Z36:AC36))/SUM(Z4:AC4)</f>
        <v>0.89933796915621977</v>
      </c>
      <c r="AD27" s="19">
        <f>(SUM(Z4:AD4)-SUM(Z36:AD36))/SUM(Z4:AD4)</f>
        <v>0.91287127226678388</v>
      </c>
      <c r="AE27" s="19">
        <f>(SUM(Z4:AE4)-SUM(Z36:AE36))/SUM(Z4:AE4)</f>
        <v>0.92152312139434134</v>
      </c>
      <c r="AF27" s="19">
        <f>(SUM(Z4:AF4)-SUM(Z36:AF36))/SUM(Z4:AF4)</f>
        <v>0.9281233022648766</v>
      </c>
      <c r="AG27" s="19">
        <f>(SUM(Z4:AG4)-SUM(Z36:AG36))/SUM(Z4:AG4)</f>
        <v>0.93428005965935235</v>
      </c>
      <c r="AH27" s="19">
        <f>(SUM(Z4:AH4)-SUM(Z36:AH36))/SUM(Z4:AH4)</f>
        <v>0.94275089516333088</v>
      </c>
      <c r="AI27" s="19">
        <f>(SUM(Z4:AI4)-SUM(Z36:AI36))/SUM(Z4:AI4)</f>
        <v>0.94669322715440907</v>
      </c>
      <c r="AJ27" s="19">
        <f>(SUM(Z4:AJ4)-SUM(Z36:AJ36))/SUM(Z4:AJ4)</f>
        <v>0.95257822885999333</v>
      </c>
      <c r="AK27" s="19">
        <f>(SUM(Z4:AK4)-SUM(Z36:AK36))/SUM(Z4:AK4)</f>
        <v>0.95608880376387839</v>
      </c>
      <c r="AL27" s="21"/>
      <c r="AO27" s="63"/>
      <c r="AP27" s="63"/>
      <c r="AQ27" s="63"/>
      <c r="AR27" s="63"/>
      <c r="AS27" s="63"/>
      <c r="AT27" s="63"/>
      <c r="AU27" s="63"/>
      <c r="AV27" s="63"/>
      <c r="AW27" s="63"/>
      <c r="AX27" s="119"/>
      <c r="AY27" s="63"/>
      <c r="AZ27" s="19">
        <f t="shared" si="45"/>
        <v>1</v>
      </c>
      <c r="BA27" s="19">
        <f>(SUM(AZ4:BA4)-SUM(AZ36:BA36))/SUM(AZ4:BA4)</f>
        <v>1</v>
      </c>
      <c r="BB27" s="19">
        <f>(SUM(AZ4:BB4)-SUM(AZ36:BB36))/SUM(AZ4:BB4)</f>
        <v>1</v>
      </c>
      <c r="BC27" s="19">
        <f>(SUM(AZ4:BC4)-SUM(AZ36:BC36))/SUM(AZ4:BC4)</f>
        <v>1</v>
      </c>
      <c r="BD27" s="19">
        <f>(SUM(AZ4:BD4)-SUM(AZ36:BD36))/SUM(AZ4:BD4)</f>
        <v>1</v>
      </c>
      <c r="BE27" s="19">
        <f>(SUM(AZ4:BE4)-SUM(AZ36:BE36))/SUM(AZ4:BE4)</f>
        <v>1</v>
      </c>
      <c r="BF27" s="19">
        <f>(SUM(AZ4:BF4)-SUM(AZ36:BF36))/SUM(AZ4:BF4)</f>
        <v>1</v>
      </c>
      <c r="BG27" s="19">
        <f>(SUM(AZ4:BG4)-SUM(AZ36:BG36))/SUM(AZ4:BG4)</f>
        <v>1</v>
      </c>
      <c r="BH27" s="19">
        <f>(SUM(AZ4:BH4)-SUM(AZ36:BH36))/SUM(AZ4:BH4)</f>
        <v>1</v>
      </c>
      <c r="BI27" s="19">
        <f>(SUM(AZ4:BI4)-SUM(AZ36:BI36))/SUM(AZ4:BI4)</f>
        <v>1</v>
      </c>
      <c r="BJ27" s="19">
        <f>(SUM(AZ4:BJ4)-SUM(AZ36:BJ36))/SUM(AZ4:BJ4)</f>
        <v>1</v>
      </c>
      <c r="BK27" s="19">
        <f>(SUM(AZ4:BK4)-SUM(AZ36:BK36))/SUM(AZ4:BK4)</f>
        <v>1</v>
      </c>
      <c r="BL27" s="21"/>
    </row>
    <row r="28" spans="1:64" s="14" customFormat="1" hidden="1" outlineLevel="1">
      <c r="A28" s="7" t="s">
        <v>45</v>
      </c>
      <c r="B28" s="19"/>
      <c r="C28" s="19"/>
      <c r="D28" s="19"/>
      <c r="E28" s="19"/>
      <c r="F28" s="19"/>
      <c r="G28" s="19"/>
      <c r="H28" s="19"/>
      <c r="I28" s="20"/>
      <c r="J28" s="19"/>
      <c r="K28" s="19"/>
      <c r="L28" s="19"/>
      <c r="M28" s="20"/>
      <c r="N28" s="19">
        <f t="shared" si="43"/>
        <v>0.99796920802701028</v>
      </c>
      <c r="O28" s="19">
        <f>(SUM(N4:O4)-SUM(N37:O37))/SUM(N4:O4)</f>
        <v>0.99216953932124763</v>
      </c>
      <c r="P28" s="19">
        <f>(SUM(N4:P4)-SUM(N37:P37))/SUM(N4:P4)</f>
        <v>0.99575096004575536</v>
      </c>
      <c r="Q28" s="20">
        <f>(SUM(N4:Q4)-SUM(N37:Q37))/SUM(N4:Q4)</f>
        <v>0.99717883079342751</v>
      </c>
      <c r="R28" s="20">
        <f>(SUM(N4:R4)-SUM(N37:R37))/SUM(N4:R4)</f>
        <v>0.99745228693704568</v>
      </c>
      <c r="S28" s="20">
        <f>(SUM(N4:S4)-SUM(N37:S37))/SUM(N4:S4)</f>
        <v>0.99748213084950066</v>
      </c>
      <c r="T28" s="20">
        <f>(SUM(N4:T4)-SUM(N37:T37))/SUM(N4:T4)</f>
        <v>0.99672337750358575</v>
      </c>
      <c r="U28" s="19">
        <f>(SUM(N4:U4)-SUM(N37:U37))/SUM(N4:U4)</f>
        <v>0.99431553084341817</v>
      </c>
      <c r="V28" s="19">
        <f>(SUM(N4:V4)-SUM(N37:V37))/SUM(N4:V4)</f>
        <v>0.99305904957681668</v>
      </c>
      <c r="W28" s="19">
        <f>(SUM(O4:W4)-SUM(O37:W37))/SUM(O4:W4)</f>
        <v>0.9928538328019002</v>
      </c>
      <c r="X28" s="19">
        <f>(SUM(N4:X4)-SUM(N37:X37))/SUM(N4:X4)</f>
        <v>0.99361418410076296</v>
      </c>
      <c r="Y28" s="19">
        <f>(SUM(N4:Y4)-SUM(N37:Y37))/SUM(N4:Y4)</f>
        <v>0.99409106096460176</v>
      </c>
      <c r="Z28" s="19">
        <f t="shared" si="44"/>
        <v>1</v>
      </c>
      <c r="AA28" s="19">
        <f>(SUM(Z4:AA4)-SUM(Z37:AA37))/SUM(Z4:AA4)</f>
        <v>1</v>
      </c>
      <c r="AB28" s="19">
        <f>(SUM(Z4:AB4)-SUM(Z37:AB37))/SUM(Z4:AB4)</f>
        <v>1</v>
      </c>
      <c r="AC28" s="19">
        <f>(SUM(Z4:AC4)-SUM(Z37:AC37))/SUM(Z4:AC4)</f>
        <v>1</v>
      </c>
      <c r="AD28" s="19">
        <f>(SUM(Z4:AD4)-SUM(Z37:AD37))/SUM(Z4:AD4)</f>
        <v>1</v>
      </c>
      <c r="AE28" s="19">
        <f>(SUM(Z4:AE4)-SUM(Z37:AE37))/SUM(Z4:AE4)</f>
        <v>1</v>
      </c>
      <c r="AF28" s="19">
        <f>(SUM(Z4:AF4)-SUM(Z37:AF37))/SUM(Z4:AF4)</f>
        <v>1</v>
      </c>
      <c r="AG28" s="19">
        <f>(SUM(Z4:AG4)-SUM(Z37:AG37))/SUM(Z4:AG4)</f>
        <v>1</v>
      </c>
      <c r="AH28" s="19">
        <f>(SUM(Z4:AH4)-SUM(Z37:AH37))/SUM(Z4:AH4)</f>
        <v>1</v>
      </c>
      <c r="AI28" s="19">
        <f>(SUM(Z4:AI4)-SUM(Z37:AI37))/SUM(Z4:AI4)</f>
        <v>1</v>
      </c>
      <c r="AJ28" s="19">
        <f>(SUM(Z4:AJ4)-SUM(Z37:AJ37))/SUM(Z4:AJ4)</f>
        <v>1</v>
      </c>
      <c r="AK28" s="19">
        <f>(SUM(Z4:AK4)-SUM(Z37:AK37))/SUM(Z4:AK4)</f>
        <v>1</v>
      </c>
      <c r="AL28" s="21"/>
      <c r="AO28" s="63"/>
      <c r="AP28" s="65"/>
      <c r="AQ28" s="65"/>
      <c r="AR28" s="65"/>
      <c r="AS28" s="65"/>
      <c r="AT28" s="65"/>
      <c r="AU28" s="65"/>
      <c r="AV28" s="65"/>
      <c r="AW28" s="65"/>
      <c r="AX28" s="120"/>
      <c r="AY28" s="65"/>
      <c r="AZ28" s="19">
        <f t="shared" si="45"/>
        <v>1</v>
      </c>
      <c r="BA28" s="19">
        <f>(SUM(AZ4:BA4)-SUM(AZ37:BA37))/SUM(AZ4:BA4)</f>
        <v>1</v>
      </c>
      <c r="BB28" s="19">
        <f>(SUM(AZ4:BB4)-SUM(AZ37:BB37))/SUM(AZ4:BB4)</f>
        <v>1</v>
      </c>
      <c r="BC28" s="19">
        <f>(SUM(AZ4:BC4)-SUM(AZ37:BC37))/SUM(AZ4:BC4)</f>
        <v>1</v>
      </c>
      <c r="BD28" s="19">
        <f>(SUM(AZ4:BD4)-SUM(AZ37:BD37))/SUM(AZ4:BD4)</f>
        <v>1</v>
      </c>
      <c r="BE28" s="19">
        <f>(SUM(AZ4:BE4)-SUM(AZ37:BE37))/SUM(AZ4:BE4)</f>
        <v>1</v>
      </c>
      <c r="BF28" s="19">
        <f>(SUM(AZ4:BF4)-SUM(AZ37:BF37))/SUM(AZ4:BF4)</f>
        <v>1</v>
      </c>
      <c r="BG28" s="19">
        <f>(SUM(AZ4:BG4)-SUM(AZ37:BG37))/SUM(AZ4:BG4)</f>
        <v>1</v>
      </c>
      <c r="BH28" s="19">
        <f>(SUM(AZ4:BH4)-SUM(AZ37:BH37))/SUM(AZ4:BH4)</f>
        <v>1</v>
      </c>
      <c r="BI28" s="19">
        <f>(SUM(AZ4:BI4)-SUM(AZ37:BI37))/SUM(AZ4:BI4)</f>
        <v>1</v>
      </c>
      <c r="BJ28" s="19">
        <f>(SUM(AZ4:BJ4)-SUM(AZ37:BJ37))/SUM(AZ4:BJ4)</f>
        <v>1</v>
      </c>
      <c r="BK28" s="19">
        <f>(SUM(AZ4:BK4)-SUM(AZ37:BK37))/SUM(AZ4:BK4)</f>
        <v>1</v>
      </c>
      <c r="BL28" s="21"/>
    </row>
    <row r="29" spans="1:64" s="14" customFormat="1" hidden="1" outlineLevel="1">
      <c r="A29" s="7" t="s">
        <v>46</v>
      </c>
      <c r="B29" s="19"/>
      <c r="C29" s="19"/>
      <c r="D29" s="19"/>
      <c r="E29" s="19"/>
      <c r="F29" s="19"/>
      <c r="G29" s="19"/>
      <c r="H29" s="19"/>
      <c r="I29" s="20"/>
      <c r="J29" s="19"/>
      <c r="K29" s="19"/>
      <c r="L29" s="19"/>
      <c r="M29" s="20"/>
      <c r="N29" s="19">
        <f t="shared" si="43"/>
        <v>0.99807565118696084</v>
      </c>
      <c r="O29" s="19">
        <f>(SUM(N4:O4)-SUM(N38:O38))/SUM(N4:O4)</f>
        <v>0.9990309044510336</v>
      </c>
      <c r="P29" s="19">
        <f>(SUM(N4:P4)-SUM(N38:P38))/SUM(N4:P4)</f>
        <v>0.99937609281804074</v>
      </c>
      <c r="Q29" s="20">
        <f>(SUM(N4:Q4)-SUM(N38:Q38))/SUM(N4:Q4)</f>
        <v>0.98012140076334964</v>
      </c>
      <c r="R29" s="20">
        <f>(SUM(N4:R4)-SUM(N38:R38))/SUM(N4:R4)</f>
        <v>0.98085741889603473</v>
      </c>
      <c r="S29" s="20">
        <f>(SUM(N4:S4)-SUM(N38:S38))/SUM(N4:S4)</f>
        <v>0.98200909299706396</v>
      </c>
      <c r="T29" s="19">
        <f>(SUM(N4:T4)-SUM(N38:T38))/SUM(N4:T4)</f>
        <v>0.98281233775526811</v>
      </c>
      <c r="U29" s="19">
        <f>(SUM(N4:U4)-SUM(N38:U38))/SUM(N4:U4)</f>
        <v>0.98342401459001816</v>
      </c>
      <c r="V29" s="19">
        <f>(SUM(N4:V4)-SUM(N38:V38))/SUM(N4:V4)</f>
        <v>0.98438317704117151</v>
      </c>
      <c r="W29" s="19">
        <f>(SUM(N4:W4)-SUM(N38:W38))/SUM(N4:W4)</f>
        <v>0.98612804050341962</v>
      </c>
      <c r="X29" s="19">
        <f>(SUM(N4:X4)-SUM(N38:X38))/SUM(N4:X4)</f>
        <v>0.98703139700144926</v>
      </c>
      <c r="Y29" s="19">
        <f>(SUM(N4:Y4)-SUM(N38:Y38))/SUM(N4:Y4)</f>
        <v>0.9878218144540033</v>
      </c>
      <c r="Z29" s="19">
        <f t="shared" si="44"/>
        <v>0.99939324578971778</v>
      </c>
      <c r="AA29" s="19">
        <f>(SUM(Z4:AA4)-SUM(Z38:AA38))/SUM(Z4:AA4)</f>
        <v>0.99304653708353596</v>
      </c>
      <c r="AB29" s="19">
        <f>(SUM(Z4:AB4)-SUM(Z38:AB38))/SUM(Z4:AB4)</f>
        <v>0.99488464790433628</v>
      </c>
      <c r="AC29" s="19">
        <f>(SUM(Z4:AC4)-SUM(Z38:AC38))/SUM(Z4:AC4)</f>
        <v>0.99607995649842485</v>
      </c>
      <c r="AD29" s="19">
        <f>(SUM(Z4:AD4)-SUM(Z38:AD38))/SUM(Z4:AD4)</f>
        <v>0.99624781778467963</v>
      </c>
      <c r="AE29" s="19">
        <f>(SUM(Z4:AE4)-SUM(Z38:AE38))/SUM(Z4:AE4)</f>
        <v>0.99664251972606155</v>
      </c>
      <c r="AF29" s="19">
        <f>(SUM(Z4:AF4)-SUM(Z38:AF38))/SUM(Z4:AF4)</f>
        <v>0.99693994917747764</v>
      </c>
      <c r="AG29" s="19">
        <f>(SUM(Z4:AG4)-SUM(Z38:AG38))/SUM(Z4:AG4)</f>
        <v>0.99725985896566116</v>
      </c>
      <c r="AH29" s="19">
        <f>(SUM(Z4:AH4)-SUM(Z38:AH38))/SUM(Z4:AH4)</f>
        <v>0.99765909126509977</v>
      </c>
      <c r="AI29" s="19">
        <f>(SUM(Z4:AI4)-SUM(Z38:AI38))/SUM(Z4:AI4)</f>
        <v>0.99782190344734856</v>
      </c>
      <c r="AJ29" s="19">
        <f>(SUM(Z4:AJ4)-SUM(Z38:AJ38))/SUM(Z4:AJ4)</f>
        <v>0.99806474607375506</v>
      </c>
      <c r="AK29" s="19">
        <f>(SUM(Z4:AK4)-SUM(Z38:AK38))/SUM(Z4:AK4)</f>
        <v>0.99821188610658784</v>
      </c>
      <c r="AL29" s="21"/>
      <c r="AO29" s="66"/>
      <c r="AP29" s="67"/>
      <c r="AQ29" s="67"/>
      <c r="AR29" s="67"/>
      <c r="AS29" s="67"/>
      <c r="AT29" s="67"/>
      <c r="AU29" s="67"/>
      <c r="AV29" s="67"/>
      <c r="AW29" s="67"/>
      <c r="AX29" s="121"/>
      <c r="AY29" s="67"/>
      <c r="AZ29" s="19">
        <f t="shared" si="45"/>
        <v>1</v>
      </c>
      <c r="BA29" s="19">
        <f>(SUM(AZ4:BA4)-SUM(AZ38:BA38))/SUM(AZ4:BA4)</f>
        <v>1</v>
      </c>
      <c r="BB29" s="19">
        <f>(SUM(AZ4:BB4)-SUM(AZ38:BB38))/SUM(AZ4:BB4)</f>
        <v>1</v>
      </c>
      <c r="BC29" s="19">
        <f>(SUM(AZ4:BC4)-SUM(AZ38:BC38))/SUM(AZ4:BC4)</f>
        <v>1</v>
      </c>
      <c r="BD29" s="19">
        <f>(SUM(AZ4:BD4)-SUM(AZ38:BD38))/SUM(AZ4:BD4)</f>
        <v>1</v>
      </c>
      <c r="BE29" s="19">
        <f>(SUM(AZ4:BE4)-SUM(AZ38:BE38))/SUM(AZ4:BE4)</f>
        <v>1</v>
      </c>
      <c r="BF29" s="19">
        <f>(SUM(AZ4:BF4)-SUM(AZ38:BF38))/SUM(AZ4:BF4)</f>
        <v>1</v>
      </c>
      <c r="BG29" s="19">
        <f>(SUM(AZ4:BG4)-SUM(AZ38:BG38))/SUM(AZ4:BG4)</f>
        <v>1</v>
      </c>
      <c r="BH29" s="19">
        <f>(SUM(AZ4:BH4)-SUM(AZ38:BH38))/SUM(AZ4:BH4)</f>
        <v>1</v>
      </c>
      <c r="BI29" s="19">
        <f>(SUM(AZ4:BI4)-SUM(AZ38:BI38))/SUM(AZ4:BI4)</f>
        <v>1</v>
      </c>
      <c r="BJ29" s="19">
        <f>(SUM(AZ4:BJ4)-SUM(AZ38:BJ38))/SUM(AZ4:BJ4)</f>
        <v>1</v>
      </c>
      <c r="BK29" s="19">
        <f>(SUM(AZ4:BK4)-SUM(AZ38:BK38))/SUM(AZ4:BK4)</f>
        <v>1</v>
      </c>
      <c r="BL29" s="21"/>
    </row>
    <row r="30" spans="1:64" s="14" customFormat="1" ht="13.8" hidden="1" outlineLevel="1" thickBot="1">
      <c r="A30" s="39" t="s">
        <v>48</v>
      </c>
      <c r="B30" s="40"/>
      <c r="C30" s="40"/>
      <c r="D30" s="40"/>
      <c r="E30" s="40"/>
      <c r="F30" s="40"/>
      <c r="G30" s="40"/>
      <c r="H30" s="40"/>
      <c r="I30" s="41"/>
      <c r="J30" s="40"/>
      <c r="K30" s="40"/>
      <c r="L30" s="40"/>
      <c r="M30" s="41"/>
      <c r="N30" s="40">
        <f>(N4-N37-N38)/N4</f>
        <v>0.99604485921397112</v>
      </c>
      <c r="O30" s="40">
        <f>(SUM(N4:O4)-SUM(N37:O37)-SUM(N38:O38))/SUM(N4:O4)</f>
        <v>0.99120044377228123</v>
      </c>
      <c r="P30" s="40">
        <f>(SUM(N4:P4)-SUM(N37:P37)-SUM(N38:P38))/SUM(N4:P4)</f>
        <v>0.9951270528637961</v>
      </c>
      <c r="Q30" s="40">
        <f>(SUM(N4:Q4)-SUM(N37:Q37)-SUM(N38:Q38))/SUM(N4:Q4)</f>
        <v>0.97730023155677714</v>
      </c>
      <c r="R30" s="40">
        <f>(SUM(N4:R4)-SUM(N37:R37)-SUM(N38:R38))/SUM(N4:R4)</f>
        <v>0.97830970583308052</v>
      </c>
      <c r="S30" s="40">
        <f>(SUM(N4:S4)-SUM(N37:S37)-SUM(N38:S38))/SUM(N4:S4)</f>
        <v>0.97949122384656462</v>
      </c>
      <c r="T30" s="40">
        <f>(SUM(N4:T4)-SUM(N37:T37)-SUM(N38:T38))/SUM(N4:T4)</f>
        <v>0.97953571525885397</v>
      </c>
      <c r="U30" s="40">
        <f>(SUM(N4:U4)-SUM(N37:U37)-SUM(N38:U38))/SUM(N4:U4)</f>
        <v>0.97773954543343633</v>
      </c>
      <c r="V30" s="40">
        <f>(SUM(N4:V4)-SUM(N37:V37)-SUM(N38:V38))/SUM(N4:V4)</f>
        <v>0.97744222661798819</v>
      </c>
      <c r="W30" s="40">
        <f>(SUM(N4:W4)-SUM(N37:W37)-SUM(N38:W38))/SUM(N4:W4)</f>
        <v>0.97934759976964147</v>
      </c>
      <c r="X30" s="40">
        <f>(SUM(N4:X4)-SUM(N37:X37)-SUM(N38:X38))/SUM(N4:X4)</f>
        <v>0.98064558110221212</v>
      </c>
      <c r="Y30" s="40">
        <f>(SUM(N4:Y4)-SUM(N37:Y37)-SUM(N38:Y38))/SUM(N4:Y4)</f>
        <v>0.98191287541860506</v>
      </c>
      <c r="Z30" s="40">
        <f t="shared" si="44"/>
        <v>0.99939324578971778</v>
      </c>
      <c r="AA30" s="40">
        <f>(SUM(Z4:AA4)-SUM(Z37:AA37)-SUM(Z38:AA38))/SUM(Z4:AA4)</f>
        <v>0.99304653708353596</v>
      </c>
      <c r="AB30" s="40">
        <f>(SUM(Z4:AB4)-SUM(Z37:AB37)-SUM(Z38:AB38))/SUM(Z4:AB4)</f>
        <v>0.99488464790433628</v>
      </c>
      <c r="AC30" s="40">
        <f>(SUM(Z4:AC4)-SUM(Z37:AC37)-SUM(Z38:AC38))/SUM(Z4:AC4)</f>
        <v>0.99607995649842485</v>
      </c>
      <c r="AD30" s="40">
        <f>(SUM(Z4:AD4)-SUM(Z37:AD37)-SUM(Z38:AD38))/SUM(Z4:AD4)</f>
        <v>0.99624781778467963</v>
      </c>
      <c r="AE30" s="40">
        <f>(SUM(Z4:AE4)-SUM(Z37:AE37)-SUM(Z38:AE38))/SUM(Z4:AE4)</f>
        <v>0.99664251972606155</v>
      </c>
      <c r="AF30" s="40">
        <f>(SUM(Z4:AF4)-SUM(Z37:AF37)-SUM(Z38:AF38))/SUM(Z4:AF4)</f>
        <v>0.99693994917747764</v>
      </c>
      <c r="AG30" s="40">
        <f>(SUM(Z4:AG4)-SUM(Z37:AG37)-SUM(Z38:AG38))/SUM(Z4:AG4)</f>
        <v>0.99725985896566116</v>
      </c>
      <c r="AH30" s="40">
        <f>(SUM(Z4:AH4)-SUM(Z37:AH37)-SUM(Z38:AH38))/SUM(Z4:AH4)</f>
        <v>0.99765909126509977</v>
      </c>
      <c r="AI30" s="40">
        <f>(SUM(Z4:AI4)-SUM(Z37:AI37)-SUM(Z38:AI38))/SUM(Z4:AI4)</f>
        <v>0.99782190344734856</v>
      </c>
      <c r="AJ30" s="40">
        <f>(SUM(Z4:AJ4)-SUM(Z37:AJ37)-SUM(Z38:AJ38))/SUM(Z4:AJ4)</f>
        <v>0.99806474607375506</v>
      </c>
      <c r="AK30" s="40">
        <f>(SUM(Z4:AK4)-SUM(Z37:AK37)-SUM(Z38:AK38))/SUM(Z4:AK4)</f>
        <v>0.99821188610658784</v>
      </c>
      <c r="AL30" s="56"/>
      <c r="AR30" s="61"/>
      <c r="AT30" s="61"/>
      <c r="AV30" s="61"/>
      <c r="AX30" s="115"/>
      <c r="AZ30" s="40">
        <f t="shared" si="45"/>
        <v>1</v>
      </c>
      <c r="BA30" s="40">
        <f>(SUM(AZ4:BA4)-SUM(AZ37:BA37)-SUM(AZ38:BA38))/SUM(AZ4:BA4)</f>
        <v>1</v>
      </c>
      <c r="BB30" s="40">
        <f>(SUM(AZ4:BB4)-SUM(AZ37:BB37)-SUM(AZ38:BB38))/SUM(AZ4:BB4)</f>
        <v>1</v>
      </c>
      <c r="BC30" s="40">
        <f>(SUM(AZ4:BC4)-SUM(AZ37:BC37)-SUM(AZ38:BC38))/SUM(AZ4:BC4)</f>
        <v>1</v>
      </c>
      <c r="BD30" s="40">
        <f>(SUM(AZ4:BD4)-SUM(AZ37:BD37)-SUM(AZ38:BD38))/SUM(AZ4:BD4)</f>
        <v>1</v>
      </c>
      <c r="BE30" s="40">
        <f>(SUM(AZ4:BE4)-SUM(AZ37:BE37)-SUM(AZ38:BE38))/SUM(AZ4:BE4)</f>
        <v>1</v>
      </c>
      <c r="BF30" s="40">
        <f>(SUM(AZ4:BF4)-SUM(AZ37:BF37)-SUM(AZ38:BF38))/SUM(AZ4:BF4)</f>
        <v>1</v>
      </c>
      <c r="BG30" s="40">
        <f>(SUM(AZ4:BG4)-SUM(AZ37:BG37)-SUM(AZ38:BG38))/SUM(AZ4:BG4)</f>
        <v>1</v>
      </c>
      <c r="BH30" s="40">
        <f>(SUM(AZ4:BH4)-SUM(AZ37:BH37)-SUM(AZ38:BH38))/SUM(AZ4:BH4)</f>
        <v>1</v>
      </c>
      <c r="BI30" s="40">
        <f>(SUM(AZ4:BI4)-SUM(AZ37:BI37)-SUM(AZ38:BI38))/SUM(AZ4:BI4)</f>
        <v>1</v>
      </c>
      <c r="BJ30" s="40">
        <f>(SUM(AZ4:BJ4)-SUM(AZ37:BJ37)-SUM(AZ38:BJ38))/SUM(AZ4:BJ4)</f>
        <v>1</v>
      </c>
      <c r="BK30" s="40">
        <f>(SUM(AZ4:BK4)-SUM(AZ37:BK37)-SUM(AZ38:BK38))/SUM(AZ4:BK4)</f>
        <v>1</v>
      </c>
      <c r="BL30" s="56"/>
    </row>
    <row r="31" spans="1:64" ht="15" hidden="1" outlineLevel="1">
      <c r="A31" s="42" t="s">
        <v>38</v>
      </c>
      <c r="D31" s="129">
        <v>10000</v>
      </c>
      <c r="E31" s="129">
        <v>8462</v>
      </c>
      <c r="F31" s="129">
        <v>7599</v>
      </c>
      <c r="G31" s="129">
        <v>6126</v>
      </c>
      <c r="H31" s="129">
        <v>11524</v>
      </c>
      <c r="I31" s="129">
        <v>536</v>
      </c>
      <c r="J31" s="129">
        <v>7115</v>
      </c>
      <c r="K31" s="129">
        <v>995</v>
      </c>
      <c r="L31" s="129">
        <v>8222</v>
      </c>
      <c r="M31" s="129">
        <v>8402</v>
      </c>
      <c r="N31" s="125">
        <v>2441</v>
      </c>
      <c r="O31" s="125">
        <v>4348</v>
      </c>
      <c r="P31" s="125">
        <v>871</v>
      </c>
      <c r="Q31" s="125">
        <v>3875</v>
      </c>
      <c r="R31" s="125">
        <v>2400</v>
      </c>
      <c r="S31" s="125">
        <v>5983</v>
      </c>
      <c r="T31" s="125">
        <v>72298</v>
      </c>
      <c r="U31" s="125">
        <v>10051</v>
      </c>
      <c r="V31" s="125">
        <v>2368</v>
      </c>
      <c r="W31" s="125">
        <v>21000</v>
      </c>
      <c r="X31" s="125">
        <v>6451</v>
      </c>
      <c r="Y31" s="125">
        <v>2305</v>
      </c>
      <c r="Z31" s="71">
        <v>9331</v>
      </c>
      <c r="AA31" s="71">
        <v>1720</v>
      </c>
      <c r="AB31" s="71">
        <v>16593</v>
      </c>
      <c r="AC31" s="71">
        <v>2938</v>
      </c>
      <c r="AD31" s="71">
        <v>5000</v>
      </c>
      <c r="AE31" s="71">
        <v>16101</v>
      </c>
      <c r="AF31" s="71">
        <v>20606</v>
      </c>
      <c r="AG31" s="71">
        <v>26926</v>
      </c>
      <c r="AH31" s="71">
        <v>25832</v>
      </c>
      <c r="AI31" s="71">
        <v>22873</v>
      </c>
      <c r="AJ31" s="71">
        <v>17284</v>
      </c>
      <c r="AK31" s="71">
        <v>15785</v>
      </c>
      <c r="AL31" s="43">
        <f>SUM(Z31:AK31)</f>
        <v>180989</v>
      </c>
      <c r="AZ31" s="71">
        <v>20963</v>
      </c>
      <c r="BA31" s="71">
        <v>15205</v>
      </c>
      <c r="BB31" s="71">
        <v>16973</v>
      </c>
      <c r="BC31" s="71">
        <v>9922</v>
      </c>
      <c r="BD31" s="71">
        <v>14127</v>
      </c>
      <c r="BE31" s="71">
        <v>500</v>
      </c>
      <c r="BF31" s="71"/>
      <c r="BG31" s="71"/>
      <c r="BH31" s="71"/>
      <c r="BI31" s="71"/>
      <c r="BJ31" s="71"/>
      <c r="BK31" s="71"/>
      <c r="BL31" s="43">
        <f>SUM(AZ31:BK31)</f>
        <v>77690</v>
      </c>
    </row>
    <row r="32" spans="1:64" ht="15" hidden="1" outlineLevel="1">
      <c r="A32" s="42" t="s">
        <v>39</v>
      </c>
      <c r="B32" s="1">
        <v>8228</v>
      </c>
      <c r="C32" s="1">
        <v>4596</v>
      </c>
      <c r="D32" s="129">
        <v>98006</v>
      </c>
      <c r="E32" s="129">
        <v>110328</v>
      </c>
      <c r="F32" s="129">
        <v>69929</v>
      </c>
      <c r="G32" s="129">
        <v>207716</v>
      </c>
      <c r="H32" s="129">
        <v>148362</v>
      </c>
      <c r="I32" s="129">
        <v>229995</v>
      </c>
      <c r="J32" s="129">
        <v>295521</v>
      </c>
      <c r="K32" s="129">
        <v>111741</v>
      </c>
      <c r="L32" s="129">
        <v>19858</v>
      </c>
      <c r="M32" s="129">
        <v>10520</v>
      </c>
      <c r="N32" s="125">
        <v>32019</v>
      </c>
      <c r="O32" s="125">
        <v>23760</v>
      </c>
      <c r="P32" s="125">
        <v>52135</v>
      </c>
      <c r="Q32" s="125">
        <v>98649</v>
      </c>
      <c r="R32" s="125">
        <v>175058</v>
      </c>
      <c r="S32" s="125">
        <v>240521</v>
      </c>
      <c r="T32" s="125">
        <v>266081</v>
      </c>
      <c r="U32" s="125">
        <v>310865</v>
      </c>
      <c r="V32" s="125">
        <v>304920</v>
      </c>
      <c r="W32" s="125">
        <v>307867</v>
      </c>
      <c r="X32" s="125">
        <v>85487</v>
      </c>
      <c r="Y32" s="125">
        <v>14932</v>
      </c>
      <c r="Z32" s="2">
        <v>47260</v>
      </c>
      <c r="AA32" s="2">
        <v>163939</v>
      </c>
      <c r="AB32" s="2">
        <v>105040</v>
      </c>
      <c r="AC32" s="2">
        <v>41291</v>
      </c>
      <c r="AD32" s="2">
        <v>18439</v>
      </c>
      <c r="AE32" s="2">
        <v>478</v>
      </c>
      <c r="AF32" s="2">
        <v>5477</v>
      </c>
      <c r="AG32" s="2">
        <v>10172</v>
      </c>
      <c r="AH32" s="2">
        <v>4227</v>
      </c>
      <c r="AI32" s="2">
        <v>2478</v>
      </c>
      <c r="AJ32" s="2">
        <v>9788</v>
      </c>
      <c r="AK32" s="2">
        <v>1553</v>
      </c>
      <c r="AL32" s="43">
        <f>SUM(Z32:AK32)</f>
        <v>410142</v>
      </c>
      <c r="AZ32" s="2">
        <v>0</v>
      </c>
      <c r="BA32" s="2">
        <v>4026</v>
      </c>
      <c r="BB32" s="2">
        <v>68012</v>
      </c>
      <c r="BC32" s="2">
        <v>175698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/>
      <c r="BJ32" s="2"/>
      <c r="BK32" s="2"/>
      <c r="BL32" s="43">
        <f>SUM(AZ32:BK32)</f>
        <v>247736</v>
      </c>
    </row>
    <row r="33" spans="1:64" ht="15" hidden="1" outlineLevel="1">
      <c r="A33" s="42" t="s">
        <v>40</v>
      </c>
      <c r="B33" s="1">
        <v>9446</v>
      </c>
      <c r="C33" s="1">
        <v>14563</v>
      </c>
      <c r="D33" s="129">
        <v>196570</v>
      </c>
      <c r="E33" s="129">
        <v>359456</v>
      </c>
      <c r="F33" s="129">
        <v>272205</v>
      </c>
      <c r="G33" s="129">
        <v>613903</v>
      </c>
      <c r="H33" s="129">
        <v>605730</v>
      </c>
      <c r="I33" s="129">
        <v>530532</v>
      </c>
      <c r="J33" s="129">
        <v>882332</v>
      </c>
      <c r="K33" s="129">
        <v>464249</v>
      </c>
      <c r="L33" s="129">
        <v>58422</v>
      </c>
      <c r="M33" s="129">
        <v>34159</v>
      </c>
      <c r="N33" s="125">
        <v>16385</v>
      </c>
      <c r="O33" s="125">
        <v>84980</v>
      </c>
      <c r="P33" s="125">
        <v>274632</v>
      </c>
      <c r="Q33" s="125">
        <v>460960</v>
      </c>
      <c r="R33" s="125">
        <v>580117</v>
      </c>
      <c r="S33" s="125">
        <v>494084</v>
      </c>
      <c r="T33" s="125">
        <v>404008</v>
      </c>
      <c r="U33" s="125">
        <v>514616</v>
      </c>
      <c r="V33" s="125">
        <v>396662</v>
      </c>
      <c r="W33" s="125">
        <v>628021</v>
      </c>
      <c r="X33" s="125">
        <v>225069</v>
      </c>
      <c r="Y33" s="125">
        <v>102587</v>
      </c>
      <c r="Z33" s="2">
        <v>144384</v>
      </c>
      <c r="AA33" s="2">
        <v>521792</v>
      </c>
      <c r="AB33" s="2">
        <v>266659</v>
      </c>
      <c r="AC33" s="2">
        <v>89194</v>
      </c>
      <c r="AD33" s="2">
        <v>31852</v>
      </c>
      <c r="AE33" s="2">
        <v>10614</v>
      </c>
      <c r="AF33" s="2">
        <v>10417</v>
      </c>
      <c r="AG33" s="2">
        <v>11140</v>
      </c>
      <c r="AH33" s="2">
        <v>12243</v>
      </c>
      <c r="AI33" s="2">
        <v>2478</v>
      </c>
      <c r="AJ33" s="2">
        <v>13152</v>
      </c>
      <c r="AK33" s="2">
        <v>1931</v>
      </c>
      <c r="AL33" s="43">
        <f>SUM(Z33:AK33)</f>
        <v>1115856</v>
      </c>
      <c r="AZ33" s="2">
        <v>2589</v>
      </c>
      <c r="BA33" s="2">
        <v>6014</v>
      </c>
      <c r="BB33" s="2">
        <v>72246</v>
      </c>
      <c r="BC33" s="2">
        <v>222559</v>
      </c>
      <c r="BD33" s="2">
        <v>711</v>
      </c>
      <c r="BE33" s="2">
        <v>2363</v>
      </c>
      <c r="BF33" s="2">
        <v>0</v>
      </c>
      <c r="BG33" s="2">
        <v>0</v>
      </c>
      <c r="BH33" s="2">
        <v>0</v>
      </c>
      <c r="BI33" s="2"/>
      <c r="BJ33" s="2"/>
      <c r="BK33" s="2"/>
      <c r="BL33" s="43">
        <f>SUM(AZ33:BK33)</f>
        <v>306482</v>
      </c>
    </row>
    <row r="34" spans="1:64" ht="15" hidden="1" outlineLevel="1">
      <c r="A34" s="50" t="s">
        <v>41</v>
      </c>
      <c r="B34" s="130">
        <v>7535</v>
      </c>
      <c r="C34" s="130">
        <v>0</v>
      </c>
      <c r="D34" s="130">
        <v>50239</v>
      </c>
      <c r="E34" s="130">
        <v>137396</v>
      </c>
      <c r="F34" s="130">
        <v>57344</v>
      </c>
      <c r="G34" s="130">
        <v>304504</v>
      </c>
      <c r="H34" s="130">
        <v>313075</v>
      </c>
      <c r="I34" s="51">
        <v>137604</v>
      </c>
      <c r="J34" s="130">
        <v>76476</v>
      </c>
      <c r="K34" s="130">
        <v>44693</v>
      </c>
      <c r="L34" s="130">
        <v>21102</v>
      </c>
      <c r="M34" s="130">
        <v>1850</v>
      </c>
      <c r="N34" s="131">
        <v>3434</v>
      </c>
      <c r="O34" s="131">
        <v>15613</v>
      </c>
      <c r="P34" s="131">
        <v>51260</v>
      </c>
      <c r="Q34" s="131">
        <v>55762</v>
      </c>
      <c r="R34" s="131">
        <v>111528</v>
      </c>
      <c r="S34" s="131">
        <v>163934</v>
      </c>
      <c r="T34" s="131">
        <v>122518</v>
      </c>
      <c r="U34" s="131">
        <v>213532</v>
      </c>
      <c r="V34" s="131">
        <v>142812</v>
      </c>
      <c r="W34" s="131">
        <v>111493</v>
      </c>
      <c r="X34" s="131">
        <v>68807</v>
      </c>
      <c r="Y34" s="131">
        <v>9703</v>
      </c>
      <c r="Z34" s="2">
        <v>30491</v>
      </c>
      <c r="AA34" s="2">
        <v>173418</v>
      </c>
      <c r="AB34" s="2">
        <v>10345</v>
      </c>
      <c r="AC34" s="2">
        <v>24255</v>
      </c>
      <c r="AD34" s="2">
        <v>10707</v>
      </c>
      <c r="AE34" s="2">
        <v>0</v>
      </c>
      <c r="AF34" s="2">
        <v>4681</v>
      </c>
      <c r="AG34" s="2">
        <v>9822</v>
      </c>
      <c r="AH34" s="2">
        <v>3661</v>
      </c>
      <c r="AI34" s="2">
        <v>300</v>
      </c>
      <c r="AJ34" s="2">
        <v>1389</v>
      </c>
      <c r="AK34" s="2">
        <v>1575</v>
      </c>
      <c r="AL34" s="52">
        <f>SUM(Z34:AK34)</f>
        <v>270644</v>
      </c>
      <c r="AN34" s="11"/>
      <c r="AZ34" s="2">
        <v>0</v>
      </c>
      <c r="BA34" s="2">
        <v>5045</v>
      </c>
      <c r="BB34" s="2">
        <v>59244</v>
      </c>
      <c r="BC34" s="2">
        <v>170549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/>
      <c r="BJ34" s="2"/>
      <c r="BK34" s="2"/>
      <c r="BL34" s="52">
        <f>SUM(AZ34:BK34)</f>
        <v>234838</v>
      </c>
    </row>
    <row r="35" spans="1:64" ht="15" hidden="1" outlineLevel="1">
      <c r="A35" s="42" t="s">
        <v>42</v>
      </c>
      <c r="D35" s="129"/>
      <c r="E35" s="129"/>
      <c r="F35" s="129">
        <v>3695</v>
      </c>
      <c r="G35" s="129"/>
      <c r="H35" s="129">
        <v>1516</v>
      </c>
      <c r="I35" s="129">
        <v>536</v>
      </c>
      <c r="J35" s="129"/>
      <c r="K35" s="129"/>
      <c r="L35" s="129"/>
      <c r="M35" s="129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32">
        <v>1285</v>
      </c>
      <c r="Y35" s="125"/>
      <c r="Z35" s="133"/>
      <c r="AA35" s="133"/>
      <c r="AB35" s="129">
        <v>7580</v>
      </c>
      <c r="AC35" s="129"/>
      <c r="AD35" s="129"/>
      <c r="AE35" s="129"/>
      <c r="AF35" s="129"/>
      <c r="AG35" s="129"/>
      <c r="AH35" s="129"/>
      <c r="AI35" s="129"/>
      <c r="AJ35" s="129"/>
      <c r="AK35" s="129"/>
      <c r="AL35" s="43">
        <f t="shared" ref="AL35:AL38" si="46">SUM(Z35:AK35)</f>
        <v>7580</v>
      </c>
      <c r="AZ35" s="2">
        <v>0</v>
      </c>
      <c r="BA35" s="2">
        <v>0</v>
      </c>
      <c r="BB35" s="2">
        <v>837</v>
      </c>
      <c r="BC35" s="2">
        <v>0</v>
      </c>
      <c r="BD35" s="2">
        <v>0</v>
      </c>
      <c r="BE35" s="2">
        <v>0</v>
      </c>
      <c r="BF35" s="2"/>
      <c r="BG35" s="2"/>
      <c r="BH35" s="2"/>
      <c r="BI35" s="2"/>
      <c r="BJ35" s="2"/>
      <c r="BK35" s="2"/>
      <c r="BL35" s="43">
        <f>SUM(AZ35:BK35)</f>
        <v>837</v>
      </c>
    </row>
    <row r="36" spans="1:64" ht="15" hidden="1" outlineLevel="1">
      <c r="A36" s="42" t="s">
        <v>32</v>
      </c>
      <c r="B36" s="129">
        <v>7535</v>
      </c>
      <c r="C36" s="129">
        <v>7511</v>
      </c>
      <c r="D36" s="129">
        <v>27033</v>
      </c>
      <c r="E36" s="129">
        <v>120021</v>
      </c>
      <c r="F36" s="129">
        <v>81104</v>
      </c>
      <c r="G36" s="129">
        <v>325332</v>
      </c>
      <c r="H36" s="129">
        <v>302587</v>
      </c>
      <c r="I36" s="129">
        <v>204049</v>
      </c>
      <c r="J36" s="129">
        <v>322869</v>
      </c>
      <c r="K36" s="129">
        <v>214995</v>
      </c>
      <c r="L36" s="129">
        <v>16041</v>
      </c>
      <c r="M36" s="129">
        <v>9357</v>
      </c>
      <c r="N36" s="125">
        <v>6079</v>
      </c>
      <c r="O36" s="125">
        <v>40426</v>
      </c>
      <c r="P36" s="125">
        <v>54511</v>
      </c>
      <c r="Q36" s="125">
        <v>233914</v>
      </c>
      <c r="R36" s="125">
        <v>261968</v>
      </c>
      <c r="S36" s="125">
        <v>247643</v>
      </c>
      <c r="T36" s="125">
        <v>180171</v>
      </c>
      <c r="U36" s="125">
        <v>190282</v>
      </c>
      <c r="V36" s="125">
        <v>177299</v>
      </c>
      <c r="W36" s="125">
        <v>259109</v>
      </c>
      <c r="X36" s="125">
        <v>27217</v>
      </c>
      <c r="Y36" s="125">
        <v>4988</v>
      </c>
      <c r="Z36" s="2">
        <v>54454</v>
      </c>
      <c r="AA36" s="2">
        <v>188771</v>
      </c>
      <c r="AB36" s="2">
        <v>94911</v>
      </c>
      <c r="AC36" s="2">
        <v>35619</v>
      </c>
      <c r="AD36" s="2">
        <v>9342</v>
      </c>
      <c r="AE36" s="2">
        <v>2523</v>
      </c>
      <c r="AF36" s="2">
        <v>4011</v>
      </c>
      <c r="AG36" s="2">
        <v>8218</v>
      </c>
      <c r="AH36" s="2">
        <v>7826</v>
      </c>
      <c r="AI36" s="2">
        <v>300</v>
      </c>
      <c r="AJ36" s="2">
        <v>500</v>
      </c>
      <c r="AK36" s="2">
        <v>881</v>
      </c>
      <c r="AL36" s="43">
        <f t="shared" si="46"/>
        <v>407356</v>
      </c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43">
        <f>SUM(AT36:BE36)</f>
        <v>0</v>
      </c>
    </row>
    <row r="37" spans="1:64" ht="15" hidden="1" outlineLevel="1">
      <c r="A37" s="42" t="s">
        <v>43</v>
      </c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5">
        <v>1698</v>
      </c>
      <c r="O37" s="125">
        <v>11303</v>
      </c>
      <c r="P37" s="125"/>
      <c r="Q37" s="125"/>
      <c r="R37" s="125">
        <v>2146</v>
      </c>
      <c r="S37" s="125">
        <v>3051</v>
      </c>
      <c r="T37" s="125">
        <v>8498</v>
      </c>
      <c r="U37" s="125">
        <v>25693</v>
      </c>
      <c r="V37" s="125">
        <v>19112</v>
      </c>
      <c r="W37" s="125">
        <v>7795</v>
      </c>
      <c r="X37" s="125">
        <v>587</v>
      </c>
      <c r="Y37" s="125"/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/>
      <c r="AG37" s="2"/>
      <c r="AH37" s="2"/>
      <c r="AI37" s="2"/>
      <c r="AJ37" s="2"/>
      <c r="AK37" s="2"/>
      <c r="AL37" s="43">
        <f t="shared" si="46"/>
        <v>0</v>
      </c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43"/>
    </row>
    <row r="38" spans="1:64" ht="15" hidden="1" outlineLevel="1">
      <c r="A38" s="42" t="s">
        <v>44</v>
      </c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5">
        <v>1609</v>
      </c>
      <c r="O38" s="125"/>
      <c r="P38" s="125">
        <v>300</v>
      </c>
      <c r="Q38" s="125">
        <v>89699</v>
      </c>
      <c r="R38" s="125">
        <v>22201</v>
      </c>
      <c r="S38" s="125">
        <v>16221</v>
      </c>
      <c r="T38" s="125">
        <v>10005</v>
      </c>
      <c r="U38" s="125">
        <v>12732</v>
      </c>
      <c r="V38" s="125">
        <v>8107</v>
      </c>
      <c r="W38" s="125">
        <v>1356</v>
      </c>
      <c r="X38" s="125"/>
      <c r="Y38" s="125">
        <v>2407</v>
      </c>
      <c r="Z38" s="2">
        <v>492</v>
      </c>
      <c r="AA38" s="2">
        <v>13274</v>
      </c>
      <c r="AB38" s="2">
        <v>633</v>
      </c>
      <c r="AC38" s="2">
        <v>156</v>
      </c>
      <c r="AD38" s="2">
        <v>1943</v>
      </c>
      <c r="AE38" s="2"/>
      <c r="AF38" s="2">
        <v>90</v>
      </c>
      <c r="AG38" s="2"/>
      <c r="AH38" s="2"/>
      <c r="AI38" s="2"/>
      <c r="AJ38" s="2"/>
      <c r="AK38" s="2"/>
      <c r="AL38" s="43">
        <f t="shared" si="46"/>
        <v>16588</v>
      </c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43"/>
    </row>
    <row r="39" spans="1:64" ht="16.5" hidden="1" customHeight="1">
      <c r="A39" s="42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43"/>
    </row>
    <row r="40" spans="1:64" ht="15" hidden="1">
      <c r="A40" s="42" t="s">
        <v>27</v>
      </c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2">
        <v>638</v>
      </c>
      <c r="AA40" s="2">
        <v>65430</v>
      </c>
      <c r="AB40" s="2">
        <v>19613</v>
      </c>
      <c r="AC40" s="2">
        <v>25328</v>
      </c>
      <c r="AD40" s="2">
        <v>19130</v>
      </c>
      <c r="AE40" s="2">
        <v>0</v>
      </c>
      <c r="AF40" s="2">
        <v>0</v>
      </c>
      <c r="AG40" s="2">
        <v>0</v>
      </c>
      <c r="AH40" s="2">
        <v>0</v>
      </c>
      <c r="AI40" s="2">
        <v>928</v>
      </c>
      <c r="AJ40" s="2">
        <v>0</v>
      </c>
      <c r="AK40" s="2">
        <v>0</v>
      </c>
      <c r="AL40" s="43"/>
    </row>
    <row r="41" spans="1:64" ht="15" hidden="1">
      <c r="A41" s="42" t="s">
        <v>28</v>
      </c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2">
        <v>7753</v>
      </c>
      <c r="AA41" s="2">
        <v>108953</v>
      </c>
      <c r="AB41" s="2">
        <v>63954</v>
      </c>
      <c r="AC41" s="2">
        <v>28637</v>
      </c>
      <c r="AD41" s="2">
        <v>21526</v>
      </c>
      <c r="AE41" s="2">
        <v>2279</v>
      </c>
      <c r="AF41" s="2">
        <v>4162</v>
      </c>
      <c r="AG41" s="2">
        <v>0</v>
      </c>
      <c r="AH41" s="2">
        <v>616</v>
      </c>
      <c r="AI41" s="2">
        <v>1036</v>
      </c>
      <c r="AJ41" s="2">
        <v>0</v>
      </c>
      <c r="AK41" s="2">
        <v>0</v>
      </c>
      <c r="AL41" s="43"/>
    </row>
    <row r="42" spans="1:64" ht="15" hidden="1">
      <c r="A42" s="42" t="s">
        <v>29</v>
      </c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2">
        <v>2126</v>
      </c>
      <c r="AA42" s="2">
        <v>79844</v>
      </c>
      <c r="AB42" s="2">
        <v>12871</v>
      </c>
      <c r="AC42" s="2">
        <v>216</v>
      </c>
      <c r="AD42" s="2">
        <v>5484</v>
      </c>
      <c r="AE42" s="2">
        <v>0</v>
      </c>
      <c r="AF42" s="2">
        <v>4162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43"/>
    </row>
    <row r="43" spans="1:64" ht="15" hidden="1">
      <c r="A43" s="42" t="s">
        <v>80</v>
      </c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2">
        <v>1509</v>
      </c>
      <c r="AA43" s="2">
        <v>56116</v>
      </c>
      <c r="AB43" s="2">
        <v>42604</v>
      </c>
      <c r="AC43" s="2">
        <v>21921</v>
      </c>
      <c r="AD43" s="2">
        <v>0</v>
      </c>
      <c r="AE43" s="2">
        <v>841</v>
      </c>
      <c r="AF43" s="2">
        <v>0</v>
      </c>
      <c r="AG43" s="2">
        <v>0</v>
      </c>
      <c r="AH43" s="2">
        <v>0</v>
      </c>
      <c r="AI43" s="2">
        <v>108</v>
      </c>
      <c r="AJ43" s="2">
        <v>0</v>
      </c>
      <c r="AK43" s="2">
        <v>0</v>
      </c>
      <c r="AL43" s="43"/>
    </row>
    <row r="44" spans="1:64" ht="15" hidden="1">
      <c r="A44" s="42" t="s">
        <v>81</v>
      </c>
      <c r="J44" s="129"/>
      <c r="K44" s="129"/>
      <c r="L44" s="129"/>
      <c r="M44" s="44"/>
      <c r="N44" s="44"/>
      <c r="O44" s="44"/>
      <c r="Z44" s="2">
        <v>283</v>
      </c>
      <c r="AA44" s="2">
        <v>29761</v>
      </c>
      <c r="AB44" s="2">
        <v>11024</v>
      </c>
      <c r="AC44" s="2">
        <v>12400</v>
      </c>
      <c r="AD44" s="2"/>
      <c r="AE44" s="2"/>
      <c r="AF44" s="2"/>
      <c r="AG44" s="2"/>
      <c r="AH44" s="2"/>
      <c r="AI44" s="2"/>
      <c r="AJ44" s="2"/>
      <c r="AK44" s="2"/>
    </row>
    <row r="45" spans="1:64" hidden="1">
      <c r="A45" s="42"/>
      <c r="J45" s="129"/>
      <c r="K45" s="129"/>
      <c r="L45" s="129"/>
      <c r="M45" s="44"/>
      <c r="N45" s="44"/>
      <c r="O45" s="44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</row>
    <row r="46" spans="1:64" hidden="1">
      <c r="A46" s="42"/>
      <c r="J46" s="129"/>
      <c r="K46" s="129"/>
      <c r="L46" s="129"/>
      <c r="M46" s="44"/>
      <c r="N46" s="44"/>
      <c r="O46" s="44"/>
      <c r="Z46" s="134">
        <f>Z32-Z40</f>
        <v>46622</v>
      </c>
      <c r="AA46" s="134">
        <f>AA32-AA40</f>
        <v>98509</v>
      </c>
      <c r="AB46" s="134">
        <f t="shared" ref="AA46:AE48" si="47">AB32-AB40</f>
        <v>85427</v>
      </c>
      <c r="AC46" s="134">
        <f t="shared" si="47"/>
        <v>15963</v>
      </c>
      <c r="AD46" s="134">
        <f t="shared" si="47"/>
        <v>-691</v>
      </c>
      <c r="AE46" s="134">
        <f>AE32-AE40</f>
        <v>478</v>
      </c>
      <c r="AF46" s="135"/>
      <c r="AG46" s="135"/>
      <c r="AH46" s="135"/>
      <c r="AI46" s="135"/>
      <c r="AJ46" s="135"/>
      <c r="AK46" s="125"/>
    </row>
    <row r="47" spans="1:64" hidden="1">
      <c r="A47" s="42"/>
      <c r="J47" s="129"/>
      <c r="K47" s="129"/>
      <c r="L47" s="129"/>
      <c r="M47" s="44"/>
      <c r="N47" s="44"/>
      <c r="O47" s="44"/>
      <c r="Z47" s="134">
        <f>Z33-Z41</f>
        <v>136631</v>
      </c>
      <c r="AA47" s="134">
        <f t="shared" si="47"/>
        <v>412839</v>
      </c>
      <c r="AB47" s="134">
        <f t="shared" si="47"/>
        <v>202705</v>
      </c>
      <c r="AC47" s="134">
        <f t="shared" si="47"/>
        <v>60557</v>
      </c>
      <c r="AD47" s="134">
        <f t="shared" si="47"/>
        <v>10326</v>
      </c>
      <c r="AE47" s="134">
        <f t="shared" si="47"/>
        <v>8335</v>
      </c>
      <c r="AF47" s="135"/>
      <c r="AG47" s="135"/>
      <c r="AH47" s="135"/>
      <c r="AI47" s="135"/>
      <c r="AJ47" s="135"/>
      <c r="AK47" s="125"/>
    </row>
    <row r="48" spans="1:64" hidden="1">
      <c r="A48" s="42"/>
      <c r="J48" s="129"/>
      <c r="K48" s="129"/>
      <c r="L48" s="129"/>
      <c r="M48" s="44"/>
      <c r="N48" s="44"/>
      <c r="O48" s="44"/>
      <c r="Z48" s="134">
        <f>Z34-Z42</f>
        <v>28365</v>
      </c>
      <c r="AA48" s="134">
        <f t="shared" si="47"/>
        <v>93574</v>
      </c>
      <c r="AB48" s="134">
        <f t="shared" si="47"/>
        <v>-2526</v>
      </c>
      <c r="AC48" s="134">
        <f t="shared" si="47"/>
        <v>24039</v>
      </c>
      <c r="AD48" s="134">
        <f t="shared" si="47"/>
        <v>5223</v>
      </c>
      <c r="AE48" s="134">
        <f t="shared" si="47"/>
        <v>0</v>
      </c>
      <c r="AF48" s="135"/>
      <c r="AG48" s="135"/>
      <c r="AH48" s="135"/>
      <c r="AI48" s="135"/>
      <c r="AJ48" s="135"/>
      <c r="AK48" s="125"/>
    </row>
    <row r="49" spans="1:78" hidden="1">
      <c r="A49" s="42"/>
      <c r="J49" s="129"/>
      <c r="K49" s="129"/>
      <c r="L49" s="129"/>
      <c r="M49" s="44"/>
      <c r="N49" s="44"/>
      <c r="O49" s="44"/>
      <c r="Z49" s="134">
        <f>Z36-Z43</f>
        <v>52945</v>
      </c>
      <c r="AA49" s="134">
        <f t="shared" ref="AA49:AE50" si="48">AA36-AA43</f>
        <v>132655</v>
      </c>
      <c r="AB49" s="134">
        <f t="shared" si="48"/>
        <v>52307</v>
      </c>
      <c r="AC49" s="134">
        <f t="shared" si="48"/>
        <v>13698</v>
      </c>
      <c r="AD49" s="134">
        <f t="shared" si="48"/>
        <v>9342</v>
      </c>
      <c r="AE49" s="134">
        <f t="shared" si="48"/>
        <v>1682</v>
      </c>
      <c r="AF49" s="135"/>
      <c r="AG49" s="135"/>
      <c r="AH49" s="135"/>
      <c r="AI49" s="135"/>
      <c r="AJ49" s="135"/>
      <c r="AK49" s="125"/>
    </row>
    <row r="50" spans="1:78" hidden="1">
      <c r="A50" s="42"/>
      <c r="J50" s="129"/>
      <c r="K50" s="129"/>
      <c r="L50" s="129"/>
      <c r="M50" s="44"/>
      <c r="N50" s="44"/>
      <c r="O50" s="44"/>
      <c r="Z50" s="134">
        <f>Z37-Z44</f>
        <v>-283</v>
      </c>
      <c r="AA50" s="134">
        <f t="shared" si="48"/>
        <v>-29761</v>
      </c>
      <c r="AB50" s="134">
        <f t="shared" si="48"/>
        <v>-11024</v>
      </c>
      <c r="AC50" s="134">
        <f t="shared" si="48"/>
        <v>-12400</v>
      </c>
      <c r="AD50" s="134">
        <f t="shared" si="48"/>
        <v>0</v>
      </c>
      <c r="AE50" s="134">
        <f t="shared" si="48"/>
        <v>0</v>
      </c>
      <c r="AF50" s="135"/>
      <c r="AG50" s="135"/>
      <c r="AH50" s="135"/>
      <c r="AI50" s="135"/>
      <c r="AJ50" s="135"/>
      <c r="AK50" s="125"/>
    </row>
    <row r="51" spans="1:78">
      <c r="A51" s="42"/>
      <c r="J51" s="129"/>
      <c r="K51" s="129"/>
      <c r="L51" s="129"/>
      <c r="M51" s="44"/>
      <c r="N51" s="44"/>
      <c r="O51" s="44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</row>
    <row r="52" spans="1:78" ht="13.8" thickBot="1">
      <c r="A52" s="136" t="s">
        <v>90</v>
      </c>
    </row>
    <row r="53" spans="1:78">
      <c r="A53" s="86" t="s">
        <v>50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80" t="s">
        <v>51</v>
      </c>
      <c r="AA53" s="80" t="s">
        <v>52</v>
      </c>
      <c r="AB53" s="80" t="s">
        <v>53</v>
      </c>
      <c r="AC53" s="80" t="s">
        <v>54</v>
      </c>
      <c r="AD53" s="80" t="s">
        <v>55</v>
      </c>
      <c r="AE53" s="80" t="s">
        <v>56</v>
      </c>
      <c r="AF53" s="80" t="s">
        <v>57</v>
      </c>
      <c r="AG53" s="80" t="s">
        <v>58</v>
      </c>
      <c r="AH53" s="80" t="s">
        <v>59</v>
      </c>
      <c r="AI53" s="80" t="s">
        <v>60</v>
      </c>
      <c r="AJ53" s="80" t="s">
        <v>61</v>
      </c>
      <c r="AK53" s="80" t="s">
        <v>62</v>
      </c>
      <c r="AL53" s="80" t="s">
        <v>63</v>
      </c>
      <c r="AM53" s="80" t="s">
        <v>64</v>
      </c>
      <c r="AN53" s="80" t="s">
        <v>65</v>
      </c>
      <c r="AO53" s="80" t="s">
        <v>66</v>
      </c>
      <c r="AP53" s="80" t="s">
        <v>82</v>
      </c>
      <c r="AQ53" s="80" t="s">
        <v>83</v>
      </c>
      <c r="AR53" s="80" t="s">
        <v>84</v>
      </c>
      <c r="AS53" s="80" t="s">
        <v>85</v>
      </c>
      <c r="AT53" s="80" t="s">
        <v>86</v>
      </c>
      <c r="AU53" s="80" t="s">
        <v>87</v>
      </c>
      <c r="AV53" s="80" t="s">
        <v>88</v>
      </c>
      <c r="AW53" s="80" t="s">
        <v>89</v>
      </c>
      <c r="AX53" s="81" t="s">
        <v>15</v>
      </c>
      <c r="AZ53" s="148" t="s">
        <v>94</v>
      </c>
      <c r="BA53" s="144" t="s">
        <v>95</v>
      </c>
      <c r="BB53" s="144" t="s">
        <v>96</v>
      </c>
      <c r="BC53" s="144" t="s">
        <v>97</v>
      </c>
      <c r="BD53" s="144" t="s">
        <v>98</v>
      </c>
      <c r="BE53" s="144" t="s">
        <v>99</v>
      </c>
      <c r="BF53" s="144" t="s">
        <v>102</v>
      </c>
      <c r="BG53" s="144" t="s">
        <v>103</v>
      </c>
      <c r="BH53" s="144" t="s">
        <v>109</v>
      </c>
      <c r="BI53" s="144" t="s">
        <v>110</v>
      </c>
      <c r="BJ53" s="144" t="s">
        <v>111</v>
      </c>
      <c r="BK53" s="144" t="s">
        <v>112</v>
      </c>
      <c r="BL53" s="144" t="s">
        <v>113</v>
      </c>
      <c r="BM53" s="144" t="s">
        <v>114</v>
      </c>
      <c r="BN53" s="144" t="s">
        <v>115</v>
      </c>
      <c r="BO53" s="144" t="s">
        <v>116</v>
      </c>
      <c r="BP53" s="144" t="s">
        <v>117</v>
      </c>
      <c r="BQ53" s="144" t="s">
        <v>118</v>
      </c>
      <c r="BR53" s="144" t="s">
        <v>120</v>
      </c>
      <c r="BS53" s="144" t="s">
        <v>119</v>
      </c>
      <c r="BT53" s="144" t="s">
        <v>121</v>
      </c>
      <c r="BU53" s="144" t="s">
        <v>122</v>
      </c>
      <c r="BV53" s="144" t="s">
        <v>123</v>
      </c>
      <c r="BW53" s="144" t="s">
        <v>124</v>
      </c>
      <c r="BX53" s="145" t="s">
        <v>15</v>
      </c>
    </row>
    <row r="54" spans="1:78" s="74" customFormat="1" ht="15" hidden="1">
      <c r="A54" s="87" t="s">
        <v>17</v>
      </c>
      <c r="B54" s="8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147">
        <v>472042</v>
      </c>
      <c r="AA54" s="147">
        <v>338830</v>
      </c>
      <c r="AB54" s="147">
        <v>622176</v>
      </c>
      <c r="AC54" s="147">
        <v>546685</v>
      </c>
      <c r="AD54" s="147">
        <v>480170</v>
      </c>
      <c r="AE54" s="147">
        <v>354957</v>
      </c>
      <c r="AF54" s="147">
        <v>375944</v>
      </c>
      <c r="AG54" s="147">
        <v>522165</v>
      </c>
      <c r="AH54" s="147">
        <v>354215</v>
      </c>
      <c r="AI54" s="147">
        <v>329724</v>
      </c>
      <c r="AJ54" s="147">
        <v>262915</v>
      </c>
      <c r="AK54" s="147">
        <v>253981</v>
      </c>
      <c r="AL54" s="157">
        <v>299036</v>
      </c>
      <c r="AM54" s="157">
        <v>207985</v>
      </c>
      <c r="AN54" s="157">
        <v>210014</v>
      </c>
      <c r="AO54" s="157">
        <v>422864</v>
      </c>
      <c r="AP54" s="157">
        <v>552634</v>
      </c>
      <c r="AQ54" s="157">
        <v>479800</v>
      </c>
      <c r="AR54" s="157">
        <v>308735</v>
      </c>
      <c r="AS54" s="157">
        <v>220952</v>
      </c>
      <c r="AT54" s="157">
        <v>541430</v>
      </c>
      <c r="AU54" s="157">
        <v>414231</v>
      </c>
      <c r="AV54" s="157">
        <v>531932</v>
      </c>
      <c r="AW54" s="158">
        <v>173397</v>
      </c>
      <c r="AX54" s="137">
        <f>SUM(Z54:AW54)</f>
        <v>9276814</v>
      </c>
      <c r="AY54" s="142">
        <f>AX54-AX86</f>
        <v>0</v>
      </c>
      <c r="AZ54" s="2">
        <v>656256</v>
      </c>
      <c r="BA54" s="2">
        <v>355877</v>
      </c>
      <c r="BB54" s="2">
        <v>291589</v>
      </c>
      <c r="BC54" s="2">
        <v>192285</v>
      </c>
      <c r="BD54" s="2">
        <v>348097</v>
      </c>
      <c r="BE54" s="2">
        <v>597622</v>
      </c>
      <c r="BF54" s="2">
        <v>649470</v>
      </c>
      <c r="BG54" s="2">
        <v>445698</v>
      </c>
      <c r="BH54" s="2">
        <v>432935</v>
      </c>
      <c r="BI54" s="2">
        <v>356816</v>
      </c>
      <c r="BJ54" s="2">
        <v>358908</v>
      </c>
      <c r="BK54" s="2">
        <v>543933</v>
      </c>
      <c r="BL54" s="2">
        <v>408470</v>
      </c>
      <c r="BM54" s="2">
        <v>214869</v>
      </c>
      <c r="BN54" s="2">
        <v>188298</v>
      </c>
      <c r="BO54" s="2">
        <v>54269</v>
      </c>
      <c r="BP54" s="2">
        <v>27810</v>
      </c>
      <c r="BQ54" s="2">
        <v>28838</v>
      </c>
      <c r="BR54" s="2">
        <v>6225</v>
      </c>
      <c r="BS54" s="2">
        <v>4475</v>
      </c>
      <c r="BT54" s="2">
        <v>5549</v>
      </c>
      <c r="BU54" s="2"/>
      <c r="BV54" s="2">
        <v>665</v>
      </c>
      <c r="BW54" s="2"/>
      <c r="BX54" s="149">
        <f>SUM(AZ54:BW54)</f>
        <v>6168954</v>
      </c>
      <c r="BY54" s="142">
        <f>BX54-BX86</f>
        <v>0</v>
      </c>
      <c r="BZ54" s="142"/>
    </row>
    <row r="55" spans="1:78" s="74" customFormat="1" ht="15" hidden="1">
      <c r="A55" s="97" t="s">
        <v>79</v>
      </c>
      <c r="B55" s="8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147">
        <v>455506</v>
      </c>
      <c r="AA55" s="147">
        <v>309805</v>
      </c>
      <c r="AB55" s="147">
        <v>622176</v>
      </c>
      <c r="AC55" s="147">
        <v>546685</v>
      </c>
      <c r="AD55" s="147">
        <v>480170</v>
      </c>
      <c r="AE55" s="147">
        <v>333722</v>
      </c>
      <c r="AF55" s="147">
        <v>335404</v>
      </c>
      <c r="AG55" s="147">
        <v>477569</v>
      </c>
      <c r="AH55" s="147">
        <v>354215</v>
      </c>
      <c r="AI55" s="147">
        <v>329724</v>
      </c>
      <c r="AJ55" s="147">
        <v>262915</v>
      </c>
      <c r="AK55" s="147">
        <v>253981</v>
      </c>
      <c r="AL55" s="157">
        <v>299036</v>
      </c>
      <c r="AM55" s="157">
        <v>207985</v>
      </c>
      <c r="AN55" s="157">
        <v>210014</v>
      </c>
      <c r="AO55" s="157">
        <v>422864</v>
      </c>
      <c r="AP55" s="157">
        <v>546868</v>
      </c>
      <c r="AQ55" s="157">
        <v>478530</v>
      </c>
      <c r="AR55" s="157">
        <v>308735</v>
      </c>
      <c r="AS55" s="157">
        <v>220952</v>
      </c>
      <c r="AT55" s="157">
        <v>514217</v>
      </c>
      <c r="AU55" s="157">
        <v>414231</v>
      </c>
      <c r="AV55" s="157">
        <v>531932</v>
      </c>
      <c r="AW55" s="158">
        <v>164643</v>
      </c>
      <c r="AX55" s="137">
        <f>SUM(Z55:AW55)</f>
        <v>9081879</v>
      </c>
      <c r="AY55" s="142">
        <f>AX55-AX87</f>
        <v>0</v>
      </c>
      <c r="AZ55" s="2">
        <v>652626</v>
      </c>
      <c r="BA55" s="2">
        <v>355877</v>
      </c>
      <c r="BB55" s="2">
        <v>291589</v>
      </c>
      <c r="BC55" s="2">
        <v>192285</v>
      </c>
      <c r="BD55" s="2">
        <v>341865</v>
      </c>
      <c r="BE55" s="2">
        <v>593983</v>
      </c>
      <c r="BF55" s="2">
        <v>647361</v>
      </c>
      <c r="BG55" s="2">
        <v>445698</v>
      </c>
      <c r="BH55" s="2">
        <v>432935</v>
      </c>
      <c r="BI55" s="2">
        <v>356816</v>
      </c>
      <c r="BJ55" s="2">
        <v>358908</v>
      </c>
      <c r="BK55" s="2">
        <v>534819</v>
      </c>
      <c r="BL55" s="2">
        <v>408470</v>
      </c>
      <c r="BM55" s="2">
        <v>214869</v>
      </c>
      <c r="BN55" s="2">
        <v>188298</v>
      </c>
      <c r="BO55" s="2">
        <v>54269</v>
      </c>
      <c r="BP55" s="2">
        <v>27810</v>
      </c>
      <c r="BQ55" s="2">
        <v>28838</v>
      </c>
      <c r="BR55" s="2">
        <v>6225</v>
      </c>
      <c r="BS55" s="2">
        <v>4475</v>
      </c>
      <c r="BT55" s="2">
        <v>5549</v>
      </c>
      <c r="BU55" s="2"/>
      <c r="BV55" s="2">
        <v>665</v>
      </c>
      <c r="BW55" s="2"/>
      <c r="BX55" s="149">
        <f>SUM(AZ55:BW55)</f>
        <v>6144230</v>
      </c>
      <c r="BY55" s="142">
        <f>BX55-BX87</f>
        <v>0</v>
      </c>
    </row>
    <row r="56" spans="1:78">
      <c r="A56" s="88" t="s">
        <v>27</v>
      </c>
      <c r="B56" s="84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19">
        <f t="shared" ref="Z56:AW57" si="49">(Z54-Z72)/Z54</f>
        <v>0.97707619237271259</v>
      </c>
      <c r="AA56" s="19">
        <f t="shared" si="49"/>
        <v>0.89245639406191901</v>
      </c>
      <c r="AB56" s="19">
        <f t="shared" si="49"/>
        <v>0.83468986267551304</v>
      </c>
      <c r="AC56" s="19">
        <f t="shared" si="49"/>
        <v>0.8882592352085753</v>
      </c>
      <c r="AD56" s="19">
        <f t="shared" si="49"/>
        <v>0.83865089447487351</v>
      </c>
      <c r="AE56" s="19">
        <f t="shared" si="49"/>
        <v>0.92234270629963633</v>
      </c>
      <c r="AF56" s="19">
        <f t="shared" si="49"/>
        <v>0.96802449300959714</v>
      </c>
      <c r="AG56" s="19">
        <f t="shared" si="49"/>
        <v>0.94394492162439081</v>
      </c>
      <c r="AH56" s="19">
        <f t="shared" si="49"/>
        <v>0.95529551261239642</v>
      </c>
      <c r="AI56" s="19">
        <f t="shared" si="49"/>
        <v>0.99210248571532555</v>
      </c>
      <c r="AJ56" s="19">
        <f t="shared" si="49"/>
        <v>0.99943327691459216</v>
      </c>
      <c r="AK56" s="19">
        <f t="shared" si="49"/>
        <v>0.99870462751150679</v>
      </c>
      <c r="AL56" s="19">
        <f t="shared" si="49"/>
        <v>0.9937699808718683</v>
      </c>
      <c r="AM56" s="19">
        <f t="shared" si="49"/>
        <v>0.9826237469048249</v>
      </c>
      <c r="AN56" s="19">
        <f t="shared" si="49"/>
        <v>0.9879912767720247</v>
      </c>
      <c r="AO56" s="19">
        <f t="shared" si="49"/>
        <v>0.98190907715010023</v>
      </c>
      <c r="AP56" s="19">
        <f t="shared" si="49"/>
        <v>0.99857229196900665</v>
      </c>
      <c r="AQ56" s="19">
        <f>(AQ54-AQ72)/AQ54</f>
        <v>0.99283451438099213</v>
      </c>
      <c r="AR56" s="19">
        <f t="shared" si="49"/>
        <v>0.99902829287252826</v>
      </c>
      <c r="AS56" s="19">
        <f t="shared" si="49"/>
        <v>0.99014265541837143</v>
      </c>
      <c r="AT56" s="19">
        <f t="shared" si="49"/>
        <v>0.98259239421531874</v>
      </c>
      <c r="AU56" s="19">
        <f t="shared" si="49"/>
        <v>0.99912367736842489</v>
      </c>
      <c r="AV56" s="19">
        <f t="shared" si="49"/>
        <v>0.999336381341976</v>
      </c>
      <c r="AW56" s="19">
        <f t="shared" si="49"/>
        <v>0.99307946504264777</v>
      </c>
      <c r="AX56" s="23">
        <f>(AX54-AX72)/AX54</f>
        <v>0.95578848514155834</v>
      </c>
      <c r="AZ56" s="150">
        <f>(AZ54-AZ72)/AZ54</f>
        <v>1</v>
      </c>
      <c r="BA56" s="19">
        <f>(BA54-BA72)/BA54</f>
        <v>1</v>
      </c>
      <c r="BB56" s="19">
        <f>(BB54-BB72)/BB54</f>
        <v>0.99838814221386951</v>
      </c>
      <c r="BC56" s="19">
        <f t="shared" ref="BB56:BE57" si="50">(BC54-BC72)/BC54</f>
        <v>0.98150661778089809</v>
      </c>
      <c r="BD56" s="19">
        <f t="shared" si="50"/>
        <v>0.87188628457010542</v>
      </c>
      <c r="BE56" s="19">
        <f t="shared" si="50"/>
        <v>0.96130162544216913</v>
      </c>
      <c r="BF56" s="19">
        <f>(BF54-BF72)/BF54</f>
        <v>0.8555868631345559</v>
      </c>
      <c r="BG56" s="19">
        <f>(BG54-BG72)/BG54</f>
        <v>0.78158080134979291</v>
      </c>
      <c r="BH56" s="19">
        <f>(BH54-BH72)/BH54</f>
        <v>0.88062180234908238</v>
      </c>
      <c r="BI56" s="19">
        <f>(BI54-BI72)/BI54</f>
        <v>0.96015313214654052</v>
      </c>
      <c r="BJ56" s="19">
        <f t="shared" ref="BG56:BW57" si="51">(BJ54-BJ72)/BJ54</f>
        <v>1</v>
      </c>
      <c r="BK56" s="19">
        <f t="shared" si="51"/>
        <v>1</v>
      </c>
      <c r="BL56" s="19">
        <f t="shared" si="51"/>
        <v>1</v>
      </c>
      <c r="BM56" s="19">
        <f t="shared" si="51"/>
        <v>1</v>
      </c>
      <c r="BN56" s="19">
        <f t="shared" si="51"/>
        <v>1</v>
      </c>
      <c r="BO56" s="19">
        <f t="shared" si="51"/>
        <v>1</v>
      </c>
      <c r="BP56" s="19">
        <f>(BP54-BP72)/BP54</f>
        <v>1</v>
      </c>
      <c r="BQ56" s="19">
        <f t="shared" si="51"/>
        <v>1</v>
      </c>
      <c r="BR56" s="19">
        <f t="shared" si="51"/>
        <v>1</v>
      </c>
      <c r="BS56" s="19">
        <f t="shared" si="51"/>
        <v>1</v>
      </c>
      <c r="BT56" s="19">
        <f t="shared" si="51"/>
        <v>1</v>
      </c>
      <c r="BU56" s="19" t="e">
        <f t="shared" si="51"/>
        <v>#DIV/0!</v>
      </c>
      <c r="BV56" s="19">
        <f t="shared" si="51"/>
        <v>1</v>
      </c>
      <c r="BW56" s="19" t="e">
        <f t="shared" si="51"/>
        <v>#DIV/0!</v>
      </c>
      <c r="BX56" s="23">
        <f>(BX54-BX72)/BX54</f>
        <v>0.94670230966222146</v>
      </c>
    </row>
    <row r="57" spans="1:78">
      <c r="A57" s="88" t="s">
        <v>28</v>
      </c>
      <c r="B57" s="84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19">
        <f t="shared" si="49"/>
        <v>0.87586332562029923</v>
      </c>
      <c r="AA57" s="19">
        <f t="shared" si="49"/>
        <v>0.7164700376042995</v>
      </c>
      <c r="AB57" s="19">
        <f t="shared" si="49"/>
        <v>0.54753478115517151</v>
      </c>
      <c r="AC57" s="19">
        <f t="shared" si="49"/>
        <v>0.56047998390297882</v>
      </c>
      <c r="AD57" s="19">
        <f t="shared" si="49"/>
        <v>0.59807568152945834</v>
      </c>
      <c r="AE57" s="19">
        <f t="shared" si="49"/>
        <v>0.77925638705269651</v>
      </c>
      <c r="AF57" s="19">
        <f t="shared" si="49"/>
        <v>0.89724928742650656</v>
      </c>
      <c r="AG57" s="19">
        <f t="shared" si="49"/>
        <v>0.88539666519393012</v>
      </c>
      <c r="AH57" s="19">
        <f t="shared" si="49"/>
        <v>0.93672487048826281</v>
      </c>
      <c r="AI57" s="19">
        <f t="shared" si="49"/>
        <v>0.97137302713784868</v>
      </c>
      <c r="AJ57" s="19">
        <f t="shared" si="49"/>
        <v>0.99435559020976361</v>
      </c>
      <c r="AK57" s="19">
        <f t="shared" si="49"/>
        <v>0.96405242911871358</v>
      </c>
      <c r="AL57" s="19">
        <f t="shared" si="49"/>
        <v>0.97780534785109485</v>
      </c>
      <c r="AM57" s="19">
        <f t="shared" si="49"/>
        <v>0.98182561242397293</v>
      </c>
      <c r="AN57" s="19">
        <f t="shared" si="49"/>
        <v>0.98649613835268124</v>
      </c>
      <c r="AO57" s="19">
        <f t="shared" si="49"/>
        <v>0.98036248060842257</v>
      </c>
      <c r="AP57" s="19">
        <f t="shared" si="49"/>
        <v>0.9935395744494101</v>
      </c>
      <c r="AQ57" s="19">
        <f t="shared" si="49"/>
        <v>0.98179842434121167</v>
      </c>
      <c r="AR57" s="19">
        <f t="shared" si="49"/>
        <v>0.99902829287252826</v>
      </c>
      <c r="AS57" s="19">
        <f t="shared" si="49"/>
        <v>0.99014265541837143</v>
      </c>
      <c r="AT57" s="19">
        <f t="shared" si="49"/>
        <v>0.97610152912097425</v>
      </c>
      <c r="AU57" s="19">
        <f t="shared" si="49"/>
        <v>0.99791662140206794</v>
      </c>
      <c r="AV57" s="19">
        <f t="shared" si="49"/>
        <v>0.99866712286532866</v>
      </c>
      <c r="AW57" s="19">
        <f t="shared" si="49"/>
        <v>0.99257788062656782</v>
      </c>
      <c r="AX57" s="23">
        <f>(AX55-AX73)/AX55</f>
        <v>0.87713379577067696</v>
      </c>
      <c r="AZ57" s="150">
        <f>(AZ55-AZ73)/AZ55</f>
        <v>0.9961049667037476</v>
      </c>
      <c r="BA57" s="19">
        <f>(BA55-BA73)/BA55</f>
        <v>0.99986793189781864</v>
      </c>
      <c r="BB57" s="19">
        <f t="shared" si="50"/>
        <v>0.99696147659891143</v>
      </c>
      <c r="BC57" s="19">
        <f t="shared" si="50"/>
        <v>0.97093897079855418</v>
      </c>
      <c r="BD57" s="19">
        <f t="shared" si="50"/>
        <v>0.86231699647521687</v>
      </c>
      <c r="BE57" s="19">
        <f t="shared" si="50"/>
        <v>0.9583876979644198</v>
      </c>
      <c r="BF57" s="19">
        <f>(BF55-BF73)/BF55</f>
        <v>0.82716753094486695</v>
      </c>
      <c r="BG57" s="19">
        <f t="shared" si="51"/>
        <v>0.75509650032084508</v>
      </c>
      <c r="BH57" s="19">
        <f>(BH55-BH73)/BH55</f>
        <v>0.82538025338676702</v>
      </c>
      <c r="BI57" s="19">
        <f t="shared" si="51"/>
        <v>0.94947535984933407</v>
      </c>
      <c r="BJ57" s="19">
        <f t="shared" si="51"/>
        <v>0.99740044802567784</v>
      </c>
      <c r="BK57" s="19">
        <f t="shared" si="51"/>
        <v>1</v>
      </c>
      <c r="BL57" s="19">
        <f t="shared" si="51"/>
        <v>1</v>
      </c>
      <c r="BM57" s="19">
        <f t="shared" si="51"/>
        <v>1</v>
      </c>
      <c r="BN57" s="19">
        <f t="shared" si="51"/>
        <v>1</v>
      </c>
      <c r="BO57" s="19">
        <f t="shared" si="51"/>
        <v>1</v>
      </c>
      <c r="BP57" s="19">
        <f>(BP55-BP73)/BP55</f>
        <v>1</v>
      </c>
      <c r="BQ57" s="19">
        <f t="shared" si="51"/>
        <v>1</v>
      </c>
      <c r="BR57" s="19">
        <f t="shared" si="51"/>
        <v>1</v>
      </c>
      <c r="BS57" s="19">
        <f t="shared" si="51"/>
        <v>1</v>
      </c>
      <c r="BT57" s="19">
        <f t="shared" si="51"/>
        <v>1</v>
      </c>
      <c r="BU57" s="19" t="e">
        <f t="shared" si="51"/>
        <v>#DIV/0!</v>
      </c>
      <c r="BV57" s="19">
        <f t="shared" si="51"/>
        <v>1</v>
      </c>
      <c r="BW57" s="19" t="e">
        <f t="shared" si="51"/>
        <v>#DIV/0!</v>
      </c>
      <c r="BX57" s="23">
        <f>(BX55-BX73)/BX55</f>
        <v>0.93547653652288409</v>
      </c>
    </row>
    <row r="58" spans="1:78">
      <c r="A58" s="88" t="s">
        <v>29</v>
      </c>
      <c r="B58" s="84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19">
        <f t="shared" ref="Z58:AW58" si="52">(Z54-Z74)/Z54</f>
        <v>0.95365454768855318</v>
      </c>
      <c r="AA58" s="19">
        <f t="shared" si="52"/>
        <v>0.97457722161555937</v>
      </c>
      <c r="AB58" s="19">
        <f t="shared" si="52"/>
        <v>0.8369786041248779</v>
      </c>
      <c r="AC58" s="19">
        <f t="shared" si="52"/>
        <v>0.86831539186185824</v>
      </c>
      <c r="AD58" s="19">
        <f t="shared" si="52"/>
        <v>0.98233542287106645</v>
      </c>
      <c r="AE58" s="19">
        <f t="shared" si="52"/>
        <v>0.99475147693946031</v>
      </c>
      <c r="AF58" s="19">
        <f t="shared" si="52"/>
        <v>0.9702216287532186</v>
      </c>
      <c r="AG58" s="19">
        <f t="shared" si="52"/>
        <v>0.97498874876715214</v>
      </c>
      <c r="AH58" s="19">
        <f t="shared" si="52"/>
        <v>0.9769631438533094</v>
      </c>
      <c r="AI58" s="19">
        <f t="shared" si="52"/>
        <v>0.99227535757178731</v>
      </c>
      <c r="AJ58" s="19">
        <f t="shared" si="52"/>
        <v>1</v>
      </c>
      <c r="AK58" s="19">
        <f t="shared" si="52"/>
        <v>1</v>
      </c>
      <c r="AL58" s="19">
        <f t="shared" si="52"/>
        <v>0.98589801896761597</v>
      </c>
      <c r="AM58" s="19">
        <f t="shared" si="52"/>
        <v>0.99776906988484748</v>
      </c>
      <c r="AN58" s="19">
        <f t="shared" si="52"/>
        <v>0.98941975296884965</v>
      </c>
      <c r="AO58" s="19">
        <f t="shared" si="52"/>
        <v>0.98202731847591662</v>
      </c>
      <c r="AP58" s="19">
        <f t="shared" si="52"/>
        <v>0.99857229196900665</v>
      </c>
      <c r="AQ58" s="19">
        <f t="shared" si="52"/>
        <v>0.99401417257190494</v>
      </c>
      <c r="AR58" s="19">
        <f t="shared" si="52"/>
        <v>0.99902829287252826</v>
      </c>
      <c r="AS58" s="19">
        <f t="shared" si="52"/>
        <v>1</v>
      </c>
      <c r="AT58" s="19">
        <f t="shared" si="52"/>
        <v>0.99743457141274039</v>
      </c>
      <c r="AU58" s="19">
        <f t="shared" si="52"/>
        <v>1</v>
      </c>
      <c r="AV58" s="19">
        <f t="shared" si="52"/>
        <v>0.999336381341976</v>
      </c>
      <c r="AW58" s="19">
        <f t="shared" si="52"/>
        <v>0.99295258856842972</v>
      </c>
      <c r="AX58" s="23">
        <f>(AX54-AX74)/AX54</f>
        <v>0.97082575979210106</v>
      </c>
      <c r="AZ58" s="150">
        <f t="shared" ref="AZ58:BE58" si="53">(AZ54-AZ74)/AZ54</f>
        <v>1</v>
      </c>
      <c r="BA58" s="19">
        <f t="shared" si="53"/>
        <v>1</v>
      </c>
      <c r="BB58" s="19">
        <f t="shared" si="53"/>
        <v>0.99838814221386951</v>
      </c>
      <c r="BC58" s="19">
        <f t="shared" si="53"/>
        <v>0.9762071924487089</v>
      </c>
      <c r="BD58" s="19">
        <f t="shared" si="53"/>
        <v>0.88276256330850311</v>
      </c>
      <c r="BE58" s="19">
        <f t="shared" si="53"/>
        <v>0.96135684429288082</v>
      </c>
      <c r="BF58" s="19">
        <f>(BF54-BF74)/BF54</f>
        <v>0.86024142762560241</v>
      </c>
      <c r="BG58" s="19">
        <f t="shared" ref="BG58:BW58" si="54">(BG54-BG74)/BG54</f>
        <v>0.7843405175701933</v>
      </c>
      <c r="BH58" s="19">
        <f>(BH54-BH74)/BH54</f>
        <v>0.86562647972559392</v>
      </c>
      <c r="BI58" s="19">
        <f t="shared" si="54"/>
        <v>0.95948892426348598</v>
      </c>
      <c r="BJ58" s="19">
        <f t="shared" si="54"/>
        <v>1</v>
      </c>
      <c r="BK58" s="19">
        <f t="shared" si="54"/>
        <v>1</v>
      </c>
      <c r="BL58" s="19">
        <f t="shared" si="54"/>
        <v>1</v>
      </c>
      <c r="BM58" s="19">
        <f t="shared" si="54"/>
        <v>1</v>
      </c>
      <c r="BN58" s="19">
        <f t="shared" si="54"/>
        <v>1</v>
      </c>
      <c r="BO58" s="19">
        <f t="shared" si="54"/>
        <v>1</v>
      </c>
      <c r="BP58" s="19">
        <f t="shared" si="54"/>
        <v>1</v>
      </c>
      <c r="BQ58" s="19">
        <f t="shared" si="54"/>
        <v>1</v>
      </c>
      <c r="BR58" s="19">
        <f t="shared" si="54"/>
        <v>1</v>
      </c>
      <c r="BS58" s="19">
        <f t="shared" si="54"/>
        <v>1</v>
      </c>
      <c r="BT58" s="19">
        <f t="shared" si="54"/>
        <v>1</v>
      </c>
      <c r="BU58" s="19" t="e">
        <f t="shared" si="54"/>
        <v>#DIV/0!</v>
      </c>
      <c r="BV58" s="19">
        <f t="shared" si="54"/>
        <v>1</v>
      </c>
      <c r="BW58" s="19" t="e">
        <f t="shared" si="54"/>
        <v>#DIV/0!</v>
      </c>
      <c r="BX58" s="23">
        <f>(BX54-BX74)/BX54</f>
        <v>0.94675483072170741</v>
      </c>
    </row>
    <row r="59" spans="1:78" hidden="1">
      <c r="A59" s="88" t="s">
        <v>32</v>
      </c>
      <c r="B59" s="84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19">
        <f t="shared" ref="Z59:AX59" si="55">(Z54-Z75)/Z54</f>
        <v>0.93878087119366493</v>
      </c>
      <c r="AA59" s="19">
        <f t="shared" si="55"/>
        <v>0.92457574594929615</v>
      </c>
      <c r="AB59" s="19">
        <f t="shared" si="55"/>
        <v>0.82617297999279948</v>
      </c>
      <c r="AC59" s="19">
        <f t="shared" si="55"/>
        <v>0.85252933590641777</v>
      </c>
      <c r="AD59" s="19">
        <f t="shared" si="55"/>
        <v>0.84397609180082056</v>
      </c>
      <c r="AE59" s="19">
        <f t="shared" si="55"/>
        <v>0.9436748676600264</v>
      </c>
      <c r="AF59" s="19">
        <f t="shared" si="55"/>
        <v>0.94875832570808416</v>
      </c>
      <c r="AG59" s="19">
        <f t="shared" si="55"/>
        <v>0.96867848285503622</v>
      </c>
      <c r="AH59" s="19">
        <f t="shared" si="55"/>
        <v>0.98192623124373613</v>
      </c>
      <c r="AI59" s="19">
        <f t="shared" si="55"/>
        <v>0.99108345161407718</v>
      </c>
      <c r="AJ59" s="19">
        <f t="shared" si="55"/>
        <v>0.99728048989217044</v>
      </c>
      <c r="AK59" s="19">
        <f t="shared" si="55"/>
        <v>0.9928813572668822</v>
      </c>
      <c r="AL59" s="19">
        <f t="shared" si="55"/>
        <v>0.99756885458606992</v>
      </c>
      <c r="AM59" s="19">
        <f t="shared" si="55"/>
        <v>0.98421039978844627</v>
      </c>
      <c r="AN59" s="19">
        <f t="shared" si="55"/>
        <v>0.99850486158065654</v>
      </c>
      <c r="AO59" s="19">
        <f t="shared" si="55"/>
        <v>0.98130841121495327</v>
      </c>
      <c r="AP59" s="19">
        <f t="shared" si="55"/>
        <v>0.99488449860124417</v>
      </c>
      <c r="AQ59" s="19">
        <f t="shared" si="55"/>
        <v>0.98793664026677785</v>
      </c>
      <c r="AR59" s="19">
        <f t="shared" si="55"/>
        <v>0.99902829287252826</v>
      </c>
      <c r="AS59" s="19">
        <f t="shared" si="55"/>
        <v>1</v>
      </c>
      <c r="AT59" s="19">
        <f t="shared" si="55"/>
        <v>1</v>
      </c>
      <c r="AU59" s="19">
        <f t="shared" si="55"/>
        <v>0.99879294403364305</v>
      </c>
      <c r="AV59" s="19">
        <f t="shared" si="55"/>
        <v>0.99834377326425183</v>
      </c>
      <c r="AW59" s="19">
        <f t="shared" si="55"/>
        <v>0.99846594808445355</v>
      </c>
      <c r="AX59" s="23">
        <f t="shared" si="55"/>
        <v>0.95597507937531134</v>
      </c>
      <c r="AZ59" s="150">
        <f t="shared" ref="AZ59:BW59" si="56">(AZ54-AZ75)/AZ54</f>
        <v>1</v>
      </c>
      <c r="BA59" s="19">
        <f t="shared" si="56"/>
        <v>1</v>
      </c>
      <c r="BB59" s="19">
        <f t="shared" si="56"/>
        <v>1</v>
      </c>
      <c r="BC59" s="19">
        <f t="shared" si="56"/>
        <v>1</v>
      </c>
      <c r="BD59" s="19">
        <f t="shared" si="56"/>
        <v>1</v>
      </c>
      <c r="BE59" s="19">
        <f t="shared" si="56"/>
        <v>1</v>
      </c>
      <c r="BF59" s="19">
        <f t="shared" si="56"/>
        <v>1</v>
      </c>
      <c r="BG59" s="19">
        <f t="shared" si="56"/>
        <v>1</v>
      </c>
      <c r="BH59" s="19">
        <f t="shared" si="56"/>
        <v>1</v>
      </c>
      <c r="BI59" s="19">
        <f t="shared" si="56"/>
        <v>1</v>
      </c>
      <c r="BJ59" s="19">
        <f t="shared" si="56"/>
        <v>1</v>
      </c>
      <c r="BK59" s="19">
        <f t="shared" si="56"/>
        <v>1</v>
      </c>
      <c r="BL59" s="19">
        <f t="shared" si="56"/>
        <v>1</v>
      </c>
      <c r="BM59" s="19">
        <f t="shared" si="56"/>
        <v>1</v>
      </c>
      <c r="BN59" s="19">
        <f t="shared" si="56"/>
        <v>1</v>
      </c>
      <c r="BO59" s="19">
        <f t="shared" si="56"/>
        <v>1</v>
      </c>
      <c r="BP59" s="19">
        <f t="shared" si="56"/>
        <v>1</v>
      </c>
      <c r="BQ59" s="19">
        <f t="shared" si="56"/>
        <v>1</v>
      </c>
      <c r="BR59" s="19">
        <f t="shared" si="56"/>
        <v>1</v>
      </c>
      <c r="BS59" s="19">
        <f t="shared" si="56"/>
        <v>1</v>
      </c>
      <c r="BT59" s="19">
        <f t="shared" si="56"/>
        <v>1</v>
      </c>
      <c r="BU59" s="19" t="e">
        <f t="shared" si="56"/>
        <v>#DIV/0!</v>
      </c>
      <c r="BV59" s="19">
        <f t="shared" si="56"/>
        <v>1</v>
      </c>
      <c r="BW59" s="19" t="e">
        <f t="shared" si="56"/>
        <v>#DIV/0!</v>
      </c>
      <c r="BX59" s="23">
        <f>(BX54-BX75)/BX54</f>
        <v>1</v>
      </c>
    </row>
    <row r="60" spans="1:78" hidden="1">
      <c r="A60" s="88" t="s">
        <v>43</v>
      </c>
      <c r="B60" s="84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19">
        <f t="shared" ref="Z60:AX60" si="57">(Z54-Z76)/Z54</f>
        <v>1</v>
      </c>
      <c r="AA60" s="19">
        <f t="shared" si="57"/>
        <v>1</v>
      </c>
      <c r="AB60" s="19">
        <f t="shared" si="57"/>
        <v>1</v>
      </c>
      <c r="AC60" s="19">
        <f t="shared" si="57"/>
        <v>1</v>
      </c>
      <c r="AD60" s="19">
        <f t="shared" si="57"/>
        <v>1</v>
      </c>
      <c r="AE60" s="19">
        <f t="shared" si="57"/>
        <v>1</v>
      </c>
      <c r="AF60" s="19">
        <f t="shared" si="57"/>
        <v>1</v>
      </c>
      <c r="AG60" s="19">
        <f t="shared" si="57"/>
        <v>1</v>
      </c>
      <c r="AH60" s="19">
        <f t="shared" si="57"/>
        <v>1</v>
      </c>
      <c r="AI60" s="19">
        <f t="shared" si="57"/>
        <v>1</v>
      </c>
      <c r="AJ60" s="19">
        <f t="shared" si="57"/>
        <v>1</v>
      </c>
      <c r="AK60" s="19">
        <f t="shared" si="57"/>
        <v>1</v>
      </c>
      <c r="AL60" s="19">
        <f t="shared" si="57"/>
        <v>1</v>
      </c>
      <c r="AM60" s="19">
        <f t="shared" si="57"/>
        <v>1</v>
      </c>
      <c r="AN60" s="19">
        <f t="shared" si="57"/>
        <v>1</v>
      </c>
      <c r="AO60" s="19">
        <f t="shared" si="57"/>
        <v>1</v>
      </c>
      <c r="AP60" s="19">
        <f t="shared" si="57"/>
        <v>1</v>
      </c>
      <c r="AQ60" s="19">
        <f t="shared" si="57"/>
        <v>1</v>
      </c>
      <c r="AR60" s="19">
        <f t="shared" si="57"/>
        <v>1</v>
      </c>
      <c r="AS60" s="19">
        <f t="shared" si="57"/>
        <v>1</v>
      </c>
      <c r="AT60" s="19">
        <f t="shared" si="57"/>
        <v>1</v>
      </c>
      <c r="AU60" s="19">
        <f t="shared" si="57"/>
        <v>1</v>
      </c>
      <c r="AV60" s="19">
        <f t="shared" si="57"/>
        <v>1</v>
      </c>
      <c r="AW60" s="19">
        <f t="shared" si="57"/>
        <v>1</v>
      </c>
      <c r="AX60" s="23">
        <f t="shared" si="57"/>
        <v>1</v>
      </c>
      <c r="AZ60" s="150">
        <f t="shared" ref="AZ60:BW60" si="58">(AZ54-AZ76)/AZ54</f>
        <v>1</v>
      </c>
      <c r="BA60" s="19">
        <f t="shared" si="58"/>
        <v>1</v>
      </c>
      <c r="BB60" s="19">
        <f t="shared" si="58"/>
        <v>1</v>
      </c>
      <c r="BC60" s="19">
        <f t="shared" si="58"/>
        <v>1</v>
      </c>
      <c r="BD60" s="19">
        <f t="shared" si="58"/>
        <v>1</v>
      </c>
      <c r="BE60" s="19">
        <f t="shared" si="58"/>
        <v>1</v>
      </c>
      <c r="BF60" s="19">
        <f t="shared" si="58"/>
        <v>1</v>
      </c>
      <c r="BG60" s="19">
        <f t="shared" si="58"/>
        <v>1</v>
      </c>
      <c r="BH60" s="19">
        <f t="shared" si="58"/>
        <v>1</v>
      </c>
      <c r="BI60" s="19">
        <f t="shared" si="58"/>
        <v>1</v>
      </c>
      <c r="BJ60" s="19">
        <f t="shared" si="58"/>
        <v>1</v>
      </c>
      <c r="BK60" s="19">
        <f t="shared" si="58"/>
        <v>1</v>
      </c>
      <c r="BL60" s="19">
        <f t="shared" si="58"/>
        <v>1</v>
      </c>
      <c r="BM60" s="19">
        <f t="shared" si="58"/>
        <v>1</v>
      </c>
      <c r="BN60" s="19">
        <f t="shared" si="58"/>
        <v>1</v>
      </c>
      <c r="BO60" s="19">
        <f t="shared" si="58"/>
        <v>1</v>
      </c>
      <c r="BP60" s="19">
        <f t="shared" si="58"/>
        <v>1</v>
      </c>
      <c r="BQ60" s="19">
        <f t="shared" si="58"/>
        <v>1</v>
      </c>
      <c r="BR60" s="19">
        <f t="shared" si="58"/>
        <v>1</v>
      </c>
      <c r="BS60" s="19">
        <f t="shared" si="58"/>
        <v>1</v>
      </c>
      <c r="BT60" s="19">
        <f t="shared" si="58"/>
        <v>1</v>
      </c>
      <c r="BU60" s="19" t="e">
        <f t="shared" si="58"/>
        <v>#DIV/0!</v>
      </c>
      <c r="BV60" s="19">
        <f t="shared" si="58"/>
        <v>1</v>
      </c>
      <c r="BW60" s="19" t="e">
        <f t="shared" si="58"/>
        <v>#DIV/0!</v>
      </c>
      <c r="BX60" s="23">
        <f>(BX54-BX76)/BX54</f>
        <v>1</v>
      </c>
    </row>
    <row r="61" spans="1:78" hidden="1">
      <c r="A61" s="88" t="s">
        <v>44</v>
      </c>
      <c r="B61" s="84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19">
        <f t="shared" ref="Z61:AX61" si="59">(Z54-Z77)/Z54</f>
        <v>0.99895771986391046</v>
      </c>
      <c r="AA61" s="19">
        <f t="shared" si="59"/>
        <v>1</v>
      </c>
      <c r="AB61" s="19">
        <f t="shared" si="59"/>
        <v>0.99407563133261323</v>
      </c>
      <c r="AC61" s="19">
        <f t="shared" si="59"/>
        <v>0.98246156378901928</v>
      </c>
      <c r="AD61" s="19">
        <f t="shared" si="59"/>
        <v>0.99902742778599241</v>
      </c>
      <c r="AE61" s="19">
        <f t="shared" si="59"/>
        <v>0.99953233771978012</v>
      </c>
      <c r="AF61" s="19">
        <f t="shared" si="59"/>
        <v>0.9999414806460537</v>
      </c>
      <c r="AG61" s="19">
        <f t="shared" si="59"/>
        <v>0.9997433761358957</v>
      </c>
      <c r="AH61" s="19">
        <f t="shared" si="59"/>
        <v>0.99451463094448289</v>
      </c>
      <c r="AI61" s="19">
        <f t="shared" si="59"/>
        <v>1</v>
      </c>
      <c r="AJ61" s="19">
        <f t="shared" si="59"/>
        <v>1</v>
      </c>
      <c r="AK61" s="19">
        <f t="shared" si="59"/>
        <v>1</v>
      </c>
      <c r="AL61" s="19">
        <f t="shared" si="59"/>
        <v>0.99969903289236084</v>
      </c>
      <c r="AM61" s="19">
        <f t="shared" si="59"/>
        <v>1</v>
      </c>
      <c r="AN61" s="19">
        <f t="shared" si="59"/>
        <v>1</v>
      </c>
      <c r="AO61" s="19">
        <f t="shared" si="59"/>
        <v>1</v>
      </c>
      <c r="AP61" s="19">
        <f t="shared" si="59"/>
        <v>0.99857229196900665</v>
      </c>
      <c r="AQ61" s="19">
        <f t="shared" si="59"/>
        <v>1</v>
      </c>
      <c r="AR61" s="19">
        <f t="shared" si="59"/>
        <v>1</v>
      </c>
      <c r="AS61" s="19">
        <f t="shared" si="59"/>
        <v>1</v>
      </c>
      <c r="AT61" s="19">
        <f t="shared" si="59"/>
        <v>1</v>
      </c>
      <c r="AU61" s="19">
        <f t="shared" si="59"/>
        <v>1</v>
      </c>
      <c r="AV61" s="19">
        <f t="shared" si="59"/>
        <v>1</v>
      </c>
      <c r="AW61" s="19">
        <f t="shared" si="59"/>
        <v>1</v>
      </c>
      <c r="AX61" s="23">
        <f t="shared" si="59"/>
        <v>0.99812683535532776</v>
      </c>
      <c r="AZ61" s="150">
        <f t="shared" ref="AZ61:BW61" si="60">(AZ54-AZ77)/AZ54</f>
        <v>1</v>
      </c>
      <c r="BA61" s="19">
        <f t="shared" si="60"/>
        <v>1</v>
      </c>
      <c r="BB61" s="19">
        <f t="shared" si="60"/>
        <v>1</v>
      </c>
      <c r="BC61" s="19">
        <f t="shared" si="60"/>
        <v>1</v>
      </c>
      <c r="BD61" s="19">
        <f t="shared" si="60"/>
        <v>1</v>
      </c>
      <c r="BE61" s="19">
        <f t="shared" si="60"/>
        <v>1</v>
      </c>
      <c r="BF61" s="19">
        <f t="shared" si="60"/>
        <v>1</v>
      </c>
      <c r="BG61" s="19">
        <f t="shared" si="60"/>
        <v>1</v>
      </c>
      <c r="BH61" s="19">
        <f t="shared" si="60"/>
        <v>1</v>
      </c>
      <c r="BI61" s="19">
        <f t="shared" si="60"/>
        <v>1</v>
      </c>
      <c r="BJ61" s="19">
        <f t="shared" si="60"/>
        <v>1</v>
      </c>
      <c r="BK61" s="19">
        <f t="shared" si="60"/>
        <v>1</v>
      </c>
      <c r="BL61" s="19">
        <f t="shared" si="60"/>
        <v>1</v>
      </c>
      <c r="BM61" s="19">
        <f t="shared" si="60"/>
        <v>1</v>
      </c>
      <c r="BN61" s="19">
        <f t="shared" si="60"/>
        <v>1</v>
      </c>
      <c r="BO61" s="19">
        <f t="shared" si="60"/>
        <v>1</v>
      </c>
      <c r="BP61" s="19">
        <f t="shared" si="60"/>
        <v>1</v>
      </c>
      <c r="BQ61" s="19">
        <f t="shared" si="60"/>
        <v>1</v>
      </c>
      <c r="BR61" s="19">
        <f t="shared" si="60"/>
        <v>1</v>
      </c>
      <c r="BS61" s="19">
        <f t="shared" si="60"/>
        <v>1</v>
      </c>
      <c r="BT61" s="19">
        <f t="shared" si="60"/>
        <v>1</v>
      </c>
      <c r="BU61" s="19" t="e">
        <f t="shared" si="60"/>
        <v>#DIV/0!</v>
      </c>
      <c r="BV61" s="19">
        <f t="shared" si="60"/>
        <v>1</v>
      </c>
      <c r="BW61" s="19" t="e">
        <f t="shared" si="60"/>
        <v>#DIV/0!</v>
      </c>
      <c r="BX61" s="23">
        <f>(BX54-BX77)/BX54</f>
        <v>1</v>
      </c>
    </row>
    <row r="62" spans="1:78">
      <c r="A62" s="88" t="s">
        <v>67</v>
      </c>
      <c r="B62" s="84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19">
        <f t="shared" ref="Z62:Z67" si="61">Z56</f>
        <v>0.97707619237271259</v>
      </c>
      <c r="AA62" s="19">
        <f>(SUM(Z54:AA54)-SUM(Z72:AA72))/SUM(Z54:AA54)</f>
        <v>0.94171706508548825</v>
      </c>
      <c r="AB62" s="19">
        <f>(SUM(Z54:AB54)-SUM(Z72:AB72))/SUM(Z54:AB54)</f>
        <v>0.89524984508544025</v>
      </c>
      <c r="AC62" s="19">
        <f>(SUM(Z54:AC54)-SUM(Z72:AC72))/SUM(Z54:AC54)</f>
        <v>0.89331945267366863</v>
      </c>
      <c r="AD62" s="19">
        <f>(SUM(Z54:AD54)-SUM(Z72:AD72))/SUM(Z54:AD54)</f>
        <v>0.88264821824275186</v>
      </c>
      <c r="AE62" s="19">
        <f>(SUM(Z54:AE54)-SUM(Z72:AE72))/SUM(Z54:AE54)</f>
        <v>0.88765373766368483</v>
      </c>
      <c r="AF62" s="19">
        <f>(SUM(Z54:AF54)-SUM(Z72:AF72))/SUM(Z54:AF54)</f>
        <v>0.89712310753026514</v>
      </c>
      <c r="AG62" s="19">
        <f>(SUM(Z54:AG54)-SUM(Z72:AG72))/SUM(Z54:AG54)</f>
        <v>0.9037077874875874</v>
      </c>
      <c r="AH62" s="19">
        <f>(SUM(Z54:AH54)-SUM(Z72:AH72))/SUM(Z54:AH54)</f>
        <v>0.90820061251224438</v>
      </c>
      <c r="AI62" s="19">
        <f>(SUM(Z54:AI54)-SUM(Z72:AI72))/SUM(Z54:AI54)</f>
        <v>0.91449241148552574</v>
      </c>
      <c r="AJ62" s="19">
        <f>(SUM(Z54:AJ54)-SUM(Z72:AJ72))/SUM(Z54:AJ54)</f>
        <v>0.91928491704513238</v>
      </c>
      <c r="AK62" s="19">
        <f>(SUM(Z54:AK54)-SUM(Z72:AK72))/SUM(Z54:AK54)</f>
        <v>0.92338990321958303</v>
      </c>
      <c r="AL62" s="19">
        <f>(SUM(Z54:AL54)-SUM(Z72:AL72))/SUM(Z54:AL54)</f>
        <v>0.92742727572685901</v>
      </c>
      <c r="AM62" s="19">
        <f>(SUM(Z54:AM54)-SUM(Z72:AM72))/SUM(Z54:AM54)</f>
        <v>0.92954504157577489</v>
      </c>
      <c r="AN62" s="19">
        <f>(SUM(Z54:AN54)-SUM(Z72:AN72))/SUM(Z54:AN54)</f>
        <v>0.93172491701503102</v>
      </c>
      <c r="AO62" s="19">
        <f>(SUM(Z54:AO54)-SUM(Z72:AO72))/SUM(Z54:AO54)</f>
        <v>0.93523038708704409</v>
      </c>
      <c r="AP62" s="19">
        <f>(SUM(Z54:AP54)-SUM(Z72:AP72))/SUM(Z54:AP54)</f>
        <v>0.94052907079974879</v>
      </c>
      <c r="AQ62" s="19">
        <f>(SUM(Z54:AQ54)-SUM(Z72:AQ72))/SUM(Z54:AQ54)</f>
        <v>0.94407065513974675</v>
      </c>
      <c r="AR62" s="19">
        <f>(SUM(Z54:AR54)-SUM(Z72:AR72))/SUM(Z54:AR54)</f>
        <v>0.94636512978182719</v>
      </c>
      <c r="AS62" s="19">
        <f>(SUM(Z54:AS54)-SUM(Z72:AS72))/SUM(Z54:AS54)</f>
        <v>0.94763521320870858</v>
      </c>
      <c r="AT62" s="19">
        <f>(SUM(Z54:AT54)-SUM(Z72:AT72))/SUM(Z54:AT54)</f>
        <v>0.94995546295358713</v>
      </c>
      <c r="AU62" s="19">
        <f>(SUM(Z54:AU54)-SUM(Z72:AU72))/SUM(Z54:AU54)</f>
        <v>0.95233159715031879</v>
      </c>
      <c r="AV62" s="19">
        <f>(SUM(Z54:AV54)-SUM(Z72:AV72))/SUM(Z54:AV54)</f>
        <v>0.95507818657543642</v>
      </c>
      <c r="AW62" s="19">
        <f>(SUM(Z54:AW54)-SUM(Z72:AW72))/SUM(Z54:AW54)</f>
        <v>0.95578848514155834</v>
      </c>
      <c r="AX62" s="23"/>
      <c r="AZ62" s="150">
        <f>AZ56</f>
        <v>1</v>
      </c>
      <c r="BA62" s="19">
        <f>(SUM(AZ54:BA54)-SUM(AZ72:BA72))/SUM(AZ54:BA54)</f>
        <v>1</v>
      </c>
      <c r="BB62" s="19">
        <f>(SUM(AZ54:BB54)-SUM(AZ72:BB72))/SUM(AZ54:BB54)</f>
        <v>0.9996394936957419</v>
      </c>
      <c r="BC62" s="19">
        <f>(SUM(AZ54:BC54)-SUM(AZ72:BC72))/SUM(AZ54:BC54)</f>
        <v>0.99730883612175614</v>
      </c>
      <c r="BD62" s="19">
        <f>(SUM(AZ54:BD54)-SUM(AZ72:BD72))/SUM(AZ54:BD54)</f>
        <v>0.97363380807156208</v>
      </c>
      <c r="BE62" s="19">
        <f>(SUM(AZ54:BE54)-SUM(AZ72:BE72))/SUM(AZ54:BE54)</f>
        <v>0.97061545808170124</v>
      </c>
      <c r="BF62" s="19">
        <f>(SUM(AZ54:BF54)-SUM(AZ72:BF72))/SUM(AZ54:BF54)</f>
        <v>0.94644758857089617</v>
      </c>
      <c r="BG62" s="19">
        <f>(SUM(AZ54:BG54)-SUM(AZ72:BG72))/SUM(AZ54:BG54)</f>
        <v>0.92567207272821861</v>
      </c>
      <c r="BH62" s="19">
        <f>(SUM(AZ54:BH54)-SUM(AZ72:BH72))/SUM(AZ54:BH54)</f>
        <v>0.92075905536485325</v>
      </c>
      <c r="BI62" s="19">
        <f>(SUM(AZ54:BI54)-SUM(AZ72:BI72))/SUM(AZ54:BI54)</f>
        <v>0.92400786290532266</v>
      </c>
      <c r="BJ62" s="19">
        <f>(SUM(AZ54:BJ54)-SUM(AZ72:BJ72))/SUM(AZ54:BJ54)</f>
        <v>0.92982877367943551</v>
      </c>
      <c r="BK62" s="19">
        <f>(SUM(AZ54:BK54)-SUM(AZ72:BK72))/SUM(AZ54:BK54)</f>
        <v>0.93712747294858423</v>
      </c>
      <c r="BL62" s="19">
        <f>(SUM(AZ54:BL54)-SUM(AZ72:BL72))/SUM(AZ54:BL54)</f>
        <v>0.94168258851257447</v>
      </c>
      <c r="BM62" s="19">
        <f>(SUM(AZ54:BM54)-SUM(AZ72:BM72))/SUM(AZ54:BM54)</f>
        <v>0.94382353820590914</v>
      </c>
      <c r="BN62" s="19">
        <f>(SUM(AZ54:BN54)-SUM(AZ72:BN72))/SUM(AZ54:BN54)</f>
        <v>0.94557452314743462</v>
      </c>
      <c r="BO62" s="19">
        <f>(SUM(AZ54:BO54)-SUM(AZ72:BO72))/SUM(AZ54:BO54)</f>
        <v>0.94605908857051357</v>
      </c>
      <c r="BP62" s="19">
        <f>(SUM(AZ54:BP54)-SUM(AZ72:BP72))/SUM(AZ54:BP54)</f>
        <v>0.94630407424089558</v>
      </c>
      <c r="BQ62" s="19">
        <f>(SUM(AZ54:BQ54)-SUM(AZ72:BQ72))/SUM(AZ54:BQ54)</f>
        <v>0.94655577662043811</v>
      </c>
      <c r="BR62" s="19">
        <f>(SUM(AZ54:BR54)-SUM(AZ72:BR72))/SUM(AZ54:BR54)</f>
        <v>0.94660980000048711</v>
      </c>
      <c r="BS62" s="19">
        <f>(SUM(AZ54:BS54)-SUM(AZ72:BS72))/SUM(AZ54:BS54)</f>
        <v>0.94664856865614966</v>
      </c>
      <c r="BT62" s="19">
        <f>(SUM(AZ54:BT54)-SUM(AZ72:BT72))/SUM(AZ54:BT54)</f>
        <v>0.94669656366619659</v>
      </c>
      <c r="BU62" s="19">
        <f>(SUM(AZ54:BU54)-SUM(AZ72:BU72))/SUM(AZ54:BU54)</f>
        <v>0.94669656366619659</v>
      </c>
      <c r="BV62" s="19">
        <f>(SUM(AZ54:BV54)-SUM(AZ72:BV72))/SUM(AZ54:BV54)</f>
        <v>0.94670230966222146</v>
      </c>
      <c r="BW62" s="19">
        <f>(SUM(AZ54:BW54)-SUM(AZ72:BW72))/SUM(AZ54:BW54)</f>
        <v>0.94670230966222146</v>
      </c>
      <c r="BX62" s="23"/>
    </row>
    <row r="63" spans="1:78">
      <c r="A63" s="88" t="s">
        <v>68</v>
      </c>
      <c r="B63" s="84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19">
        <f t="shared" si="61"/>
        <v>0.87586332562029923</v>
      </c>
      <c r="AA63" s="19">
        <f>(SUM(Z55:AA55)-SUM(Z73:AA73))/SUM(Z55:AA55)</f>
        <v>0.81133944239662048</v>
      </c>
      <c r="AB63" s="19">
        <f>(SUM(Z55:AB55)-SUM(Z73:AB73))/SUM(Z55:AB55)</f>
        <v>0.69304433122616649</v>
      </c>
      <c r="AC63" s="19">
        <f>(SUM(Z55:AC55)-SUM(Z73:AC73))/SUM(Z55:AC55)</f>
        <v>0.65557561581906887</v>
      </c>
      <c r="AD63" s="19">
        <f>(SUM(Z55:AD55)-SUM(Z73:AD73))/SUM(Z55:AD55)</f>
        <v>0.64413989401667204</v>
      </c>
      <c r="AE63" s="19">
        <f>(SUM(Z55:AE55)-SUM(Z73:AE73))/SUM(Z55:AE55)</f>
        <v>0.66054829872957832</v>
      </c>
      <c r="AF63" s="19">
        <f>(SUM(Z55:AF55)-SUM(Z73:AF73))/SUM(Z55:AF55)</f>
        <v>0.68629543098874379</v>
      </c>
      <c r="AG63" s="19">
        <f>(SUM(Z55:AG55)-SUM(Z73:AG73))/SUM(Z55:AG55)</f>
        <v>0.71299680402085119</v>
      </c>
      <c r="AH63" s="19">
        <f>(SUM(Z55:AH55)-SUM(Z73:AH73))/SUM(Z55:AH55)</f>
        <v>0.73323760514010339</v>
      </c>
      <c r="AI63" s="19">
        <f>(SUM(Z55:AI55)-SUM(Z73:AI73))/SUM(Z55:AI55)</f>
        <v>0.75173452099611404</v>
      </c>
      <c r="AJ63" s="19">
        <f>(SUM(Z55:AJ55)-SUM(Z73:AJ73))/SUM(Z55:AJ55)</f>
        <v>0.76588497814166312</v>
      </c>
      <c r="AK63" s="19">
        <f>(SUM(Z55:AK55)-SUM(Z73:AK73))/SUM(Z55:AK55)</f>
        <v>0.77645451200704263</v>
      </c>
      <c r="AL63" s="19">
        <f>(SUM(Z55:AL55)-SUM(Z73:AL73))/SUM(Z55:AL55)</f>
        <v>0.7883518135480827</v>
      </c>
      <c r="AM63" s="19">
        <f>(SUM(Z55:AM55)-SUM(Z73:AM73))/SUM(Z55:AM55)</f>
        <v>0.79598902463952104</v>
      </c>
      <c r="AN63" s="19">
        <f>(SUM(Z55:AN55)-SUM(Z73:AN73))/SUM(Z55:AN55)</f>
        <v>0.80329142290606503</v>
      </c>
      <c r="AO63" s="19">
        <f>(SUM(Z55:AO55)-SUM(Z73:AO73))/SUM(Z55:AO55)</f>
        <v>0.81597862743234195</v>
      </c>
      <c r="AP63" s="19">
        <f>(SUM(Z55:AP55)-SUM(Z73:AP73))/SUM(Z55:AP55)</f>
        <v>0.83103644040238567</v>
      </c>
      <c r="AQ63" s="19">
        <f>(SUM(Z55:AQ55)-SUM(Z73:AQ73))/SUM(Z55:AQ55)</f>
        <v>0.84145110361823139</v>
      </c>
      <c r="AR63" s="19">
        <f>(SUM(Z55:AR55)-SUM(Z73:AR73))/SUM(Z55:AR55)</f>
        <v>0.84817446444839506</v>
      </c>
      <c r="AS63" s="19">
        <f>(SUM(Z55:AS55)-SUM(Z73:AS73))/SUM(Z55:AS55)</f>
        <v>0.85238108393135126</v>
      </c>
      <c r="AT63" s="19">
        <f>(SUM(Z55:AT55)-SUM(Z73:AT73))/SUM(Z55:AT55)</f>
        <v>0.86036233766771419</v>
      </c>
      <c r="AU63" s="19">
        <f>(SUM(Z55:AU55)-SUM(Z73:AU73))/SUM(Z55:AU55)</f>
        <v>0.86715746978284869</v>
      </c>
      <c r="AV63" s="19">
        <f>(SUM(Z55:AV55)-SUM(Z73:AV73))/SUM(Z55:AV55)</f>
        <v>0.87500229891863357</v>
      </c>
      <c r="AW63" s="19">
        <f>(SUM(Z55:AW55)-SUM(Z73:AW73))/SUM(Z55:AW55)</f>
        <v>0.87713379577067696</v>
      </c>
      <c r="AX63" s="23"/>
      <c r="AZ63" s="150">
        <f>AZ57</f>
        <v>0.9961049667037476</v>
      </c>
      <c r="BA63" s="19">
        <f>(SUM(AZ55:BA55)-SUM(AZ73:BA73))/SUM(AZ55:BA55)</f>
        <v>0.99743282865792171</v>
      </c>
      <c r="BB63" s="19">
        <f>(SUM(AZ55:BB55)-SUM(AZ73:BB73))/SUM(AZ55:BB55)</f>
        <v>0.99732711223513415</v>
      </c>
      <c r="BC63" s="19">
        <f>(SUM(AZ55:BC55)-SUM(AZ73:BC73))/SUM(AZ55:BC55)</f>
        <v>0.99392713771386187</v>
      </c>
      <c r="BD63" s="19">
        <f>(SUM(AZ55:BD55)-SUM(AZ73:BD73))/SUM(AZ55:BD55)</f>
        <v>0.96939771306076294</v>
      </c>
      <c r="BE63" s="19">
        <f>(SUM(AZ55:BE55)-SUM(AZ73:BE73))/SUM(AZ55:BE55)</f>
        <v>0.96670448578694312</v>
      </c>
      <c r="BF63" s="19">
        <f>(SUM(AZ55:BF55)-SUM(AZ73:BF73))/SUM(AZ55:BF55)</f>
        <v>0.93733421858468602</v>
      </c>
      <c r="BG63" s="19">
        <f>(SUM(AZ55:BG55)-SUM(AZ73:BG73))/SUM(AZ55:BG55)</f>
        <v>0.91426792045174432</v>
      </c>
      <c r="BH63" s="19">
        <f>(SUM(AZ55:BH55)-SUM(AZ73:BH73))/SUM(AZ55:BH55)</f>
        <v>0.90453588938801821</v>
      </c>
      <c r="BI63" s="19">
        <f>(SUM(AZ55:BI55)-SUM(AZ73:BI73))/SUM(AZ55:BI55)</f>
        <v>0.90825544213860476</v>
      </c>
      <c r="BJ63" s="19">
        <f>(SUM(AZ55:BJ55)-SUM(AZ73:BJ73))/SUM(AZ55:BJ55)</f>
        <v>0.91510667260820955</v>
      </c>
      <c r="BK63" s="19">
        <f>(SUM(AZ55:BK55)-SUM(AZ73:BK73))/SUM(AZ55:BK55)</f>
        <v>0.92382994649899453</v>
      </c>
      <c r="BL63" s="19">
        <f>(SUM(AZ55:BL55)-SUM(AZ73:BL73))/SUM(AZ55:BL55)</f>
        <v>0.92937277490044956</v>
      </c>
      <c r="BM63" s="19">
        <f>(SUM(AZ55:BM55)-SUM(AZ73:BM73))/SUM(AZ55:BM55)</f>
        <v>0.93197664213437614</v>
      </c>
      <c r="BN63" s="19">
        <f>(SUM(AZ55:BN55)-SUM(AZ73:BN73))/SUM(AZ55:BN55)</f>
        <v>0.93410560037657075</v>
      </c>
      <c r="BO63" s="19">
        <f>(SUM(AZ55:BO55)-SUM(AZ73:BO73))/SUM(AZ55:BO55)</f>
        <v>0.9346946662212462</v>
      </c>
      <c r="BP63" s="19">
        <f>(SUM(AZ55:BP55)-SUM(AZ73:BP73))/SUM(AZ55:BP55)</f>
        <v>0.93499246861266039</v>
      </c>
      <c r="BQ63" s="19">
        <f>(SUM(AZ55:BQ55)-SUM(AZ73:BQ73))/SUM(AZ55:BQ55)</f>
        <v>0.93529842430192922</v>
      </c>
      <c r="BR63" s="19">
        <f>(SUM(AZ55:BR55)-SUM(AZ73:BR73))/SUM(AZ55:BR55)</f>
        <v>0.93536409066149551</v>
      </c>
      <c r="BS63" s="19">
        <f>(SUM(AZ55:BS55)-SUM(AZ73:BS73))/SUM(AZ55:BS55)</f>
        <v>0.93541121430768503</v>
      </c>
      <c r="BT63" s="19">
        <f>(SUM(AZ55:BT55)-SUM(AZ73:BT73))/SUM(AZ55:BT55)</f>
        <v>0.93546955228763751</v>
      </c>
      <c r="BU63" s="19">
        <f>(SUM(AZ55:BU55)-SUM(AZ73:BU73))/SUM(AZ55:BU55)</f>
        <v>0.93546955228763751</v>
      </c>
      <c r="BV63" s="19">
        <f>(SUM(AZ55:BV55)-SUM(AZ73:BV73))/SUM(AZ55:BV55)</f>
        <v>0.93547653652288409</v>
      </c>
      <c r="BW63" s="19">
        <f>(SUM(AZ55:BW55)-SUM(AZ73:BW73))/SUM(AZ55:BW55)</f>
        <v>0.93547653652288409</v>
      </c>
      <c r="BX63" s="23"/>
    </row>
    <row r="64" spans="1:78">
      <c r="A64" s="88" t="s">
        <v>69</v>
      </c>
      <c r="B64" s="84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19">
        <f t="shared" si="61"/>
        <v>0.95365454768855318</v>
      </c>
      <c r="AA64" s="19">
        <f>(SUM(Z54:AA54)-SUM(Z74:AA74))/SUM(Z54:AA54)</f>
        <v>0.96239727108594209</v>
      </c>
      <c r="AB64" s="19">
        <f>(SUM(Z54:AB54)-SUM(Z74:AB74))/SUM(Z54:AB54)</f>
        <v>0.90794516303710693</v>
      </c>
      <c r="AC64" s="19">
        <f>(SUM(Z54:AC54)-SUM(Z74:AC74))/SUM(Z54:AC54)</f>
        <v>0.89700176741004978</v>
      </c>
      <c r="AD64" s="19">
        <f>(SUM(Z54:AD54)-SUM(Z74:AD74))/SUM(Z54:AD54)</f>
        <v>0.91365879061084931</v>
      </c>
      <c r="AE64" s="19">
        <f>(SUM(Z54:AE54)-SUM(Z74:AE74))/SUM(Z54:AE54)</f>
        <v>0.92388466921978363</v>
      </c>
      <c r="AF64" s="19">
        <f>(SUM(Z54:AF54)-SUM(Z74:AF74))/SUM(Z54:AF54)</f>
        <v>0.92934414022296574</v>
      </c>
      <c r="AG64" s="19">
        <f>(SUM(Z54:AG54)-SUM(Z74:AG74))/SUM(Z54:AG54)</f>
        <v>0.93576326653952668</v>
      </c>
      <c r="AH64" s="19">
        <f>(SUM(Z54:AH54)-SUM(Z74:AH74))/SUM(Z54:AH54)</f>
        <v>0.93935140382141546</v>
      </c>
      <c r="AI64" s="19">
        <f>(SUM(Z54:AI54)-SUM(Z74:AI74))/SUM(Z54:AI54)</f>
        <v>0.94332016953732034</v>
      </c>
      <c r="AJ64" s="19">
        <f>(SUM(Z54:AJ54)-SUM(Z74:AJ74))/SUM(Z54:AJ54)</f>
        <v>0.946518140281294</v>
      </c>
      <c r="AK64" s="19">
        <f>(SUM(Z54:AK54)-SUM(Z74:AK74))/SUM(Z54:AK54)</f>
        <v>0.94928247036308322</v>
      </c>
      <c r="AL64" s="19">
        <f>(SUM(Z54:AL54)-SUM(Z74:AL74))/SUM(Z54:AL54)</f>
        <v>0.95138293137713803</v>
      </c>
      <c r="AM64" s="19">
        <f>(SUM(Z54:AM54)-SUM(Z74:AM74))/SUM(Z54:AM54)</f>
        <v>0.95316266435459551</v>
      </c>
      <c r="AN64" s="19">
        <f>(SUM(Z54:AN54)-SUM(Z74:AN74))/SUM(Z54:AN54)</f>
        <v>0.95451494883799737</v>
      </c>
      <c r="AO64" s="19">
        <f>(SUM(Z54:AO54)-SUM(Z74:AO74))/SUM(Z54:AO54)</f>
        <v>0.95643674623614672</v>
      </c>
      <c r="AP64" s="19">
        <f>(SUM(Z54:AP54)-SUM(Z74:AP74))/SUM(Z54:AP54)</f>
        <v>0.95996147335505289</v>
      </c>
      <c r="AQ64" s="19">
        <f>(SUM(Z54:AQ54)-SUM(Z74:AQ74))/SUM(Z54:AQ54)</f>
        <v>0.96226717039199217</v>
      </c>
      <c r="AR64" s="19">
        <f>(SUM(AA54:AR54)-SUM(Z74:AR74))/SUM(Z54:AR54)</f>
        <v>0.89996824826717758</v>
      </c>
      <c r="AS64" s="19">
        <f>(SUM(Z54:AS54)-SUM(Z74:AS74))/SUM(Z54:AS54)</f>
        <v>0.96485212893575267</v>
      </c>
      <c r="AT64" s="19">
        <f>(SUM(Z54:AT54)-SUM(Z74:AT74))/SUM(Z54:AT54)</f>
        <v>0.96701475766232114</v>
      </c>
      <c r="AU64" s="19">
        <f>(SUM(Z54:AU54)-SUM(Z74:AU74))/SUM(Z54:AU54)</f>
        <v>0.96860882332524645</v>
      </c>
      <c r="AV64" s="19">
        <f>(SUM(Z54:AV54)-SUM(Z74:AV74))/SUM(Z54:AV54)</f>
        <v>0.97040429983598464</v>
      </c>
      <c r="AW64" s="19">
        <f>(SUM(Z54:AW54)-SUM(Z74:AW74))/SUM(Z54:AW54)</f>
        <v>0.97082575979210106</v>
      </c>
      <c r="AX64" s="23"/>
      <c r="AZ64" s="150">
        <f>AZ58</f>
        <v>1</v>
      </c>
      <c r="BA64" s="19">
        <f>(SUM(AZ54:BA54)-SUM(AZ74:BA74))/SUM(AZ54:BA54)</f>
        <v>1</v>
      </c>
      <c r="BB64" s="19">
        <f>(SUM(AZ54:BB54)-SUM(AZ74:BB74))/SUM(AZ54:BB54)</f>
        <v>0.9996394936957419</v>
      </c>
      <c r="BC64" s="19">
        <f>(SUM(AZ54:BC54)-SUM(AZ74:BC74))/SUM(AZ54:BC54)</f>
        <v>0.99662768957631886</v>
      </c>
      <c r="BD64" s="19">
        <f>(SUM(AZ54:BD54)-SUM(AZ74:BD74))/SUM(AZ54:BD54)</f>
        <v>0.97513426574640039</v>
      </c>
      <c r="BE64" s="19">
        <f>(SUM(AZ54:BE54)-SUM(AZ74:BE74))/SUM(AZ54:BE54)</f>
        <v>0.97176218789495628</v>
      </c>
      <c r="BF64" s="19">
        <f>(SUM(AZ54:BF54)-SUM(AZ74:BF74))/SUM(AZ54:BF54)</f>
        <v>0.94833132548049359</v>
      </c>
      <c r="BG64" s="19">
        <f>(SUM(AZ54:BG54)-SUM(AZ74:BG74))/SUM(AZ54:BG54)</f>
        <v>0.92766619525493277</v>
      </c>
      <c r="BH64" s="19">
        <f>(SUM(AZ54:BH54)-SUM(AZ74:BH74))/SUM(AZ54:BH54)</f>
        <v>0.92090037127543778</v>
      </c>
      <c r="BI64" s="19">
        <f>(SUM(AZ54:BI54)-SUM(AZ74:BI74))/SUM(AZ54:BI54)</f>
        <v>0.92408274771791998</v>
      </c>
      <c r="BJ64" s="19">
        <f>(SUM(AZ54:BJ54)-SUM(AZ74:BJ74))/SUM(AZ54:BJ54)</f>
        <v>0.92989792240104852</v>
      </c>
      <c r="BK64" s="19">
        <f>(SUM(AZ54:BK54)-SUM(AZ74:BK74))/SUM(AZ54:BK54)</f>
        <v>0.93718942932441163</v>
      </c>
      <c r="BL64" s="19">
        <f>(SUM(AZ54:BL54)-SUM(AZ74:BL74))/SUM(AZ54:BL54)</f>
        <v>0.94174005614800826</v>
      </c>
      <c r="BM64" s="19">
        <f>(SUM(AZ54:BM54)-SUM(AZ74:BM74))/SUM(AZ54:BM54)</f>
        <v>0.94387889608864095</v>
      </c>
      <c r="BN64" s="19">
        <f>(SUM(AZ54:BN54)-SUM(AZ74:BN74))/SUM(AZ54:BN54)</f>
        <v>0.94562815555981894</v>
      </c>
      <c r="BO64" s="19">
        <f>(SUM(AZ54:BO54)-SUM(AZ74:BO74))/SUM(AZ54:BO54)</f>
        <v>0.94611224347835221</v>
      </c>
      <c r="BP64" s="19">
        <f>(SUM(AZ54:BP54)-SUM(AZ74:BP74))/SUM(AZ54:BP54)</f>
        <v>0.94635698773288879</v>
      </c>
      <c r="BQ64" s="19">
        <f>(SUM(AZ54:BQ54)-SUM(AZ74:BQ74))/SUM(AZ54:BQ54)</f>
        <v>0.94660844207774986</v>
      </c>
      <c r="BR64" s="19">
        <f>(SUM(AZ54:BR54)-SUM(AZ74:BR74))/SUM(AZ54:BR54)</f>
        <v>0.94666241222162406</v>
      </c>
      <c r="BS64" s="19">
        <f>(SUM(AZ54:BS54)-SUM(AZ74:BS74))/SUM(AZ54:BS54)</f>
        <v>0.9467011426735511</v>
      </c>
      <c r="BT64" s="19">
        <f>(SUM(AZ54:BT54)-SUM(AZ74:BT74))/SUM(AZ54:BT54)</f>
        <v>0.94674909038795041</v>
      </c>
      <c r="BU64" s="19">
        <f>(SUM(AZ54:BU54)-SUM(AZ74:BU74))/SUM(AZ54:BU54)</f>
        <v>0.94674909038795041</v>
      </c>
      <c r="BV64" s="19">
        <f>(SUM(AZ54:BV54)-SUM(AZ74:BV74))/SUM(AZ54:BV54)</f>
        <v>0.94675483072170741</v>
      </c>
      <c r="BW64" s="19">
        <f>(SUM(AZ54:BW54)-SUM(AZ74:BW74))/SUM(AZ54:BW54)</f>
        <v>0.94675483072170741</v>
      </c>
      <c r="BX64" s="23"/>
    </row>
    <row r="65" spans="1:77" hidden="1">
      <c r="A65" s="88" t="s">
        <v>37</v>
      </c>
      <c r="B65" s="84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19">
        <f t="shared" si="61"/>
        <v>0.93878087119366493</v>
      </c>
      <c r="AA65" s="19">
        <f>(SUM(Z54:AA54)-SUM(Z75:AA75))/SUM(Z54:AA54)</f>
        <v>0.93284513462050733</v>
      </c>
      <c r="AB65" s="19">
        <f>(SUM(Z54:AB54)-SUM(Z75:AB75))/SUM(Z54:AB54)</f>
        <v>0.88653206312698529</v>
      </c>
      <c r="AC65" s="19">
        <f>(SUM(Z54:AC54)-SUM(Z75:AC75))/SUM(Z54:AC54)</f>
        <v>0.87714252376456825</v>
      </c>
      <c r="AD65" s="19">
        <f>(SUM(Z54:AD54)-SUM(Z75:AD75))/SUM(Z54:AD54)</f>
        <v>0.87066847757818089</v>
      </c>
      <c r="AE65" s="19">
        <f>(SUM(Z54:AE54)-SUM(Z75:AE75))/SUM(Z54:AE54)</f>
        <v>0.87987466516984858</v>
      </c>
      <c r="AF65" s="19">
        <f>(SUM(Z54:AF54)-SUM(Z75:AF75))/SUM(Z54:AF54)</f>
        <v>0.88799061302417825</v>
      </c>
      <c r="AG65" s="19">
        <f>(SUM(Z54:AG54)-SUM(Z75:AG75))/SUM(Z54:AG54)</f>
        <v>0.89933796915621977</v>
      </c>
      <c r="AH65" s="19">
        <f>(SUM(Z54:AH54)-SUM(Z75:AH75))/SUM(Z54:AH54)</f>
        <v>0.9065306610175492</v>
      </c>
      <c r="AI65" s="19">
        <f>(SUM(Z54:AI54)-SUM(Z75:AI75))/SUM(Z54:AI54)</f>
        <v>0.91287127226678388</v>
      </c>
      <c r="AJ65" s="19">
        <f>(SUM(Z54:AJ54)-SUM(Z75:AJ75))/SUM(Z54:AJ54)</f>
        <v>0.91763378136894902</v>
      </c>
      <c r="AK65" s="19">
        <f>(SUM(Z54:AK54)-SUM(Z75:AK75))/SUM(Z54:AK54)</f>
        <v>0.92152312139434134</v>
      </c>
      <c r="AL65" s="19">
        <f>(SUM(Z54:AL54)-SUM(Z75:AL75))/SUM(Z54:AL54)</f>
        <v>0.92588550578955042</v>
      </c>
      <c r="AM65" s="19">
        <f>(SUM(Z54:AM54)-SUM(Z75:AM75))/SUM(Z54:AM54)</f>
        <v>0.9281233022648766</v>
      </c>
      <c r="AN65" s="19">
        <f>(SUM(Z54:AN54)-SUM(Z75:AN75))/SUM(Z54:AN54)</f>
        <v>0.93074833075497276</v>
      </c>
      <c r="AO65" s="19">
        <f>(SUM(Z54:AO54)-SUM(Z75:AO75))/SUM(Z54:AO54)</f>
        <v>0.93428005965935235</v>
      </c>
      <c r="AP65" s="19">
        <f>(SUM(Z54:AP54)-SUM(Z75:AP75))/SUM(Z54:AP54)</f>
        <v>0.93934974858230813</v>
      </c>
      <c r="AQ65" s="19">
        <f>(SUM(Z54:AQ54)-SUM(Z75:AQ75))/SUM(Z54:AQ54)</f>
        <v>0.9426395509993668</v>
      </c>
      <c r="AR65" s="19">
        <f>(SUM(AA54:AR54)-SUM(Z75:AR75))/SUM(Z54:AR54)</f>
        <v>0.88116007957947073</v>
      </c>
      <c r="AS65" s="19">
        <f>(SUM(Z54:AS54)-SUM(Z75:AS75))/SUM(Z54:AS54)</f>
        <v>0.94658962707121386</v>
      </c>
      <c r="AT65" s="19">
        <f>(SUM(Z54:AT54)-SUM(Z75:AT75))/SUM(Z54:AT54)</f>
        <v>0.9501346899336468</v>
      </c>
      <c r="AU65" s="19">
        <f>(SUM(Z54:AU54)-SUM(Z75:AU75))/SUM(Z54:AU54)</f>
        <v>0.95248617946598513</v>
      </c>
      <c r="AV65" s="19">
        <f>(SUM(Z54:AV54)-SUM(Z75:AV75))/SUM(Z54:AV54)</f>
        <v>0.95516573611864641</v>
      </c>
      <c r="AW65" s="19">
        <f>(SUM(Z54:AW54)-SUM(Z75:AW75))/SUM(Z54:AW54)</f>
        <v>0.95597507937531134</v>
      </c>
      <c r="AX65" s="23"/>
      <c r="AZ65" s="150">
        <f>(SUM(AG54:AZ54)-SUM(AG75:AZ75))/SUM(AG54:AZ54)</f>
        <v>0.97132032551182712</v>
      </c>
      <c r="BA65" s="19">
        <f>(SUM(AG54:BA54)-SUM(AG75:BA75))/SUM(AG54:BA54)</f>
        <v>0.97194362098172227</v>
      </c>
      <c r="BB65" s="19">
        <f>(SUM(AG54:BB54)-SUM(AG75:BB75))/SUM(AG54:BB54)</f>
        <v>0.97243448042563829</v>
      </c>
      <c r="BC65" s="19">
        <f>(SUM(AG54:BC54)-SUM(AG75:BC75))/SUM(AG54:BC54)</f>
        <v>0.97274888158022343</v>
      </c>
      <c r="BD65" s="19">
        <f>(SUM(AI54:BD54)-SUM(AI75:BD75))/SUM(AI54:BD54)</f>
        <v>0.97326084831935833</v>
      </c>
      <c r="BE65" s="19">
        <f>(SUM(AZ54:BE54)-SUM(AZ75:BE75))/SUM(AZ54:BE54)</f>
        <v>1</v>
      </c>
      <c r="BF65" s="19">
        <f>(SUM(AZ54:BF54)-SUM(AZ75:BF75))/SUM(AZ54:BF54)</f>
        <v>1</v>
      </c>
      <c r="BG65" s="19">
        <f>(SUM(AZ54:BG54)-SUM(AZ75:BG75))/SUM(AZ54:BG54)</f>
        <v>1</v>
      </c>
      <c r="BH65" s="19">
        <f>(SUM(AZ54:BH54)-SUM(AZ75:BH75))/SUM(AZ54:BH54)</f>
        <v>1</v>
      </c>
      <c r="BI65" s="19">
        <f>(SUM(AZ54:BI54)-SUM(AZ75:BI75))/SUM(AZ54:BI54)</f>
        <v>1</v>
      </c>
      <c r="BJ65" s="19">
        <f>(SUM(AZ54:BJ54)-SUM(AZ75:BJ75))/SUM(AZ54:BJ54)</f>
        <v>1</v>
      </c>
      <c r="BK65" s="19">
        <f>(SUM(AZ54:BK54)-SUM(AZ75:BK75))/SUM(AZ54:BK54)</f>
        <v>1</v>
      </c>
      <c r="BL65" s="19">
        <f>(SUM(AZ54:BL54)-SUM(AZ75:BL75))/SUM(AZ54:BL54)</f>
        <v>1</v>
      </c>
      <c r="BM65" s="19">
        <f>(SUM(AZ54:BM54)-SUM(AZ75:BM75))/SUM(AZ54:BM54)</f>
        <v>1</v>
      </c>
      <c r="BN65" s="19">
        <f>(SUM(AZ54:BN54)-SUM(AZ75:BN75))/SUM(AZ54:BN54)</f>
        <v>1</v>
      </c>
      <c r="BO65" s="19">
        <f>(SUM(AZ54:BO54)-SUM(AZ75:BO75))/SUM(AZ54:BO54)</f>
        <v>1</v>
      </c>
      <c r="BP65" s="19">
        <f>(SUM(AZ54:BP54)-SUM(AZ75:BP75))/SUM(AZ54:BP54)</f>
        <v>1</v>
      </c>
      <c r="BQ65" s="19">
        <f>(SUM(AZ54:BQ54)-SUM(AZ75:BQ75))/SUM(AZ54:BQ54)</f>
        <v>1</v>
      </c>
      <c r="BR65" s="19">
        <f>(SUM(AZ54:BR54)-SUM(AZ75:BR75))/SUM(AZ54:BR54)</f>
        <v>1</v>
      </c>
      <c r="BS65" s="19">
        <f>(SUM(AZ54:BS54)-SUM(AZ75:BS75))/SUM(AZ54:BS54)</f>
        <v>1</v>
      </c>
      <c r="BT65" s="19">
        <f>(SUM(AZ54:BT54)-SUM(AZ75:BT75))/SUM(AZ54:BT54)</f>
        <v>1</v>
      </c>
      <c r="BU65" s="19">
        <f>(SUM(AZ54:BU54)-SUM(AZ75:BU75))/SUM(AZ54:BU54)</f>
        <v>1</v>
      </c>
      <c r="BV65" s="19">
        <f>(SUM(AZ54:BV54)-SUM(AZ75:BV75))/SUM(AZ54:BV54)</f>
        <v>1</v>
      </c>
      <c r="BW65" s="19">
        <f>(SUM(AZ54:BW54)-SUM(AZ75:BW75))/SUM(AZ54:BW54)</f>
        <v>1</v>
      </c>
      <c r="BX65" s="23"/>
    </row>
    <row r="66" spans="1:77" hidden="1">
      <c r="A66" s="88" t="s">
        <v>45</v>
      </c>
      <c r="B66" s="84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19">
        <f t="shared" si="61"/>
        <v>1</v>
      </c>
      <c r="AA66" s="19">
        <f>(SUM(Z54:AA54)-SUM(Z76:AA76))/SUM(Z54:AA54)</f>
        <v>1</v>
      </c>
      <c r="AB66" s="19">
        <f>(SUM(Z54:AB54)-SUM(Z76:AB76))/SUM(Z54:AB54)</f>
        <v>1</v>
      </c>
      <c r="AC66" s="19">
        <f>(SUM(Z54:AC54)-SUM(Z76:AC76))/SUM(Z54:AC54)</f>
        <v>1</v>
      </c>
      <c r="AD66" s="19">
        <f>(SUM(Z54:AD54)-SUM(Z76:AD76))/SUM(Z54:AD54)</f>
        <v>1</v>
      </c>
      <c r="AE66" s="19">
        <f>(SUM(Z54:AE54)-SUM(Z76:AE76))/SUM(Z54:AE54)</f>
        <v>1</v>
      </c>
      <c r="AF66" s="19">
        <f>(SUM(Z54:AF54)-SUM(Z76:AF76))/SUM(Z54:AF54)</f>
        <v>1</v>
      </c>
      <c r="AG66" s="19">
        <f>(SUM(Z54:AG54)-SUM(Z76:AG76))/SUM(Z54:AG54)</f>
        <v>1</v>
      </c>
      <c r="AH66" s="19">
        <f>(SUM(Z54:AH54)-SUM(Z76:AH76))/SUM(Z54:AH54)</f>
        <v>1</v>
      </c>
      <c r="AI66" s="19">
        <f>(SUM(Z54:AI54)-SUM(Z76:AI76))/SUM(Z54:AI54)</f>
        <v>1</v>
      </c>
      <c r="AJ66" s="19">
        <f>(SUM(Z54:AJ54)-SUM(Z76:AJ76))/SUM(Z54:AJ54)</f>
        <v>1</v>
      </c>
      <c r="AK66" s="19">
        <f>(SUM(Z54:AK54)-SUM(Z76:AK76))/SUM(Z54:AK54)</f>
        <v>1</v>
      </c>
      <c r="AL66" s="19">
        <f>(SUM(Z54:AL54)-SUM(Z76:AL76))/SUM(Z54:AL54)</f>
        <v>1</v>
      </c>
      <c r="AM66" s="19">
        <f>(SUM(Z54:AM54)-SUM(Z76:AM76))/SUM(Z54:AM54)</f>
        <v>1</v>
      </c>
      <c r="AN66" s="19">
        <f>(SUM(Z54:AN54)-SUM(Z76:AN76))/SUM(Z54:AN54)</f>
        <v>1</v>
      </c>
      <c r="AO66" s="19">
        <f>(SUM(Z54:AO54)-SUM(Z76:AO76))/SUM(Z54:AO54)</f>
        <v>1</v>
      </c>
      <c r="AP66" s="19">
        <f>(SUM(Z54:AP54)-SUM(Z76:AP76))/SUM(Z54:AP54)</f>
        <v>1</v>
      </c>
      <c r="AQ66" s="19">
        <f>(SUM(Z54:AQ54)-SUM(Z76:AQ76))/SUM(Z54:AQ54)</f>
        <v>1</v>
      </c>
      <c r="AR66" s="19">
        <f>(SUM(AA54:AR54)-SUM(Z76:AR76))/SUM(Z54:AR54)</f>
        <v>0.93616630551549773</v>
      </c>
      <c r="AS66" s="19">
        <f>(SUM(Z54:AS54)-SUM(Z76:AS76))/SUM(Z54:AS54)</f>
        <v>1</v>
      </c>
      <c r="AT66" s="19">
        <f>(SUM(Z54:AT54)-SUM(Z76:AT76))/SUM(Z54:AT54)</f>
        <v>1</v>
      </c>
      <c r="AU66" s="19">
        <f>(SUM(Z54:AU54)-SUM(Z76:AU76))/SUM(Z54:AU54)</f>
        <v>1</v>
      </c>
      <c r="AV66" s="19">
        <f>(SUM(Z54:AV54)-SUM(Z76:AV76))/SUM(Z54:AV54)</f>
        <v>1</v>
      </c>
      <c r="AW66" s="19">
        <f>(SUM(Z54:AW54)-SUM(Z76:AW76))/SUM(Z54:AW54)</f>
        <v>1</v>
      </c>
      <c r="AX66" s="23"/>
      <c r="AZ66" s="150">
        <f>(SUM(AG54:AZ54)-SUM(AG76:AZ76))/SUM(AG54:AZ54)</f>
        <v>1</v>
      </c>
      <c r="BA66" s="19">
        <f>(SUM(AG54:BA54)-SUM(AG76:BA76))/SUM(AG54:BA54)</f>
        <v>1</v>
      </c>
      <c r="BB66" s="19">
        <f>(SUM(AG54:BB54)-SUM(AG76:BB76))/SUM(AG54:BB54)</f>
        <v>1</v>
      </c>
      <c r="BC66" s="19">
        <f>(SUM(AG54:BC54)-SUM(AG76:BC76))/SUM(AG54:BC54)</f>
        <v>1</v>
      </c>
      <c r="BD66" s="19">
        <f>(SUM(AI54:BD54)-SUM(AI76:BD76))/SUM(AI54:BD54)</f>
        <v>1</v>
      </c>
      <c r="BE66" s="19">
        <f>(SUM(AI54:BE54)-SUM(AI76:BE76))/SUM(AI54:BE54)</f>
        <v>1</v>
      </c>
      <c r="BF66" s="19">
        <f>(SUM(AZ54:BF54)-SUM(AZ76:BF76))/SUM(AZ54:BF54)</f>
        <v>1</v>
      </c>
      <c r="BG66" s="19">
        <f>(SUM(AZ54:BG54)-SUM(AZ76:BG76))/SUM(AZ54:BG54)</f>
        <v>1</v>
      </c>
      <c r="BH66" s="19">
        <f>(SUM(AZ54:BH54)-SUM(AZ76:BH76))/SUM(AZ54:BH54)</f>
        <v>1</v>
      </c>
      <c r="BI66" s="19">
        <f>(SUM(AZ54:BI54)-SUM(AZ76:BI76))/SUM(AZ54:BI54)</f>
        <v>1</v>
      </c>
      <c r="BJ66" s="19">
        <f>(SUM(AZ54:BJ54)-SUM(AZ76:BJ76))/SUM(AZ54:BJ54)</f>
        <v>1</v>
      </c>
      <c r="BK66" s="19">
        <f>(SUM(AZ54:BK54)-SUM(AZ76:BK76))/SUM(AZ54:BK54)</f>
        <v>1</v>
      </c>
      <c r="BL66" s="19">
        <f>(SUM(AJ54:BL54)-SUM(AJ76:BL76))/SUM(AJ54:BL54)</f>
        <v>1</v>
      </c>
      <c r="BM66" s="19">
        <f>(SUM(AZ54:BM54)-SUM(AZ76:BM76))/SUM(AZ54:BM54)</f>
        <v>1</v>
      </c>
      <c r="BN66" s="19">
        <f>(SUM(AZ54:BN54)-SUM(AZ76:BN76))/SUM(AZ54:BN54)</f>
        <v>1</v>
      </c>
      <c r="BO66" s="19">
        <f>(SUM(AZ54:BO54)-SUM(AZ76:BO76))/SUM(AZ54:BO54)</f>
        <v>1</v>
      </c>
      <c r="BP66" s="19">
        <f>(SUM(AZ54:BP54)-SUM(AZ76:BP76))/SUM(AZ54:BP54)</f>
        <v>1</v>
      </c>
      <c r="BQ66" s="19">
        <f>(SUM(AZ54:BQ54)-SUM(AZ76:BQ76))/SUM(AZ54:BQ54)</f>
        <v>1</v>
      </c>
      <c r="BR66" s="19">
        <f>(SUM(AZ54:BR54)-SUM(AZ76:BR76))/SUM(AZ54:BR54)</f>
        <v>1</v>
      </c>
      <c r="BS66" s="19">
        <f>(SUM(AZ54:BS54)-SUM(AZ76:BS76))/SUM(AZ54:BS54)</f>
        <v>1</v>
      </c>
      <c r="BT66" s="19">
        <f>(SUM(AZ54:BT54)-SUM(AZ76:BT76))/SUM(AZ54:BT54)</f>
        <v>1</v>
      </c>
      <c r="BU66" s="19">
        <f>(SUM(AZ54:BU54)-SUM(AZ76:BU76))/SUM(AZ54:BU54)</f>
        <v>1</v>
      </c>
      <c r="BV66" s="19">
        <f>(SUM(AZ54:BV54)-SUM(AZ76:BV76))/SUM(AZ54:BV54)</f>
        <v>1</v>
      </c>
      <c r="BW66" s="19">
        <f>(SUM(AZ54:BW54)-SUM(AZ76:BW76))/SUM(AZ54:BW54)</f>
        <v>1</v>
      </c>
      <c r="BX66" s="23"/>
    </row>
    <row r="67" spans="1:77" ht="13.8" hidden="1" thickBot="1">
      <c r="A67" s="90" t="s">
        <v>46</v>
      </c>
      <c r="B67" s="91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29">
        <f t="shared" si="61"/>
        <v>0.99895771986391046</v>
      </c>
      <c r="AA67" s="29">
        <f>(SUM(Z54:AA54)-SUM(Z77:AA77))/SUM(Z54:AA54)</f>
        <v>0.99939324578971778</v>
      </c>
      <c r="AB67" s="29">
        <f>(SUM(Z54:AB54)-SUM(Z77:AB77))/SUM(Z54:AB54)</f>
        <v>0.99708453589830903</v>
      </c>
      <c r="AC67" s="29">
        <f>(SUM(Z54:AC54)-SUM(Z77:AC77))/SUM(Z54:AC54)</f>
        <v>0.99304653708353596</v>
      </c>
      <c r="AD67" s="29">
        <f>(SUM(Z54:AD54)-SUM(Z77:AD77))/SUM(Z54:AD54)</f>
        <v>0.99421399949510203</v>
      </c>
      <c r="AE67" s="29">
        <f>(SUM(Z54:AE54)-SUM(Z77:AE77))/SUM(Z54:AE54)</f>
        <v>0.99488464790433628</v>
      </c>
      <c r="AF67" s="29">
        <f>(SUM(Z54:AF54)-SUM(Z77:AF77))/SUM(Z54:AF54)</f>
        <v>0.99548044944158276</v>
      </c>
      <c r="AG67" s="29">
        <f>(SUM(Z54:AG54)-SUM(Z77:AG77))/SUM(Z54:AG54)</f>
        <v>0.99607995649842485</v>
      </c>
      <c r="AH67" s="29">
        <f>(SUM(Z54:AH54)-SUM(Z77:AH77))/SUM(Z54:AH54)</f>
        <v>0.99594363077746173</v>
      </c>
      <c r="AI67" s="29">
        <f>(SUM(Z54:AI54)-SUM(Z77:AI77))/SUM(Z54:AI54)</f>
        <v>0.99624781778467963</v>
      </c>
      <c r="AJ67" s="29">
        <f>(SUM(Z54:AJ54)-SUM(Z77:AJ77))/SUM(Z54:AJ54)</f>
        <v>0.9964595221749839</v>
      </c>
      <c r="AK67" s="29">
        <f>(SUM(Z54:AK54)-SUM(Z77:AK77))/SUM(Z54:AK54)</f>
        <v>0.99664251972606155</v>
      </c>
      <c r="AL67" s="29">
        <f>(SUM(Z54:AL54)-SUM(Z77:AL77))/SUM(Z54:AL54)</f>
        <v>0.99681785744431062</v>
      </c>
      <c r="AM67" s="29">
        <f>(SUM(Z54:AM54)-SUM(Z77:AM77))/SUM(Z54:AM54)</f>
        <v>0.99693994917747764</v>
      </c>
      <c r="AN67" s="29">
        <f>(SUM(Z54:AN54)-SUM(Z77:AN77))/SUM(Z54:AN54)</f>
        <v>0.99705408021788577</v>
      </c>
      <c r="AO67" s="29">
        <f>(SUM(Z54:AO54)-SUM(Z77:AO77))/SUM(Z54:AO54)</f>
        <v>0.99725985896566116</v>
      </c>
      <c r="AP67" s="29">
        <f>(SUM(Z54:AP54)-SUM(Z77:AP77))/SUM(Z54:AP54)</f>
        <v>0.99736964674977979</v>
      </c>
      <c r="AQ67" s="29">
        <f>(SUM(Z54:AQ54)-SUM(Z77:AQ77))/SUM(Z54:AQ54)</f>
        <v>0.99754774710113558</v>
      </c>
      <c r="AR67" s="29">
        <f>(SUM(AA54:AR54)-SUM(Z77:AR77))/SUM(Z54:AR54)</f>
        <v>0.93381643387471747</v>
      </c>
      <c r="AS67" s="29">
        <f>(SUM(Z54:AS54)-SUM(Z77:AS77))/SUM(Z54:AS54)</f>
        <v>0.99771830336415335</v>
      </c>
      <c r="AT67" s="29">
        <f>(SUM(Z54:AT54)-SUM(Z77:AT77))/SUM(Z54:AT54)</f>
        <v>0.99786974881498114</v>
      </c>
      <c r="AU67" s="29">
        <f>(SUM(Z54:AU54)-SUM(Z77:AU77))/SUM(Z54:AU54)</f>
        <v>0.99797269667974686</v>
      </c>
      <c r="AV67" s="29">
        <f>(SUM(Z54:AV54)-SUM(Z77:AV77))/SUM(Z54:AV54)</f>
        <v>0.99809115632075296</v>
      </c>
      <c r="AW67" s="29">
        <f>(SUM(Z54:AW54)-SUM(Z77:AW77))/SUM(Z54:AW54)</f>
        <v>0.99812683535532776</v>
      </c>
      <c r="AX67" s="31"/>
      <c r="AZ67" s="151">
        <f>(SUM(AG54:AZ54)-SUM(AG77:AZ77))/SUM(AG54:AZ54)</f>
        <v>0.99873070113889184</v>
      </c>
      <c r="BA67" s="29">
        <f>(SUM(AG54:BA54)-SUM(AG77:BA77))/SUM(AG54:BA54)</f>
        <v>0.99875828681565393</v>
      </c>
      <c r="BB67" s="29">
        <f>(SUM(AG54:BB54)-SUM(AG77:BB77))/SUM(AG54:BB54)</f>
        <v>0.99878001116728088</v>
      </c>
      <c r="BC67" s="29">
        <f>(SUM(AG54:BC54)-SUM(AG77:BC77))/SUM(AG54:BC54)</f>
        <v>0.99879392586591564</v>
      </c>
      <c r="BD67" s="29">
        <f>(SUM(AI54:BD54)-SUM(AI77:BD77))/SUM(AI54:BD54)</f>
        <v>0.99888209507727477</v>
      </c>
      <c r="BE67" s="29">
        <f>(SUM(AI54:BE54)-SUM(AI77:BE77))/SUM(AI54:BE54)</f>
        <v>0.99892156092477802</v>
      </c>
      <c r="BF67" s="29">
        <f>(SUM(AZ54:BF54)-SUM(AZ77:BF77))/SUM(AZ54:BF54)</f>
        <v>1</v>
      </c>
      <c r="BG67" s="29">
        <f>(SUM(AZ54:BG54)-SUM(AZ77:BG77))/SUM(AZ54:BG54)</f>
        <v>1</v>
      </c>
      <c r="BH67" s="29">
        <f>(SUM(AZ54:BH54)-SUM(AZ77:BH77))/SUM(AZ54:BH54)</f>
        <v>1</v>
      </c>
      <c r="BI67" s="29">
        <f>(SUM(AZ54:BI54)-SUM(AZ77:BI77))/SUM(AZ54:BI54)</f>
        <v>1</v>
      </c>
      <c r="BJ67" s="29">
        <f>(SUM(AZ54:BJ54)-SUM(AZ77:BJ77))/SUM(AZ54:BJ54)</f>
        <v>1</v>
      </c>
      <c r="BK67" s="29">
        <f>(SUM(AZ54:BK54)-SUM(AZ77:BK77))/SUM(AZ54:BK54)</f>
        <v>1</v>
      </c>
      <c r="BL67" s="29">
        <f>(SUM(AJ54:BL54)-SUM(AJ77:BL77))/SUM(AJ54:BL54)</f>
        <v>0.99907773181031101</v>
      </c>
      <c r="BM67" s="29">
        <f>(SUM(AZ54:BM54)-SUM(AZ77:BM77))/SUM(AZ54:BM54)</f>
        <v>1</v>
      </c>
      <c r="BN67" s="29">
        <f>(SUM(AZ54:BN54)-SUM(AZ77:BN77))/SUM(AZ54:BN54)</f>
        <v>1</v>
      </c>
      <c r="BO67" s="29">
        <f>(SUM(AZ54:BO54)-SUM(AZ77:BO77))/SUM(AZ54:BO54)</f>
        <v>1</v>
      </c>
      <c r="BP67" s="29">
        <f>(SUM(AZ54:BP54)-SUM(AZ77:BP77))/SUM(AZ54:BP54)</f>
        <v>1</v>
      </c>
      <c r="BQ67" s="29">
        <f>(SUM(AZ54:BQ54)-SUM(AZ77:BQ77))/SUM(AZ54:BQ54)</f>
        <v>1</v>
      </c>
      <c r="BR67" s="29">
        <f>(SUM(AZ54:BR54)-SUM(AZ77:BR77))/SUM(AZ54:BR54)</f>
        <v>1</v>
      </c>
      <c r="BS67" s="29">
        <f>(SUM(AZ54:BS54)-SUM(AZ77:BS77))/SUM(AZ54:BS54)</f>
        <v>1</v>
      </c>
      <c r="BT67" s="29">
        <f>(SUM(AZ54:BT54)-SUM(AZ77:BT77))/SUM(AZ54:BT54)</f>
        <v>1</v>
      </c>
      <c r="BU67" s="29">
        <f>(SUM(AZ54:BU54)-SUM(AZ77:BU77))/SUM(AZ54:BU54)</f>
        <v>1</v>
      </c>
      <c r="BV67" s="29">
        <f>(SUM(AZ54:BV54)-SUM(AZ77:BV77))/SUM(AZ54:BV54)</f>
        <v>1</v>
      </c>
      <c r="BW67" s="29">
        <f>(SUM(AZ54:BW54)-SUM(AZ77:BW77))/SUM(AZ54:BW54)</f>
        <v>1</v>
      </c>
      <c r="BX67" s="31"/>
    </row>
    <row r="68" spans="1:77" s="74" customFormat="1" hidden="1">
      <c r="A68" s="92" t="s">
        <v>70</v>
      </c>
      <c r="B68" s="93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138">
        <v>1893</v>
      </c>
      <c r="AA68" s="138">
        <v>7438</v>
      </c>
      <c r="AB68" s="138">
        <v>996</v>
      </c>
      <c r="AC68" s="138">
        <v>724</v>
      </c>
      <c r="AD68" s="138">
        <v>14929</v>
      </c>
      <c r="AE68" s="138">
        <v>1664</v>
      </c>
      <c r="AF68" s="138">
        <v>2938</v>
      </c>
      <c r="AG68" s="138">
        <v>0</v>
      </c>
      <c r="AH68" s="138">
        <v>5000</v>
      </c>
      <c r="AI68" s="138">
        <v>0</v>
      </c>
      <c r="AJ68" s="138">
        <v>9849</v>
      </c>
      <c r="AK68" s="138">
        <v>6252</v>
      </c>
      <c r="AL68" s="138">
        <v>8808</v>
      </c>
      <c r="AM68" s="138">
        <v>11798</v>
      </c>
      <c r="AN68" s="138">
        <v>7418</v>
      </c>
      <c r="AO68" s="138">
        <v>19508</v>
      </c>
      <c r="AP68" s="138">
        <f>4738+2196</f>
        <v>6934</v>
      </c>
      <c r="AQ68" s="138">
        <f>8898+10000</f>
        <v>18898</v>
      </c>
      <c r="AR68" s="138">
        <f>20000+2873</f>
        <v>22873</v>
      </c>
      <c r="AS68" s="138" t="s">
        <v>93</v>
      </c>
      <c r="AT68" s="138">
        <v>1535</v>
      </c>
      <c r="AU68" s="138">
        <v>15749</v>
      </c>
      <c r="AV68" s="138">
        <f>1493+8892</f>
        <v>10385</v>
      </c>
      <c r="AW68" s="138">
        <v>5400</v>
      </c>
      <c r="AX68" s="122">
        <f>SUM(Z68:AW68)</f>
        <v>180989</v>
      </c>
      <c r="AZ68" s="152">
        <v>12474</v>
      </c>
      <c r="BA68" s="138">
        <v>8489</v>
      </c>
      <c r="BB68" s="138">
        <v>11919</v>
      </c>
      <c r="BC68" s="138">
        <v>3286</v>
      </c>
      <c r="BD68" s="138">
        <v>10129</v>
      </c>
      <c r="BE68" s="138">
        <v>6844</v>
      </c>
      <c r="BF68" s="138">
        <v>4882</v>
      </c>
      <c r="BG68" s="138">
        <v>5040</v>
      </c>
      <c r="BH68" s="138">
        <v>9685</v>
      </c>
      <c r="BI68" s="138">
        <v>4442</v>
      </c>
      <c r="BJ68" s="138">
        <v>500</v>
      </c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22">
        <f>SUM(AZ68:BW68)</f>
        <v>77690</v>
      </c>
    </row>
    <row r="69" spans="1:77" hidden="1">
      <c r="A69" s="88" t="s">
        <v>30</v>
      </c>
      <c r="B69" s="84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19">
        <f>(Z68-Z71)/Z68</f>
        <v>1</v>
      </c>
      <c r="AA69" s="19">
        <f t="shared" ref="AA69:AN69" si="62">(AA68-AA71)/AA68</f>
        <v>1</v>
      </c>
      <c r="AB69" s="19">
        <f t="shared" si="62"/>
        <v>1</v>
      </c>
      <c r="AC69" s="19">
        <f t="shared" si="62"/>
        <v>1</v>
      </c>
      <c r="AD69" s="19">
        <f t="shared" si="62"/>
        <v>0.49226337999866032</v>
      </c>
      <c r="AE69" s="19">
        <f t="shared" si="62"/>
        <v>1</v>
      </c>
      <c r="AF69" s="19">
        <f t="shared" si="62"/>
        <v>1</v>
      </c>
      <c r="AG69" s="19" t="s">
        <v>92</v>
      </c>
      <c r="AH69" s="19">
        <f>(AH68-AH71)/AH68</f>
        <v>1</v>
      </c>
      <c r="AI69" s="19" t="s">
        <v>92</v>
      </c>
      <c r="AJ69" s="19">
        <f>(AJ68-AJ71)/AJ68</f>
        <v>1</v>
      </c>
      <c r="AK69" s="19">
        <f>(AK68-AK71)/AK68</f>
        <v>1</v>
      </c>
      <c r="AL69" s="19">
        <f t="shared" si="62"/>
        <v>1</v>
      </c>
      <c r="AM69" s="19">
        <f>(AM68-AM71)/AM68</f>
        <v>1</v>
      </c>
      <c r="AN69" s="19">
        <f t="shared" si="62"/>
        <v>1</v>
      </c>
      <c r="AO69" s="19">
        <f>(AO68-AO71)/AO68</f>
        <v>1</v>
      </c>
      <c r="AP69" s="19">
        <f t="shared" ref="AP69" si="63">(AP68-AP71)/AP68</f>
        <v>1</v>
      </c>
      <c r="AQ69" s="19">
        <f>(AQ68-AQ71)/AQ68</f>
        <v>1</v>
      </c>
      <c r="AR69" s="19">
        <f>(AR68-AR71)/AR68</f>
        <v>1</v>
      </c>
      <c r="AS69" s="19" t="s">
        <v>93</v>
      </c>
      <c r="AT69" s="19">
        <f>(AT68-AT71)/AT68</f>
        <v>1</v>
      </c>
      <c r="AU69" s="19">
        <f>(AU68-AU71)/AU68</f>
        <v>1</v>
      </c>
      <c r="AV69" s="19">
        <f>(AV68-AV71)/AV68</f>
        <v>1</v>
      </c>
      <c r="AW69" s="19">
        <f>(AW68-AW71)/AW68</f>
        <v>1</v>
      </c>
      <c r="AX69" s="108">
        <f>(AX68-AX71)/AX68</f>
        <v>0.95811900170728603</v>
      </c>
      <c r="AZ69" s="150">
        <f t="shared" ref="AZ69:BW69" si="64">(AZ68-AZ71)/AZ68</f>
        <v>1</v>
      </c>
      <c r="BA69" s="19">
        <f t="shared" si="64"/>
        <v>1</v>
      </c>
      <c r="BB69" s="19">
        <f t="shared" si="64"/>
        <v>1</v>
      </c>
      <c r="BC69" s="19">
        <f t="shared" si="64"/>
        <v>1</v>
      </c>
      <c r="BD69" s="19">
        <f t="shared" si="64"/>
        <v>1</v>
      </c>
      <c r="BE69" s="19">
        <f t="shared" si="64"/>
        <v>0.87770309760374055</v>
      </c>
      <c r="BF69" s="19">
        <f>(BF68-BF71)/BF68</f>
        <v>1</v>
      </c>
      <c r="BG69" s="19">
        <f t="shared" si="64"/>
        <v>1</v>
      </c>
      <c r="BH69" s="19">
        <f t="shared" si="64"/>
        <v>1</v>
      </c>
      <c r="BI69" s="19">
        <f t="shared" si="64"/>
        <v>1</v>
      </c>
      <c r="BJ69" s="19">
        <f>(BJ68-BJ71)/BJ68</f>
        <v>1</v>
      </c>
      <c r="BK69" s="19" t="e">
        <f t="shared" si="64"/>
        <v>#DIV/0!</v>
      </c>
      <c r="BL69" s="19" t="e">
        <f t="shared" si="64"/>
        <v>#DIV/0!</v>
      </c>
      <c r="BM69" s="19" t="e">
        <f t="shared" si="64"/>
        <v>#DIV/0!</v>
      </c>
      <c r="BN69" s="19" t="e">
        <f t="shared" si="64"/>
        <v>#DIV/0!</v>
      </c>
      <c r="BO69" s="19" t="e">
        <f t="shared" si="64"/>
        <v>#DIV/0!</v>
      </c>
      <c r="BP69" s="19" t="e">
        <f t="shared" si="64"/>
        <v>#DIV/0!</v>
      </c>
      <c r="BQ69" s="19" t="e">
        <f t="shared" si="64"/>
        <v>#DIV/0!</v>
      </c>
      <c r="BR69" s="19" t="e">
        <f t="shared" si="64"/>
        <v>#DIV/0!</v>
      </c>
      <c r="BS69" s="19" t="e">
        <f t="shared" si="64"/>
        <v>#DIV/0!</v>
      </c>
      <c r="BT69" s="19" t="e">
        <f t="shared" si="64"/>
        <v>#DIV/0!</v>
      </c>
      <c r="BU69" s="19" t="e">
        <f t="shared" si="64"/>
        <v>#DIV/0!</v>
      </c>
      <c r="BV69" s="19" t="e">
        <f t="shared" si="64"/>
        <v>#DIV/0!</v>
      </c>
      <c r="BW69" s="19" t="e">
        <f t="shared" si="64"/>
        <v>#DIV/0!</v>
      </c>
      <c r="BX69" s="108">
        <f>(BX68-BX71)/BX68</f>
        <v>0.98922641266572275</v>
      </c>
    </row>
    <row r="70" spans="1:77" ht="13.8" hidden="1" thickBot="1">
      <c r="A70" s="89" t="s">
        <v>36</v>
      </c>
      <c r="B70" s="85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40">
        <f>Z69</f>
        <v>1</v>
      </c>
      <c r="AA70" s="40">
        <f>(SUM(Z68:AA68)-(Z71:AA71))/SUM(Z68:AA68)</f>
        <v>1</v>
      </c>
      <c r="AB70" s="40">
        <f>(SUM(Z68:AB68)-(Z71:AB71))/SUM(Z68:AB68)</f>
        <v>1</v>
      </c>
      <c r="AC70" s="40">
        <f>(SUM(Z68:AC68)-(Z71:AC71))/SUM(Z68:AC68)</f>
        <v>1</v>
      </c>
      <c r="AD70" s="40">
        <f>(SUM(Z68:AD68)-(Z71:AD71))/SUM(Z68:AD68)</f>
        <v>0.70823710546574292</v>
      </c>
      <c r="AE70" s="40">
        <f>(SUM(Z68:AE68)-SUM(Z71:AE71))/SUM(Z68:AE68)</f>
        <v>0.7257994501519317</v>
      </c>
      <c r="AF70" s="40">
        <f>(SUM(Z68:AF68)-SUM(Z71:AF71))/SUM(Z68:AF68)</f>
        <v>0.75214178274802168</v>
      </c>
      <c r="AG70" s="40">
        <f>(SUM(Z68:AG68)-SUM(Z71:AG71))/SUM(Z68:AG68)</f>
        <v>0.75214178274802168</v>
      </c>
      <c r="AH70" s="40">
        <f>(SUM(AA68:AH68)-SUM(AA71:AH71))/SUM(AA68:AH68)</f>
        <v>0.77500074208198522</v>
      </c>
      <c r="AI70" s="40">
        <f>(SUM(AB68:AI68)-SUM(AB71:AI71))/SUM(AB68:AI68)</f>
        <v>0.71124909527256108</v>
      </c>
      <c r="AJ70" s="40">
        <f>(SUM(AC68:AJ68)-SUM(AC71:AJ71))/SUM(AC68:AJ68)</f>
        <v>0.78407019143117596</v>
      </c>
      <c r="AK70" s="40">
        <f>(SUM(AD68:AK68)-SUM(AD71:AK71))/SUM(AD68:AK68)</f>
        <v>0.81344752904114981</v>
      </c>
      <c r="AL70" s="40">
        <f>(SUM(Z68:AL68)-SUM(Z71:AL71))/SUM(Z68:AL68)</f>
        <v>0.8746921029574648</v>
      </c>
      <c r="AM70" s="40">
        <f>(SUM(Z68:AM68)-SUM(Z71:AM71))/SUM(Z68:AM68)</f>
        <v>0.89514310614339665</v>
      </c>
      <c r="AN70" s="40">
        <f>(SUM(Z68:AN68)-SUM(Z71:AN71))/SUM(Z68:AN68)</f>
        <v>0.90490170248535262</v>
      </c>
      <c r="AO70" s="40">
        <f>(SUM($Z$68:AO68)-SUM($Z$71:AO71))/SUM($Z$68:AO68)</f>
        <v>0.92360026205714862</v>
      </c>
      <c r="AP70" s="40">
        <f>(SUM($Z$68:AP68)-SUM($Z$71:AP71))/SUM($Z$68:AP68)</f>
        <v>0.92859094291985789</v>
      </c>
      <c r="AQ70" s="40">
        <f>(SUM($Z$68:AQ68)-SUM($Z$71:AQ71))/SUM($Z$68:AQ68)</f>
        <v>0.9393827920701816</v>
      </c>
      <c r="AR70" s="40">
        <f>(SUM($Z$68:AR68)-SUM($Z$71:AR71))/SUM($Z$68:AR68)</f>
        <v>0.94875608436992964</v>
      </c>
      <c r="AS70" s="40">
        <f>(SUM($Z$68:AS68)-SUM($Z$71:AS71))/SUM($Z$68:AS68)</f>
        <v>0.94875608436992964</v>
      </c>
      <c r="AT70" s="40">
        <f>(SUM($Z$68:AT68)-SUM($Z$71:AT71))/SUM($Z$68:AT68)</f>
        <v>0.94928239269345283</v>
      </c>
      <c r="AU70" s="40">
        <f>(SUM($Z$68:AU68)-SUM($Z$71:AU71))/SUM($Z$68:AU68)</f>
        <v>0.95411733372073315</v>
      </c>
      <c r="AV70" s="40">
        <f>(SUM($Z$68:AV68)-SUM($Z$71:AV71))/SUM($Z$68:AV68)</f>
        <v>0.95683100877617622</v>
      </c>
      <c r="AW70" s="40">
        <f>(SUM($Z$68:AW68)-SUM($Z$71:AW71))/SUM($Z$68:AW68)</f>
        <v>0.95811900170728603</v>
      </c>
      <c r="AX70" s="109">
        <f>(SUM(Z68:AW68)-SUM(Z71:AW71))/SUM(Z68:AW68)</f>
        <v>0.95811900170728603</v>
      </c>
      <c r="AZ70" s="153">
        <f>AZ69</f>
        <v>1</v>
      </c>
      <c r="BA70" s="40">
        <f>(SUM(AZ68:BA68)-SUM(AZ71:BA71))/SUM(AZ68:BA68)</f>
        <v>1</v>
      </c>
      <c r="BB70" s="40">
        <f>(SUM(AZ68:BB68)-SUM(AZ71:BB71))/SUM(AZ68:BB68)</f>
        <v>1</v>
      </c>
      <c r="BC70" s="40">
        <f>(SUM(AZ68:BC68)-SUM(AZ71:BC71))/SUM(AZ68:BC68)</f>
        <v>1</v>
      </c>
      <c r="BD70" s="40">
        <f>(SUM(BB68:BD68)-SUM(BB71:BD71))/SUM(BB68:BD68)</f>
        <v>1</v>
      </c>
      <c r="BE70" s="40">
        <f>(SUM(AZ68:BE68)-SUM(AZ71:BE71))/SUM(AZ68:BE68)</f>
        <v>0.98424944957753902</v>
      </c>
      <c r="BF70" s="40">
        <f>(SUM(AZ68:BF68)-SUM(AZ71:BF71))/SUM(AZ68:BF68)</f>
        <v>0.98557468590041875</v>
      </c>
      <c r="BG70" s="40">
        <f>(SUM(AZ68:BG68)-SUM(AZ71:BG71))/SUM(AZ68:BG68)</f>
        <v>0.98672755815612956</v>
      </c>
      <c r="BH70" s="40">
        <f>(SUM(AZ68:BH68)-SUM(AZ71:BH71))/SUM(AZ68:BH68)</f>
        <v>0.98849452905921809</v>
      </c>
      <c r="BI70" s="40">
        <f>(SUM(AZ68:BI68)-SUM(AZ71:BI71))/SUM(AZ68:BI68)</f>
        <v>0.98915662650602409</v>
      </c>
      <c r="BJ70" s="40">
        <f>(SUM(AZ68:BJ68)-SUM(AZ71:BJ71))/SUM(AZ68:BJ68)</f>
        <v>0.98922641266572275</v>
      </c>
      <c r="BK70" s="40">
        <f>(SUM(AZ68:BK68)-SUM(AZ71:BK71))/SUM(AZ68:BK68)</f>
        <v>0.98922641266572275</v>
      </c>
      <c r="BL70" s="40">
        <f>(SUM(AZ68:BL68)-SUM(AZ71:BL71))/SUM(AZ68:BL68)</f>
        <v>0.98922641266572275</v>
      </c>
      <c r="BM70" s="40">
        <f>(SUM(AZ68:BM68)-SUM(AZ71:BM71))/SUM(AZ68:BM68)</f>
        <v>0.98922641266572275</v>
      </c>
      <c r="BN70" s="40">
        <f>(SUM(AZ68:BN68)-SUM(AZ71:BN71))/SUM(AZ68:BN68)</f>
        <v>0.98922641266572275</v>
      </c>
      <c r="BO70" s="40">
        <f>(SUM(AZ68:BO68)-SUM(AZ71:BO71))/SUM(AZ68:BO68)</f>
        <v>0.98922641266572275</v>
      </c>
      <c r="BP70" s="40">
        <f>(SUM(AZ68:BP68)-SUM(AZ71:BP71))/SUM(AZ68:BP68)</f>
        <v>0.98922641266572275</v>
      </c>
      <c r="BQ70" s="40">
        <f>(SUM(AZ68:BQ68)-SUM(AZ71:BQ71))/SUM(AZ68:BQ68)</f>
        <v>0.98922641266572275</v>
      </c>
      <c r="BR70" s="40">
        <f>(SUM(AZ68:BR68)-SUM(AZ71:BR71))/SUM(AZ68:BR68)</f>
        <v>0.98922641266572275</v>
      </c>
      <c r="BS70" s="40">
        <f>(SUM(AZ68:BS68)-SUM(AZ71:BS71))/SUM(AZ68:BS68)</f>
        <v>0.98922641266572275</v>
      </c>
      <c r="BT70" s="40">
        <f>(SUM(AZ68:BT68)-SUM(AZ71:BT71))/SUM(AZ68:BT68)</f>
        <v>0.98922641266572275</v>
      </c>
      <c r="BU70" s="40">
        <f>(SUM(AZ68:BU68)-SUM(AZ71:BU71))/SUM(AZ68:BU68)</f>
        <v>0.98922641266572275</v>
      </c>
      <c r="BV70" s="40">
        <f>(SUM(AZ68:BV68)-SUM(AZ71:BV71))/SUM(AZ68:BV68)</f>
        <v>0.98922641266572275</v>
      </c>
      <c r="BW70" s="40">
        <f>(SUM(AZ68:BW68)-SUM(AZ71:BW71))/SUM(AZ68:BW68)</f>
        <v>0.98922641266572275</v>
      </c>
      <c r="BX70" s="109"/>
    </row>
    <row r="71" spans="1:77" hidden="1">
      <c r="A71" s="76" t="s">
        <v>77</v>
      </c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8">
        <v>0</v>
      </c>
      <c r="AA71" s="78">
        <v>0</v>
      </c>
      <c r="AB71" s="78">
        <v>0</v>
      </c>
      <c r="AC71" s="78">
        <v>0</v>
      </c>
      <c r="AD71" s="78">
        <v>7580</v>
      </c>
      <c r="AE71" s="78">
        <v>0</v>
      </c>
      <c r="AF71" s="78">
        <v>0</v>
      </c>
      <c r="AG71" s="78">
        <v>0</v>
      </c>
      <c r="AH71" s="78">
        <v>0</v>
      </c>
      <c r="AI71" s="78">
        <v>0</v>
      </c>
      <c r="AJ71" s="78">
        <v>0</v>
      </c>
      <c r="AK71" s="78">
        <v>0</v>
      </c>
      <c r="AL71" s="78">
        <v>0</v>
      </c>
      <c r="AM71" s="78">
        <v>0</v>
      </c>
      <c r="AN71" s="78">
        <v>0</v>
      </c>
      <c r="AO71" s="78">
        <v>0</v>
      </c>
      <c r="AP71" s="78"/>
      <c r="AQ71" s="78"/>
      <c r="AR71" s="78"/>
      <c r="AS71" s="78"/>
      <c r="AT71" s="78"/>
      <c r="AU71" s="78"/>
      <c r="AV71" s="78"/>
      <c r="AW71" s="78"/>
      <c r="AX71" s="123">
        <f t="shared" ref="AX71:AX77" si="65">SUM(Z71:AW71)</f>
        <v>7580</v>
      </c>
      <c r="AY71" s="11">
        <f t="shared" ref="AY71:AY77" si="66">AX71-AX103</f>
        <v>0</v>
      </c>
      <c r="AZ71" s="78">
        <v>0</v>
      </c>
      <c r="BA71" s="78">
        <v>0</v>
      </c>
      <c r="BB71" s="78">
        <v>0</v>
      </c>
      <c r="BC71" s="78">
        <v>0</v>
      </c>
      <c r="BD71" s="78">
        <v>0</v>
      </c>
      <c r="BE71" s="78">
        <v>837</v>
      </c>
      <c r="BF71" s="139">
        <v>0</v>
      </c>
      <c r="BG71" s="139">
        <v>0</v>
      </c>
      <c r="BH71" s="78"/>
      <c r="BI71" s="78"/>
      <c r="BJ71" s="78"/>
      <c r="BK71" s="78"/>
      <c r="BL71" s="139"/>
      <c r="BM71" s="139"/>
      <c r="BN71" s="139"/>
      <c r="BO71" s="139"/>
      <c r="BP71" s="139"/>
      <c r="BQ71" s="139"/>
      <c r="BR71" s="139"/>
      <c r="BS71" s="139"/>
      <c r="BT71" s="139"/>
      <c r="BU71" s="139"/>
      <c r="BV71" s="139"/>
      <c r="BW71" s="139"/>
      <c r="BX71" s="123">
        <f t="shared" ref="BX71:BX77" si="67">SUM(AZ71:BW71)</f>
        <v>837</v>
      </c>
      <c r="BY71" s="159">
        <f>BX71-BX103</f>
        <v>0</v>
      </c>
    </row>
    <row r="72" spans="1:77" hidden="1">
      <c r="A72" s="76" t="s">
        <v>71</v>
      </c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139">
        <v>10821</v>
      </c>
      <c r="AA72" s="139">
        <v>36439</v>
      </c>
      <c r="AB72" s="139">
        <v>102852</v>
      </c>
      <c r="AC72" s="139">
        <v>61087</v>
      </c>
      <c r="AD72" s="139">
        <v>77475</v>
      </c>
      <c r="AE72" s="139">
        <v>27565</v>
      </c>
      <c r="AF72" s="139">
        <v>12021</v>
      </c>
      <c r="AG72" s="139">
        <v>29270</v>
      </c>
      <c r="AH72" s="139">
        <v>15835</v>
      </c>
      <c r="AI72" s="139">
        <v>2604</v>
      </c>
      <c r="AJ72" s="139">
        <v>149</v>
      </c>
      <c r="AK72" s="139">
        <v>329</v>
      </c>
      <c r="AL72" s="143">
        <v>1863</v>
      </c>
      <c r="AM72" s="143">
        <v>3614</v>
      </c>
      <c r="AN72" s="143">
        <v>2522</v>
      </c>
      <c r="AO72" s="143">
        <v>7650</v>
      </c>
      <c r="AP72" s="143">
        <v>789</v>
      </c>
      <c r="AQ72" s="143">
        <v>3438</v>
      </c>
      <c r="AR72" s="143">
        <v>300</v>
      </c>
      <c r="AS72" s="143">
        <v>2178</v>
      </c>
      <c r="AT72" s="143">
        <v>9425</v>
      </c>
      <c r="AU72" s="143">
        <v>363</v>
      </c>
      <c r="AV72" s="143">
        <v>353</v>
      </c>
      <c r="AW72" s="143">
        <v>1200</v>
      </c>
      <c r="AX72" s="123">
        <f t="shared" si="65"/>
        <v>410142</v>
      </c>
      <c r="AY72" s="11">
        <f t="shared" si="66"/>
        <v>0</v>
      </c>
      <c r="AZ72" s="140">
        <v>0</v>
      </c>
      <c r="BA72" s="139">
        <v>0</v>
      </c>
      <c r="BB72" s="143">
        <v>470</v>
      </c>
      <c r="BC72" s="143">
        <v>3556</v>
      </c>
      <c r="BD72" s="143">
        <v>44596</v>
      </c>
      <c r="BE72" s="139">
        <v>23127</v>
      </c>
      <c r="BF72" s="139">
        <v>93792</v>
      </c>
      <c r="BG72" s="139">
        <v>97349</v>
      </c>
      <c r="BH72" s="139">
        <v>51683</v>
      </c>
      <c r="BI72" s="139">
        <f>25833-11615</f>
        <v>14218</v>
      </c>
      <c r="BJ72" s="139"/>
      <c r="BK72" s="139">
        <v>0</v>
      </c>
      <c r="BL72" s="139">
        <v>0</v>
      </c>
      <c r="BM72" s="139">
        <v>0</v>
      </c>
      <c r="BN72" s="139">
        <v>0</v>
      </c>
      <c r="BO72" s="139">
        <v>0</v>
      </c>
      <c r="BP72" s="139">
        <v>0</v>
      </c>
      <c r="BQ72" s="139">
        <v>0</v>
      </c>
      <c r="BR72" s="139">
        <v>0</v>
      </c>
      <c r="BS72" s="139"/>
      <c r="BT72" s="139"/>
      <c r="BU72" s="139"/>
      <c r="BV72" s="139"/>
      <c r="BW72" s="139"/>
      <c r="BX72" s="123">
        <f t="shared" si="67"/>
        <v>328791</v>
      </c>
      <c r="BY72" s="159">
        <f>BX72-BX104</f>
        <v>-11615</v>
      </c>
    </row>
    <row r="73" spans="1:77" hidden="1">
      <c r="A73" s="76" t="s">
        <v>72</v>
      </c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139">
        <v>56545</v>
      </c>
      <c r="AA73" s="139">
        <v>87839</v>
      </c>
      <c r="AB73" s="139">
        <v>281513</v>
      </c>
      <c r="AC73" s="139">
        <v>240279</v>
      </c>
      <c r="AD73" s="139">
        <v>192992</v>
      </c>
      <c r="AE73" s="139">
        <v>73667</v>
      </c>
      <c r="AF73" s="139">
        <v>34463</v>
      </c>
      <c r="AG73" s="139">
        <v>54731</v>
      </c>
      <c r="AH73" s="139">
        <v>22413</v>
      </c>
      <c r="AI73" s="139">
        <v>9439</v>
      </c>
      <c r="AJ73" s="139">
        <v>1484</v>
      </c>
      <c r="AK73" s="139">
        <v>9130</v>
      </c>
      <c r="AL73" s="139">
        <v>6637</v>
      </c>
      <c r="AM73" s="139">
        <v>3780</v>
      </c>
      <c r="AN73" s="139">
        <v>2836</v>
      </c>
      <c r="AO73" s="139">
        <v>8304</v>
      </c>
      <c r="AP73" s="139">
        <v>3533</v>
      </c>
      <c r="AQ73" s="139">
        <v>8710</v>
      </c>
      <c r="AR73" s="139">
        <v>300</v>
      </c>
      <c r="AS73" s="139">
        <v>2178</v>
      </c>
      <c r="AT73" s="139">
        <v>12289</v>
      </c>
      <c r="AU73" s="139">
        <v>863</v>
      </c>
      <c r="AV73" s="139">
        <v>709</v>
      </c>
      <c r="AW73" s="143">
        <v>1222</v>
      </c>
      <c r="AX73" s="123">
        <f t="shared" si="65"/>
        <v>1115856</v>
      </c>
      <c r="AY73" s="11">
        <f t="shared" si="66"/>
        <v>0</v>
      </c>
      <c r="AZ73" s="139">
        <v>2542</v>
      </c>
      <c r="BA73" s="139">
        <v>47</v>
      </c>
      <c r="BB73" s="143">
        <v>886</v>
      </c>
      <c r="BC73" s="143">
        <v>5588</v>
      </c>
      <c r="BD73" s="143">
        <v>47069</v>
      </c>
      <c r="BE73" s="139">
        <v>24717</v>
      </c>
      <c r="BF73" s="168">
        <v>111885</v>
      </c>
      <c r="BG73" s="139">
        <v>109153</v>
      </c>
      <c r="BH73" s="139">
        <v>75599</v>
      </c>
      <c r="BI73" s="139">
        <f>2649+27681-12302</f>
        <v>18028</v>
      </c>
      <c r="BJ73" s="139">
        <f>933</f>
        <v>933</v>
      </c>
      <c r="BK73" s="139">
        <v>0</v>
      </c>
      <c r="BL73" s="139">
        <v>0</v>
      </c>
      <c r="BM73" s="139">
        <v>0</v>
      </c>
      <c r="BN73" s="139">
        <v>0</v>
      </c>
      <c r="BO73" s="139">
        <v>0</v>
      </c>
      <c r="BP73" s="139">
        <v>0</v>
      </c>
      <c r="BQ73" s="139">
        <v>0</v>
      </c>
      <c r="BR73" s="139"/>
      <c r="BS73" s="139"/>
      <c r="BT73" s="139"/>
      <c r="BU73" s="139"/>
      <c r="BV73" s="139"/>
      <c r="BW73" s="139"/>
      <c r="BX73" s="123">
        <f t="shared" si="67"/>
        <v>396447</v>
      </c>
      <c r="BY73" s="159">
        <f>BX73-BX105</f>
        <v>-12302</v>
      </c>
    </row>
    <row r="74" spans="1:77" hidden="1">
      <c r="A74" s="76" t="s">
        <v>73</v>
      </c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139">
        <v>21877</v>
      </c>
      <c r="AA74" s="139">
        <v>8614</v>
      </c>
      <c r="AB74" s="139">
        <v>101428</v>
      </c>
      <c r="AC74" s="139">
        <v>71990</v>
      </c>
      <c r="AD74" s="139">
        <v>8482</v>
      </c>
      <c r="AE74" s="139">
        <v>1863</v>
      </c>
      <c r="AF74" s="139">
        <v>11195</v>
      </c>
      <c r="AG74" s="139">
        <v>13060</v>
      </c>
      <c r="AH74" s="139">
        <v>8160</v>
      </c>
      <c r="AI74" s="139">
        <v>2547</v>
      </c>
      <c r="AJ74" s="139">
        <v>0</v>
      </c>
      <c r="AK74" s="139">
        <v>0</v>
      </c>
      <c r="AL74" s="143">
        <v>4217</v>
      </c>
      <c r="AM74" s="143">
        <v>464</v>
      </c>
      <c r="AN74" s="143">
        <v>2222</v>
      </c>
      <c r="AO74" s="143">
        <v>7600</v>
      </c>
      <c r="AP74" s="143">
        <v>789</v>
      </c>
      <c r="AQ74" s="143">
        <v>2872</v>
      </c>
      <c r="AR74" s="143">
        <v>300</v>
      </c>
      <c r="AS74" s="143">
        <v>0</v>
      </c>
      <c r="AT74" s="143">
        <v>1389</v>
      </c>
      <c r="AU74" s="143">
        <v>0</v>
      </c>
      <c r="AV74" s="143">
        <v>353</v>
      </c>
      <c r="AW74" s="143">
        <v>1222</v>
      </c>
      <c r="AX74" s="123">
        <f t="shared" si="65"/>
        <v>270644</v>
      </c>
      <c r="AY74" s="11">
        <f t="shared" si="66"/>
        <v>0</v>
      </c>
      <c r="AZ74" s="140">
        <v>0</v>
      </c>
      <c r="BA74" s="139">
        <v>0</v>
      </c>
      <c r="BB74" s="143">
        <v>470</v>
      </c>
      <c r="BC74" s="143">
        <v>4575</v>
      </c>
      <c r="BD74" s="143">
        <v>40810</v>
      </c>
      <c r="BE74" s="139">
        <v>23094</v>
      </c>
      <c r="BF74" s="139">
        <v>90769</v>
      </c>
      <c r="BG74" s="139">
        <v>96119</v>
      </c>
      <c r="BH74" s="139">
        <v>58175</v>
      </c>
      <c r="BI74" s="139">
        <f>26070-11615</f>
        <v>14455</v>
      </c>
      <c r="BJ74" s="139"/>
      <c r="BK74" s="139">
        <v>0</v>
      </c>
      <c r="BL74" s="139">
        <v>0</v>
      </c>
      <c r="BM74" s="139">
        <v>0</v>
      </c>
      <c r="BN74" s="139">
        <v>0</v>
      </c>
      <c r="BO74" s="139">
        <v>0</v>
      </c>
      <c r="BP74" s="139">
        <v>0</v>
      </c>
      <c r="BQ74" s="139">
        <v>0</v>
      </c>
      <c r="BR74" s="139"/>
      <c r="BS74" s="139"/>
      <c r="BT74" s="139"/>
      <c r="BU74" s="139"/>
      <c r="BV74" s="139"/>
      <c r="BW74" s="139"/>
      <c r="BX74" s="123">
        <f t="shared" si="67"/>
        <v>328467</v>
      </c>
      <c r="BY74" s="159">
        <f>BX74-BX106</f>
        <v>-11615</v>
      </c>
    </row>
    <row r="75" spans="1:77" hidden="1">
      <c r="A75" s="76" t="s">
        <v>74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139">
        <v>28898</v>
      </c>
      <c r="AA75" s="139">
        <v>25556</v>
      </c>
      <c r="AB75" s="139">
        <v>108151</v>
      </c>
      <c r="AC75" s="139">
        <v>80620</v>
      </c>
      <c r="AD75" s="139">
        <v>74918</v>
      </c>
      <c r="AE75" s="139">
        <v>19993</v>
      </c>
      <c r="AF75" s="139">
        <v>19264</v>
      </c>
      <c r="AG75" s="139">
        <v>16355</v>
      </c>
      <c r="AH75" s="139">
        <v>6402</v>
      </c>
      <c r="AI75" s="139">
        <v>2940</v>
      </c>
      <c r="AJ75" s="139">
        <v>715</v>
      </c>
      <c r="AK75" s="139">
        <v>1808</v>
      </c>
      <c r="AL75" s="139">
        <v>727</v>
      </c>
      <c r="AM75" s="139">
        <v>3284</v>
      </c>
      <c r="AN75" s="139">
        <v>314</v>
      </c>
      <c r="AO75" s="139">
        <v>7904</v>
      </c>
      <c r="AP75" s="139">
        <v>2827</v>
      </c>
      <c r="AQ75" s="139">
        <v>5788</v>
      </c>
      <c r="AR75" s="139">
        <v>300</v>
      </c>
      <c r="AS75" s="139">
        <v>0</v>
      </c>
      <c r="AT75" s="139">
        <v>0</v>
      </c>
      <c r="AU75" s="139">
        <v>500</v>
      </c>
      <c r="AV75" s="139">
        <v>881</v>
      </c>
      <c r="AW75" s="139">
        <v>266</v>
      </c>
      <c r="AX75" s="123">
        <f t="shared" si="65"/>
        <v>408411</v>
      </c>
      <c r="AY75" s="11">
        <f t="shared" si="66"/>
        <v>0</v>
      </c>
      <c r="AZ75" s="139">
        <v>0</v>
      </c>
      <c r="BA75" s="139"/>
      <c r="BB75" s="139"/>
      <c r="BC75" s="139"/>
      <c r="BD75" s="139"/>
      <c r="BE75" s="139"/>
      <c r="BF75" s="139"/>
      <c r="BG75" s="160"/>
      <c r="BH75" s="139"/>
      <c r="BI75" s="139"/>
      <c r="BJ75" s="139"/>
      <c r="BK75" s="139"/>
      <c r="BL75" s="123"/>
      <c r="BM75" s="160"/>
      <c r="BN75" s="160"/>
      <c r="BO75" s="160"/>
      <c r="BP75" s="160"/>
      <c r="BQ75" s="160"/>
      <c r="BR75" s="160"/>
      <c r="BS75" s="160"/>
      <c r="BT75" s="160"/>
      <c r="BU75" s="160"/>
      <c r="BV75" s="160"/>
      <c r="BW75" s="160"/>
      <c r="BX75" s="123">
        <f t="shared" si="67"/>
        <v>0</v>
      </c>
    </row>
    <row r="76" spans="1:77" hidden="1">
      <c r="A76" s="76" t="s">
        <v>75</v>
      </c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139">
        <v>0</v>
      </c>
      <c r="AA76" s="139">
        <v>0</v>
      </c>
      <c r="AB76" s="139">
        <v>0</v>
      </c>
      <c r="AC76" s="139">
        <v>0</v>
      </c>
      <c r="AD76" s="139">
        <v>0</v>
      </c>
      <c r="AE76" s="139">
        <v>0</v>
      </c>
      <c r="AF76" s="139">
        <v>0</v>
      </c>
      <c r="AG76" s="139">
        <v>0</v>
      </c>
      <c r="AH76" s="139">
        <v>0</v>
      </c>
      <c r="AI76" s="139">
        <v>0</v>
      </c>
      <c r="AJ76" s="139">
        <v>0</v>
      </c>
      <c r="AK76" s="139">
        <v>0</v>
      </c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23">
        <f t="shared" si="65"/>
        <v>0</v>
      </c>
      <c r="AY76" s="11">
        <f t="shared" si="66"/>
        <v>0</v>
      </c>
      <c r="AZ76" s="139"/>
      <c r="BA76" s="139"/>
      <c r="BB76" s="139"/>
      <c r="BC76" s="139"/>
      <c r="BD76" s="139"/>
      <c r="BE76" s="139"/>
      <c r="BF76" s="139"/>
      <c r="BG76" s="160"/>
      <c r="BH76" s="139"/>
      <c r="BI76" s="139"/>
      <c r="BJ76" s="139"/>
      <c r="BK76" s="139"/>
      <c r="BL76" s="123"/>
      <c r="BM76" s="160"/>
      <c r="BN76" s="160"/>
      <c r="BO76" s="160"/>
      <c r="BP76" s="160"/>
      <c r="BQ76" s="160"/>
      <c r="BR76" s="160"/>
      <c r="BS76" s="160"/>
      <c r="BT76" s="160"/>
      <c r="BU76" s="160"/>
      <c r="BV76" s="160"/>
      <c r="BW76" s="160"/>
      <c r="BX76" s="123">
        <f t="shared" si="67"/>
        <v>0</v>
      </c>
    </row>
    <row r="77" spans="1:77" hidden="1">
      <c r="A77" s="76" t="s">
        <v>76</v>
      </c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139">
        <v>492</v>
      </c>
      <c r="AA77" s="139"/>
      <c r="AB77" s="139">
        <v>3686</v>
      </c>
      <c r="AC77" s="139">
        <v>9588</v>
      </c>
      <c r="AD77" s="139">
        <v>467</v>
      </c>
      <c r="AE77" s="139">
        <v>166</v>
      </c>
      <c r="AF77" s="139">
        <v>22</v>
      </c>
      <c r="AG77" s="139">
        <v>134</v>
      </c>
      <c r="AH77" s="139">
        <v>1943</v>
      </c>
      <c r="AI77" s="139"/>
      <c r="AJ77" s="139"/>
      <c r="AK77" s="139"/>
      <c r="AL77" s="139">
        <v>90</v>
      </c>
      <c r="AM77" s="139"/>
      <c r="AN77" s="139"/>
      <c r="AO77" s="139"/>
      <c r="AP77" s="139">
        <v>789</v>
      </c>
      <c r="AQ77" s="139"/>
      <c r="AR77" s="139"/>
      <c r="AS77" s="139"/>
      <c r="AT77" s="139"/>
      <c r="AU77" s="139"/>
      <c r="AV77" s="139"/>
      <c r="AW77" s="139"/>
      <c r="AX77" s="123">
        <f t="shared" si="65"/>
        <v>17377</v>
      </c>
      <c r="AY77" s="11">
        <f t="shared" si="66"/>
        <v>0</v>
      </c>
      <c r="AZ77" s="139"/>
      <c r="BA77" s="139"/>
      <c r="BB77" s="139"/>
      <c r="BC77" s="139"/>
      <c r="BD77" s="139"/>
      <c r="BE77" s="139"/>
      <c r="BF77" s="139"/>
      <c r="BG77" s="160"/>
      <c r="BH77" s="139"/>
      <c r="BI77" s="139"/>
      <c r="BJ77" s="139"/>
      <c r="BK77" s="139"/>
      <c r="BL77" s="123"/>
      <c r="BM77" s="160"/>
      <c r="BN77" s="160"/>
      <c r="BO77" s="160"/>
      <c r="BP77" s="160"/>
      <c r="BQ77" s="160"/>
      <c r="BR77" s="160"/>
      <c r="BS77" s="160"/>
      <c r="BT77" s="160"/>
      <c r="BU77" s="160"/>
      <c r="BV77" s="160"/>
      <c r="BW77" s="160"/>
      <c r="BX77" s="123">
        <f t="shared" si="67"/>
        <v>0</v>
      </c>
    </row>
    <row r="78" spans="1:77" hidden="1">
      <c r="BG78" s="11"/>
    </row>
    <row r="79" spans="1:77" hidden="1">
      <c r="BA79" s="44"/>
      <c r="BC79" s="44"/>
      <c r="BD79" s="44"/>
      <c r="BE79" s="44"/>
      <c r="BF79" s="44"/>
      <c r="BG79" s="44"/>
      <c r="BH79" s="44"/>
      <c r="BI79" s="44"/>
      <c r="BJ79" s="44"/>
    </row>
    <row r="80" spans="1:77" hidden="1">
      <c r="BA80" s="44"/>
      <c r="BC80" s="44"/>
      <c r="BD80" s="44"/>
      <c r="BE80" s="44"/>
      <c r="BF80" s="44"/>
      <c r="BG80" s="44"/>
      <c r="BH80" s="44"/>
      <c r="BI80" s="44"/>
      <c r="BJ80" s="44"/>
    </row>
    <row r="81" spans="1:76" hidden="1"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  <c r="BA81" s="44"/>
      <c r="BC81" s="44"/>
      <c r="BD81" s="44"/>
      <c r="BE81" s="44"/>
      <c r="BF81" s="44"/>
      <c r="BG81" s="44"/>
      <c r="BH81" s="44"/>
      <c r="BI81" s="44"/>
      <c r="BJ81" s="44"/>
    </row>
    <row r="82" spans="1:76">
      <c r="BA82" s="44"/>
      <c r="BC82" s="44"/>
      <c r="BD82" s="44"/>
      <c r="BE82" s="44"/>
      <c r="BF82" s="44"/>
      <c r="BG82" s="44"/>
      <c r="BH82" s="44"/>
      <c r="BI82" s="44"/>
      <c r="BJ82" s="11"/>
    </row>
    <row r="83" spans="1:76">
      <c r="BA83" s="44"/>
      <c r="BC83" s="44"/>
      <c r="BD83" s="44"/>
      <c r="BE83" s="44"/>
      <c r="BF83" s="44"/>
      <c r="BG83" s="44"/>
      <c r="BH83" s="44"/>
      <c r="BI83" s="44"/>
      <c r="BJ83" s="44"/>
    </row>
    <row r="84" spans="1:76" ht="13.8" thickBot="1">
      <c r="A84" s="136" t="s">
        <v>91</v>
      </c>
      <c r="BH84" s="11"/>
    </row>
    <row r="85" spans="1:76">
      <c r="A85" s="86" t="s">
        <v>50</v>
      </c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80" t="s">
        <v>51</v>
      </c>
      <c r="AA85" s="80" t="s">
        <v>52</v>
      </c>
      <c r="AB85" s="80" t="s">
        <v>53</v>
      </c>
      <c r="AC85" s="80" t="s">
        <v>54</v>
      </c>
      <c r="AD85" s="80" t="s">
        <v>55</v>
      </c>
      <c r="AE85" s="80" t="s">
        <v>56</v>
      </c>
      <c r="AF85" s="80" t="s">
        <v>57</v>
      </c>
      <c r="AG85" s="80" t="s">
        <v>58</v>
      </c>
      <c r="AH85" s="80" t="s">
        <v>59</v>
      </c>
      <c r="AI85" s="80" t="s">
        <v>60</v>
      </c>
      <c r="AJ85" s="80" t="s">
        <v>61</v>
      </c>
      <c r="AK85" s="80" t="s">
        <v>62</v>
      </c>
      <c r="AL85" s="80" t="s">
        <v>63</v>
      </c>
      <c r="AM85" s="80" t="s">
        <v>64</v>
      </c>
      <c r="AN85" s="80" t="s">
        <v>65</v>
      </c>
      <c r="AO85" s="80" t="s">
        <v>66</v>
      </c>
      <c r="AP85" s="80" t="s">
        <v>82</v>
      </c>
      <c r="AQ85" s="80" t="s">
        <v>83</v>
      </c>
      <c r="AR85" s="80" t="s">
        <v>84</v>
      </c>
      <c r="AS85" s="80" t="s">
        <v>85</v>
      </c>
      <c r="AT85" s="80" t="s">
        <v>86</v>
      </c>
      <c r="AU85" s="80" t="s">
        <v>87</v>
      </c>
      <c r="AV85" s="80" t="s">
        <v>88</v>
      </c>
      <c r="AW85" s="110" t="s">
        <v>89</v>
      </c>
      <c r="AX85" s="112" t="s">
        <v>15</v>
      </c>
      <c r="AZ85" s="144" t="s">
        <v>94</v>
      </c>
      <c r="BA85" s="144" t="s">
        <v>95</v>
      </c>
      <c r="BB85" s="144" t="s">
        <v>96</v>
      </c>
      <c r="BC85" s="144" t="s">
        <v>97</v>
      </c>
      <c r="BD85" s="144" t="s">
        <v>98</v>
      </c>
      <c r="BE85" s="144" t="s">
        <v>99</v>
      </c>
      <c r="BF85" s="144" t="s">
        <v>102</v>
      </c>
      <c r="BG85" s="144" t="s">
        <v>103</v>
      </c>
      <c r="BH85" s="144" t="s">
        <v>109</v>
      </c>
      <c r="BI85" s="144" t="s">
        <v>110</v>
      </c>
      <c r="BJ85" s="144" t="s">
        <v>111</v>
      </c>
      <c r="BK85" s="144" t="s">
        <v>112</v>
      </c>
      <c r="BL85" s="144" t="s">
        <v>113</v>
      </c>
      <c r="BM85" s="144" t="s">
        <v>114</v>
      </c>
      <c r="BN85" s="144" t="s">
        <v>115</v>
      </c>
      <c r="BO85" s="144" t="s">
        <v>116</v>
      </c>
      <c r="BP85" s="144" t="s">
        <v>117</v>
      </c>
      <c r="BQ85" s="144" t="s">
        <v>118</v>
      </c>
      <c r="BR85" s="144" t="s">
        <v>120</v>
      </c>
      <c r="BS85" s="144" t="s">
        <v>119</v>
      </c>
      <c r="BT85" s="144" t="s">
        <v>121</v>
      </c>
      <c r="BU85" s="144" t="s">
        <v>122</v>
      </c>
      <c r="BV85" s="144" t="s">
        <v>123</v>
      </c>
      <c r="BW85" s="144" t="s">
        <v>124</v>
      </c>
      <c r="BX85" s="145" t="s">
        <v>15</v>
      </c>
    </row>
    <row r="86" spans="1:76" s="74" customFormat="1" hidden="1">
      <c r="A86" s="87" t="s">
        <v>17</v>
      </c>
      <c r="B86" s="8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125">
        <f t="shared" ref="Z86:AX87" si="68">Z54</f>
        <v>472042</v>
      </c>
      <c r="AA86" s="125">
        <f t="shared" si="68"/>
        <v>338830</v>
      </c>
      <c r="AB86" s="125">
        <f t="shared" si="68"/>
        <v>622176</v>
      </c>
      <c r="AC86" s="125">
        <f t="shared" si="68"/>
        <v>546685</v>
      </c>
      <c r="AD86" s="125">
        <f t="shared" si="68"/>
        <v>480170</v>
      </c>
      <c r="AE86" s="125">
        <f t="shared" si="68"/>
        <v>354957</v>
      </c>
      <c r="AF86" s="125">
        <f t="shared" si="68"/>
        <v>375944</v>
      </c>
      <c r="AG86" s="125">
        <f t="shared" si="68"/>
        <v>522165</v>
      </c>
      <c r="AH86" s="125">
        <f t="shared" si="68"/>
        <v>354215</v>
      </c>
      <c r="AI86" s="125">
        <f t="shared" si="68"/>
        <v>329724</v>
      </c>
      <c r="AJ86" s="125">
        <f t="shared" si="68"/>
        <v>262915</v>
      </c>
      <c r="AK86" s="125">
        <f t="shared" si="68"/>
        <v>253981</v>
      </c>
      <c r="AL86" s="125">
        <f t="shared" si="68"/>
        <v>299036</v>
      </c>
      <c r="AM86" s="125">
        <f t="shared" si="68"/>
        <v>207985</v>
      </c>
      <c r="AN86" s="125">
        <f t="shared" si="68"/>
        <v>210014</v>
      </c>
      <c r="AO86" s="125">
        <f t="shared" si="68"/>
        <v>422864</v>
      </c>
      <c r="AP86" s="125">
        <f t="shared" si="68"/>
        <v>552634</v>
      </c>
      <c r="AQ86" s="125">
        <f t="shared" si="68"/>
        <v>479800</v>
      </c>
      <c r="AR86" s="125">
        <f t="shared" si="68"/>
        <v>308735</v>
      </c>
      <c r="AS86" s="125">
        <f t="shared" si="68"/>
        <v>220952</v>
      </c>
      <c r="AT86" s="125">
        <f t="shared" si="68"/>
        <v>541430</v>
      </c>
      <c r="AU86" s="125">
        <f t="shared" si="68"/>
        <v>414231</v>
      </c>
      <c r="AV86" s="125">
        <f t="shared" si="68"/>
        <v>531932</v>
      </c>
      <c r="AW86" s="125">
        <f t="shared" si="68"/>
        <v>173397</v>
      </c>
      <c r="AX86" s="141">
        <f t="shared" si="68"/>
        <v>9276814</v>
      </c>
      <c r="AZ86" s="125">
        <f t="shared" ref="AZ86:BW87" si="69">AZ54</f>
        <v>656256</v>
      </c>
      <c r="BA86" s="125">
        <f t="shared" si="69"/>
        <v>355877</v>
      </c>
      <c r="BB86" s="125">
        <f t="shared" si="69"/>
        <v>291589</v>
      </c>
      <c r="BC86" s="125">
        <f t="shared" si="69"/>
        <v>192285</v>
      </c>
      <c r="BD86" s="125">
        <f t="shared" si="69"/>
        <v>348097</v>
      </c>
      <c r="BE86" s="125">
        <f t="shared" si="69"/>
        <v>597622</v>
      </c>
      <c r="BF86" s="125">
        <f t="shared" si="69"/>
        <v>649470</v>
      </c>
      <c r="BG86" s="125">
        <f t="shared" si="69"/>
        <v>445698</v>
      </c>
      <c r="BH86" s="125">
        <f t="shared" si="69"/>
        <v>432935</v>
      </c>
      <c r="BI86" s="125">
        <f t="shared" si="69"/>
        <v>356816</v>
      </c>
      <c r="BJ86" s="125">
        <f t="shared" si="69"/>
        <v>358908</v>
      </c>
      <c r="BK86" s="125">
        <f t="shared" si="69"/>
        <v>543933</v>
      </c>
      <c r="BL86" s="125">
        <f t="shared" si="69"/>
        <v>408470</v>
      </c>
      <c r="BM86" s="125">
        <f t="shared" si="69"/>
        <v>214869</v>
      </c>
      <c r="BN86" s="125">
        <f t="shared" si="69"/>
        <v>188298</v>
      </c>
      <c r="BO86" s="125">
        <f t="shared" si="69"/>
        <v>54269</v>
      </c>
      <c r="BP86" s="125">
        <f t="shared" si="69"/>
        <v>27810</v>
      </c>
      <c r="BQ86" s="125">
        <f t="shared" si="69"/>
        <v>28838</v>
      </c>
      <c r="BR86" s="125">
        <f t="shared" si="69"/>
        <v>6225</v>
      </c>
      <c r="BS86" s="125">
        <f t="shared" si="69"/>
        <v>4475</v>
      </c>
      <c r="BT86" s="125">
        <f t="shared" si="69"/>
        <v>5549</v>
      </c>
      <c r="BU86" s="125">
        <f t="shared" si="69"/>
        <v>0</v>
      </c>
      <c r="BV86" s="125">
        <f t="shared" si="69"/>
        <v>665</v>
      </c>
      <c r="BW86" s="125">
        <f t="shared" si="69"/>
        <v>0</v>
      </c>
      <c r="BX86" s="141">
        <f>SUM(AZ86:BW86)</f>
        <v>6168954</v>
      </c>
    </row>
    <row r="87" spans="1:76" s="74" customFormat="1" hidden="1">
      <c r="A87" s="97" t="s">
        <v>79</v>
      </c>
      <c r="B87" s="8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125">
        <f t="shared" si="68"/>
        <v>455506</v>
      </c>
      <c r="AA87" s="125">
        <f t="shared" si="68"/>
        <v>309805</v>
      </c>
      <c r="AB87" s="125">
        <f t="shared" si="68"/>
        <v>622176</v>
      </c>
      <c r="AC87" s="125">
        <f t="shared" si="68"/>
        <v>546685</v>
      </c>
      <c r="AD87" s="125">
        <f t="shared" si="68"/>
        <v>480170</v>
      </c>
      <c r="AE87" s="125">
        <f t="shared" si="68"/>
        <v>333722</v>
      </c>
      <c r="AF87" s="125">
        <f t="shared" si="68"/>
        <v>335404</v>
      </c>
      <c r="AG87" s="125">
        <f t="shared" si="68"/>
        <v>477569</v>
      </c>
      <c r="AH87" s="125">
        <f t="shared" si="68"/>
        <v>354215</v>
      </c>
      <c r="AI87" s="125">
        <f t="shared" si="68"/>
        <v>329724</v>
      </c>
      <c r="AJ87" s="125">
        <f t="shared" si="68"/>
        <v>262915</v>
      </c>
      <c r="AK87" s="125">
        <f t="shared" si="68"/>
        <v>253981</v>
      </c>
      <c r="AL87" s="125">
        <f t="shared" si="68"/>
        <v>299036</v>
      </c>
      <c r="AM87" s="125">
        <f t="shared" si="68"/>
        <v>207985</v>
      </c>
      <c r="AN87" s="125">
        <f t="shared" si="68"/>
        <v>210014</v>
      </c>
      <c r="AO87" s="125">
        <f t="shared" si="68"/>
        <v>422864</v>
      </c>
      <c r="AP87" s="125">
        <f t="shared" si="68"/>
        <v>546868</v>
      </c>
      <c r="AQ87" s="125">
        <f t="shared" si="68"/>
        <v>478530</v>
      </c>
      <c r="AR87" s="125">
        <f t="shared" si="68"/>
        <v>308735</v>
      </c>
      <c r="AS87" s="125">
        <f t="shared" si="68"/>
        <v>220952</v>
      </c>
      <c r="AT87" s="125">
        <f t="shared" si="68"/>
        <v>514217</v>
      </c>
      <c r="AU87" s="125">
        <f t="shared" si="68"/>
        <v>414231</v>
      </c>
      <c r="AV87" s="125">
        <f t="shared" si="68"/>
        <v>531932</v>
      </c>
      <c r="AW87" s="125">
        <f t="shared" si="68"/>
        <v>164643</v>
      </c>
      <c r="AX87" s="141">
        <f t="shared" si="68"/>
        <v>9081879</v>
      </c>
      <c r="AZ87" s="125">
        <f t="shared" si="69"/>
        <v>652626</v>
      </c>
      <c r="BA87" s="125">
        <f t="shared" si="69"/>
        <v>355877</v>
      </c>
      <c r="BB87" s="125">
        <f t="shared" si="69"/>
        <v>291589</v>
      </c>
      <c r="BC87" s="125">
        <f t="shared" si="69"/>
        <v>192285</v>
      </c>
      <c r="BD87" s="125">
        <f t="shared" si="69"/>
        <v>341865</v>
      </c>
      <c r="BE87" s="125">
        <f t="shared" si="69"/>
        <v>593983</v>
      </c>
      <c r="BF87" s="125">
        <f t="shared" si="69"/>
        <v>647361</v>
      </c>
      <c r="BG87" s="125">
        <f t="shared" si="69"/>
        <v>445698</v>
      </c>
      <c r="BH87" s="125">
        <f t="shared" si="69"/>
        <v>432935</v>
      </c>
      <c r="BI87" s="125">
        <f t="shared" si="69"/>
        <v>356816</v>
      </c>
      <c r="BJ87" s="125">
        <f t="shared" si="69"/>
        <v>358908</v>
      </c>
      <c r="BK87" s="125">
        <f t="shared" si="69"/>
        <v>534819</v>
      </c>
      <c r="BL87" s="125">
        <f t="shared" si="69"/>
        <v>408470</v>
      </c>
      <c r="BM87" s="125">
        <f t="shared" si="69"/>
        <v>214869</v>
      </c>
      <c r="BN87" s="125">
        <f t="shared" si="69"/>
        <v>188298</v>
      </c>
      <c r="BO87" s="125">
        <f t="shared" si="69"/>
        <v>54269</v>
      </c>
      <c r="BP87" s="125">
        <f t="shared" si="69"/>
        <v>27810</v>
      </c>
      <c r="BQ87" s="125">
        <f t="shared" si="69"/>
        <v>28838</v>
      </c>
      <c r="BR87" s="125">
        <f t="shared" si="69"/>
        <v>6225</v>
      </c>
      <c r="BS87" s="125">
        <f t="shared" si="69"/>
        <v>4475</v>
      </c>
      <c r="BT87" s="125">
        <f t="shared" si="69"/>
        <v>5549</v>
      </c>
      <c r="BU87" s="125">
        <f t="shared" si="69"/>
        <v>0</v>
      </c>
      <c r="BV87" s="125">
        <f t="shared" si="69"/>
        <v>665</v>
      </c>
      <c r="BW87" s="125">
        <f t="shared" si="69"/>
        <v>0</v>
      </c>
      <c r="BX87" s="141">
        <f>SUM(AZ87:BW87)</f>
        <v>6144230</v>
      </c>
    </row>
    <row r="88" spans="1:76">
      <c r="A88" s="88" t="s">
        <v>27</v>
      </c>
      <c r="B88" s="84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19">
        <f t="shared" ref="Z88:AW89" si="70">(Z86-Z104)/Z86</f>
        <v>0.97707619237271259</v>
      </c>
      <c r="AA88" s="19">
        <f t="shared" si="70"/>
        <v>0.89245639406191901</v>
      </c>
      <c r="AB88" s="19">
        <f t="shared" si="70"/>
        <v>0.83468986267551304</v>
      </c>
      <c r="AC88" s="19">
        <f t="shared" si="70"/>
        <v>0.8882592352085753</v>
      </c>
      <c r="AD88" s="19">
        <f t="shared" si="70"/>
        <v>0.83865089447487351</v>
      </c>
      <c r="AE88" s="19">
        <f t="shared" si="70"/>
        <v>0.92234270629963633</v>
      </c>
      <c r="AF88" s="19">
        <f t="shared" si="70"/>
        <v>0.96802449300959714</v>
      </c>
      <c r="AG88" s="19">
        <f t="shared" si="70"/>
        <v>0.94394492162439081</v>
      </c>
      <c r="AH88" s="19">
        <f t="shared" si="70"/>
        <v>0.95529551261239642</v>
      </c>
      <c r="AI88" s="19">
        <f t="shared" si="70"/>
        <v>0.99210248571532555</v>
      </c>
      <c r="AJ88" s="19">
        <f t="shared" si="70"/>
        <v>0.99943327691459216</v>
      </c>
      <c r="AK88" s="19">
        <f t="shared" si="70"/>
        <v>0.99870462751150679</v>
      </c>
      <c r="AL88" s="19">
        <f t="shared" si="70"/>
        <v>0.9937699808718683</v>
      </c>
      <c r="AM88" s="19">
        <f t="shared" si="70"/>
        <v>0.9826237469048249</v>
      </c>
      <c r="AN88" s="19">
        <f t="shared" si="70"/>
        <v>0.9879912767720247</v>
      </c>
      <c r="AO88" s="19">
        <f t="shared" si="70"/>
        <v>0.98190907715010023</v>
      </c>
      <c r="AP88" s="19">
        <f t="shared" si="70"/>
        <v>0.99857229196900665</v>
      </c>
      <c r="AQ88" s="19">
        <f t="shared" si="70"/>
        <v>0.99283451438099213</v>
      </c>
      <c r="AR88" s="19">
        <f t="shared" si="70"/>
        <v>0.99902829287252826</v>
      </c>
      <c r="AS88" s="19">
        <f t="shared" si="70"/>
        <v>0.99014265541837143</v>
      </c>
      <c r="AT88" s="19">
        <f t="shared" si="70"/>
        <v>0.98259239421531874</v>
      </c>
      <c r="AU88" s="19">
        <f t="shared" si="70"/>
        <v>0.99912367736842489</v>
      </c>
      <c r="AV88" s="19">
        <f t="shared" si="70"/>
        <v>0.999336381341976</v>
      </c>
      <c r="AW88" s="107">
        <f t="shared" si="70"/>
        <v>0.99307946504264777</v>
      </c>
      <c r="AX88" s="108">
        <f>(AX86-AX104)/AX86</f>
        <v>0.95578848514155834</v>
      </c>
      <c r="AZ88" s="19">
        <f t="shared" ref="AZ88:BO89" si="71">(AZ86-AZ104)/AZ86</f>
        <v>1</v>
      </c>
      <c r="BA88" s="19">
        <f>(BA86-BA104)/BA86</f>
        <v>1</v>
      </c>
      <c r="BB88" s="19">
        <f t="shared" si="71"/>
        <v>0.99838814221386951</v>
      </c>
      <c r="BC88" s="107">
        <f t="shared" si="71"/>
        <v>0.98150661778089809</v>
      </c>
      <c r="BD88" s="19">
        <f t="shared" si="71"/>
        <v>0.87188628457010542</v>
      </c>
      <c r="BE88" s="107">
        <f t="shared" si="71"/>
        <v>0.96130162544216913</v>
      </c>
      <c r="BF88" s="107">
        <f>(BF86-BF104)/BF86</f>
        <v>0.8555868631345559</v>
      </c>
      <c r="BG88" s="107">
        <f t="shared" ref="BG88:BW89" si="72">(BG86-BG104)/BG86</f>
        <v>0.78158080134979291</v>
      </c>
      <c r="BH88" s="107">
        <f t="shared" si="72"/>
        <v>0.88062180234908238</v>
      </c>
      <c r="BI88" s="107">
        <f t="shared" si="72"/>
        <v>0.92760134074705169</v>
      </c>
      <c r="BJ88" s="107">
        <f t="shared" si="72"/>
        <v>1</v>
      </c>
      <c r="BK88" s="107">
        <f t="shared" si="72"/>
        <v>1</v>
      </c>
      <c r="BL88" s="107">
        <f t="shared" si="72"/>
        <v>1</v>
      </c>
      <c r="BM88" s="107">
        <f t="shared" si="72"/>
        <v>1</v>
      </c>
      <c r="BN88" s="107">
        <f t="shared" si="72"/>
        <v>1</v>
      </c>
      <c r="BO88" s="107">
        <f t="shared" si="72"/>
        <v>1</v>
      </c>
      <c r="BP88" s="107">
        <f t="shared" si="72"/>
        <v>1</v>
      </c>
      <c r="BQ88" s="107">
        <f t="shared" si="72"/>
        <v>1</v>
      </c>
      <c r="BR88" s="107">
        <f t="shared" si="72"/>
        <v>1</v>
      </c>
      <c r="BS88" s="107">
        <f t="shared" si="72"/>
        <v>1</v>
      </c>
      <c r="BT88" s="107">
        <f t="shared" si="72"/>
        <v>1</v>
      </c>
      <c r="BU88" s="107" t="e">
        <f t="shared" si="72"/>
        <v>#DIV/0!</v>
      </c>
      <c r="BV88" s="107">
        <f t="shared" si="72"/>
        <v>1</v>
      </c>
      <c r="BW88" s="107" t="e">
        <f t="shared" si="72"/>
        <v>#DIV/0!</v>
      </c>
      <c r="BX88" s="108">
        <f>(BX86-BX104)/BX86</f>
        <v>0.94481949452046488</v>
      </c>
    </row>
    <row r="89" spans="1:76">
      <c r="A89" s="88" t="s">
        <v>28</v>
      </c>
      <c r="B89" s="84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19">
        <f t="shared" si="70"/>
        <v>0.87586332562029923</v>
      </c>
      <c r="AA89" s="19">
        <f t="shared" si="70"/>
        <v>0.7164700376042995</v>
      </c>
      <c r="AB89" s="19">
        <f t="shared" si="70"/>
        <v>0.54753478115517151</v>
      </c>
      <c r="AC89" s="19">
        <f t="shared" si="70"/>
        <v>0.56047998390297882</v>
      </c>
      <c r="AD89" s="19">
        <f t="shared" si="70"/>
        <v>0.59807568152945834</v>
      </c>
      <c r="AE89" s="19">
        <f t="shared" si="70"/>
        <v>0.77925638705269651</v>
      </c>
      <c r="AF89" s="19">
        <f t="shared" si="70"/>
        <v>0.89724928742650656</v>
      </c>
      <c r="AG89" s="19">
        <f t="shared" si="70"/>
        <v>0.88539666519393012</v>
      </c>
      <c r="AH89" s="19">
        <f t="shared" si="70"/>
        <v>0.93672487048826281</v>
      </c>
      <c r="AI89" s="19">
        <f t="shared" si="70"/>
        <v>0.97137302713784868</v>
      </c>
      <c r="AJ89" s="19">
        <f t="shared" si="70"/>
        <v>0.99435559020976361</v>
      </c>
      <c r="AK89" s="19">
        <f t="shared" si="70"/>
        <v>0.96405242911871358</v>
      </c>
      <c r="AL89" s="19">
        <f t="shared" si="70"/>
        <v>0.97780534785109485</v>
      </c>
      <c r="AM89" s="19">
        <f t="shared" si="70"/>
        <v>0.98182561242397293</v>
      </c>
      <c r="AN89" s="19">
        <f t="shared" si="70"/>
        <v>0.98649613835268124</v>
      </c>
      <c r="AO89" s="19">
        <f t="shared" si="70"/>
        <v>0.98036248060842257</v>
      </c>
      <c r="AP89" s="19">
        <f t="shared" si="70"/>
        <v>0.9935395744494101</v>
      </c>
      <c r="AQ89" s="19">
        <f t="shared" si="70"/>
        <v>0.98179842434121167</v>
      </c>
      <c r="AR89" s="19">
        <f t="shared" si="70"/>
        <v>0.99902829287252826</v>
      </c>
      <c r="AS89" s="19">
        <f t="shared" si="70"/>
        <v>0.99014265541837143</v>
      </c>
      <c r="AT89" s="19">
        <f t="shared" si="70"/>
        <v>0.97610152912097425</v>
      </c>
      <c r="AU89" s="19">
        <f t="shared" si="70"/>
        <v>0.99791662140206794</v>
      </c>
      <c r="AV89" s="19">
        <f t="shared" si="70"/>
        <v>0.99866712286532866</v>
      </c>
      <c r="AW89" s="107">
        <f t="shared" si="70"/>
        <v>0.99257788062656782</v>
      </c>
      <c r="AX89" s="108">
        <f>(AX87-AX105)/AX87</f>
        <v>0.87713379577067696</v>
      </c>
      <c r="AZ89" s="19">
        <f t="shared" si="71"/>
        <v>0.9961049667037476</v>
      </c>
      <c r="BA89" s="19">
        <f t="shared" si="71"/>
        <v>0.99986793189781864</v>
      </c>
      <c r="BB89" s="19">
        <f t="shared" si="71"/>
        <v>0.99696147659891143</v>
      </c>
      <c r="BC89" s="107">
        <f t="shared" si="71"/>
        <v>0.97093897079855418</v>
      </c>
      <c r="BD89" s="19">
        <f t="shared" si="71"/>
        <v>0.86231699647521687</v>
      </c>
      <c r="BE89" s="107">
        <f t="shared" si="71"/>
        <v>0.9583876979644198</v>
      </c>
      <c r="BF89" s="107">
        <f t="shared" si="71"/>
        <v>0.82716753094486695</v>
      </c>
      <c r="BG89" s="107">
        <f t="shared" si="71"/>
        <v>0.75509650032084508</v>
      </c>
      <c r="BH89" s="107">
        <f t="shared" si="71"/>
        <v>0.82538025338676702</v>
      </c>
      <c r="BI89" s="107">
        <f t="shared" si="71"/>
        <v>0.9149982063584593</v>
      </c>
      <c r="BJ89" s="107">
        <f t="shared" si="71"/>
        <v>0.99740044802567784</v>
      </c>
      <c r="BK89" s="107">
        <f t="shared" si="71"/>
        <v>1</v>
      </c>
      <c r="BL89" s="107">
        <f t="shared" si="71"/>
        <v>1</v>
      </c>
      <c r="BM89" s="107">
        <f t="shared" si="71"/>
        <v>1</v>
      </c>
      <c r="BN89" s="107">
        <f t="shared" si="71"/>
        <v>1</v>
      </c>
      <c r="BO89" s="107">
        <f t="shared" si="71"/>
        <v>1</v>
      </c>
      <c r="BP89" s="107">
        <f t="shared" si="72"/>
        <v>1</v>
      </c>
      <c r="BQ89" s="107">
        <f t="shared" si="72"/>
        <v>1</v>
      </c>
      <c r="BR89" s="107">
        <f t="shared" si="72"/>
        <v>1</v>
      </c>
      <c r="BS89" s="107">
        <f t="shared" si="72"/>
        <v>1</v>
      </c>
      <c r="BT89" s="107">
        <f t="shared" si="72"/>
        <v>1</v>
      </c>
      <c r="BU89" s="107" t="e">
        <f t="shared" si="72"/>
        <v>#DIV/0!</v>
      </c>
      <c r="BV89" s="107">
        <f t="shared" si="72"/>
        <v>1</v>
      </c>
      <c r="BW89" s="107" t="e">
        <f t="shared" si="72"/>
        <v>#DIV/0!</v>
      </c>
      <c r="BX89" s="108">
        <f>(BX87-BX105)/BX87</f>
        <v>0.93347433282933745</v>
      </c>
    </row>
    <row r="90" spans="1:76">
      <c r="A90" s="88" t="s">
        <v>29</v>
      </c>
      <c r="B90" s="84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19">
        <f t="shared" ref="Z90:AW90" si="73">(Z86-Z106)/Z86</f>
        <v>0.95365454768855318</v>
      </c>
      <c r="AA90" s="19">
        <f t="shared" si="73"/>
        <v>0.97457722161555937</v>
      </c>
      <c r="AB90" s="19">
        <f t="shared" si="73"/>
        <v>0.8369786041248779</v>
      </c>
      <c r="AC90" s="19">
        <f t="shared" si="73"/>
        <v>0.86831539186185824</v>
      </c>
      <c r="AD90" s="19">
        <f t="shared" si="73"/>
        <v>0.98233542287106645</v>
      </c>
      <c r="AE90" s="19">
        <f t="shared" si="73"/>
        <v>0.99475147693946031</v>
      </c>
      <c r="AF90" s="19">
        <f t="shared" si="73"/>
        <v>0.9702216287532186</v>
      </c>
      <c r="AG90" s="19">
        <f t="shared" si="73"/>
        <v>0.97498874876715214</v>
      </c>
      <c r="AH90" s="19">
        <f t="shared" si="73"/>
        <v>0.9769631438533094</v>
      </c>
      <c r="AI90" s="19">
        <f t="shared" si="73"/>
        <v>0.99227535757178731</v>
      </c>
      <c r="AJ90" s="19">
        <f t="shared" si="73"/>
        <v>1</v>
      </c>
      <c r="AK90" s="19">
        <f t="shared" si="73"/>
        <v>1</v>
      </c>
      <c r="AL90" s="19">
        <f t="shared" si="73"/>
        <v>0.98589801896761597</v>
      </c>
      <c r="AM90" s="19">
        <f t="shared" si="73"/>
        <v>0.99776906988484748</v>
      </c>
      <c r="AN90" s="19">
        <f t="shared" si="73"/>
        <v>0.98941975296884965</v>
      </c>
      <c r="AO90" s="19">
        <f t="shared" si="73"/>
        <v>0.98202731847591662</v>
      </c>
      <c r="AP90" s="19">
        <f t="shared" si="73"/>
        <v>0.99857229196900665</v>
      </c>
      <c r="AQ90" s="19">
        <f t="shared" si="73"/>
        <v>0.99401417257190494</v>
      </c>
      <c r="AR90" s="19">
        <f t="shared" si="73"/>
        <v>0.99902829287252826</v>
      </c>
      <c r="AS90" s="19">
        <f t="shared" si="73"/>
        <v>1</v>
      </c>
      <c r="AT90" s="19">
        <f t="shared" si="73"/>
        <v>0.99743457141274039</v>
      </c>
      <c r="AU90" s="19">
        <f>(AU86-AU106)/AU86</f>
        <v>1</v>
      </c>
      <c r="AV90" s="19">
        <f>(AV86-AV106)/AV86</f>
        <v>0.999336381341976</v>
      </c>
      <c r="AW90" s="107">
        <f t="shared" si="73"/>
        <v>0.99295258856842972</v>
      </c>
      <c r="AX90" s="108">
        <f>(AX86-AX106)/AX86</f>
        <v>0.97082575979210106</v>
      </c>
      <c r="AZ90" s="19">
        <f t="shared" ref="AZ90:BW90" si="74">(AZ86-AZ106)/AZ86</f>
        <v>1</v>
      </c>
      <c r="BA90" s="19">
        <f t="shared" si="74"/>
        <v>1</v>
      </c>
      <c r="BB90" s="19">
        <f t="shared" si="74"/>
        <v>0.99838814221386951</v>
      </c>
      <c r="BC90" s="107">
        <f t="shared" si="74"/>
        <v>0.9762071924487089</v>
      </c>
      <c r="BD90" s="19">
        <f t="shared" si="74"/>
        <v>0.88276256330850311</v>
      </c>
      <c r="BE90" s="107">
        <f t="shared" si="74"/>
        <v>0.96135684429288082</v>
      </c>
      <c r="BF90" s="107">
        <f t="shared" si="74"/>
        <v>0.86024142762560241</v>
      </c>
      <c r="BG90" s="107">
        <f t="shared" si="74"/>
        <v>0.7843405175701933</v>
      </c>
      <c r="BH90" s="107">
        <f t="shared" si="74"/>
        <v>0.86562647972559392</v>
      </c>
      <c r="BI90" s="107">
        <f t="shared" si="74"/>
        <v>0.92693713286399715</v>
      </c>
      <c r="BJ90" s="107">
        <f t="shared" si="74"/>
        <v>1</v>
      </c>
      <c r="BK90" s="107">
        <f t="shared" si="74"/>
        <v>1</v>
      </c>
      <c r="BL90" s="107">
        <f t="shared" si="74"/>
        <v>1</v>
      </c>
      <c r="BM90" s="107">
        <f t="shared" si="74"/>
        <v>1</v>
      </c>
      <c r="BN90" s="107">
        <f t="shared" si="74"/>
        <v>1</v>
      </c>
      <c r="BO90" s="107">
        <f t="shared" si="74"/>
        <v>1</v>
      </c>
      <c r="BP90" s="107">
        <f t="shared" si="74"/>
        <v>1</v>
      </c>
      <c r="BQ90" s="107">
        <f t="shared" si="74"/>
        <v>1</v>
      </c>
      <c r="BR90" s="107">
        <f t="shared" si="74"/>
        <v>1</v>
      </c>
      <c r="BS90" s="107">
        <f t="shared" si="74"/>
        <v>1</v>
      </c>
      <c r="BT90" s="107">
        <f t="shared" si="74"/>
        <v>1</v>
      </c>
      <c r="BU90" s="107" t="e">
        <f t="shared" si="74"/>
        <v>#DIV/0!</v>
      </c>
      <c r="BV90" s="107">
        <f t="shared" si="74"/>
        <v>1</v>
      </c>
      <c r="BW90" s="107" t="e">
        <f t="shared" si="74"/>
        <v>#DIV/0!</v>
      </c>
      <c r="BX90" s="108">
        <f>(BX86-BX106)/BX86</f>
        <v>0.94487201557995082</v>
      </c>
    </row>
    <row r="91" spans="1:76" hidden="1">
      <c r="A91" s="88" t="s">
        <v>32</v>
      </c>
      <c r="B91" s="84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19">
        <f>(Z86-Z107)/Z86</f>
        <v>0.93878087119366493</v>
      </c>
      <c r="AA91" s="19">
        <f t="shared" ref="AA91:AI91" si="75">(AA86-AA107)/AA86</f>
        <v>0.92457574594929615</v>
      </c>
      <c r="AB91" s="19">
        <f t="shared" si="75"/>
        <v>0.82617297999279948</v>
      </c>
      <c r="AC91" s="19">
        <f t="shared" si="75"/>
        <v>0.85252933590641777</v>
      </c>
      <c r="AD91" s="19">
        <f t="shared" si="75"/>
        <v>0.84397609180082056</v>
      </c>
      <c r="AE91" s="19">
        <f t="shared" si="75"/>
        <v>0.9436748676600264</v>
      </c>
      <c r="AF91" s="19">
        <f t="shared" si="75"/>
        <v>0.94875832570808416</v>
      </c>
      <c r="AG91" s="19">
        <f t="shared" si="75"/>
        <v>0.96867848285503622</v>
      </c>
      <c r="AH91" s="19">
        <f t="shared" si="75"/>
        <v>0.98192623124373613</v>
      </c>
      <c r="AI91" s="19">
        <f t="shared" si="75"/>
        <v>0.99108345161407718</v>
      </c>
      <c r="AJ91" s="19">
        <f>(AJ86-AJ107)/AJ86</f>
        <v>0.99728048989217044</v>
      </c>
      <c r="AK91" s="19">
        <f>(AK86-AK107)/AK86</f>
        <v>0.9928813572668822</v>
      </c>
      <c r="AL91" s="19">
        <f>(AL86-AL107)/AL86</f>
        <v>0.99756885458606992</v>
      </c>
      <c r="AM91" s="19">
        <f>(AM86-AM107)/AM86</f>
        <v>0.98421039978844627</v>
      </c>
      <c r="AN91" s="19">
        <f>(AN86-AN107)/AN86</f>
        <v>0.99850486158065654</v>
      </c>
      <c r="AO91" s="19">
        <f t="shared" ref="AO91:AW91" si="76">(AO86-AO107)/AO86</f>
        <v>0.98130841121495327</v>
      </c>
      <c r="AP91" s="19">
        <f t="shared" si="76"/>
        <v>0.99488449860124417</v>
      </c>
      <c r="AQ91" s="19">
        <f t="shared" si="76"/>
        <v>0.98793664026677785</v>
      </c>
      <c r="AR91" s="19">
        <f t="shared" si="76"/>
        <v>0.99902829287252826</v>
      </c>
      <c r="AS91" s="19">
        <f t="shared" si="76"/>
        <v>1</v>
      </c>
      <c r="AT91" s="19">
        <f t="shared" si="76"/>
        <v>1</v>
      </c>
      <c r="AU91" s="19">
        <f t="shared" si="76"/>
        <v>0.99879294403364305</v>
      </c>
      <c r="AV91" s="19">
        <f t="shared" si="76"/>
        <v>0.99834377326425183</v>
      </c>
      <c r="AW91" s="107">
        <f t="shared" si="76"/>
        <v>0.99846594808445355</v>
      </c>
      <c r="AX91" s="108">
        <f>(AX86-AX107)/AX86</f>
        <v>0.95597507937531134</v>
      </c>
      <c r="AZ91" s="19">
        <f t="shared" ref="AZ91:BW91" si="77">(AZ86-AZ107)/AZ86</f>
        <v>1</v>
      </c>
      <c r="BA91" s="19">
        <f t="shared" si="77"/>
        <v>1</v>
      </c>
      <c r="BB91" s="19">
        <f t="shared" si="77"/>
        <v>1</v>
      </c>
      <c r="BC91" s="107">
        <f t="shared" si="77"/>
        <v>1</v>
      </c>
      <c r="BD91" s="19">
        <f t="shared" si="77"/>
        <v>1</v>
      </c>
      <c r="BE91" s="107">
        <f t="shared" si="77"/>
        <v>1</v>
      </c>
      <c r="BF91" s="107">
        <f t="shared" si="77"/>
        <v>1</v>
      </c>
      <c r="BG91" s="107">
        <f t="shared" si="77"/>
        <v>1</v>
      </c>
      <c r="BH91" s="107">
        <f t="shared" si="77"/>
        <v>1</v>
      </c>
      <c r="BI91" s="107">
        <f t="shared" si="77"/>
        <v>1</v>
      </c>
      <c r="BJ91" s="107">
        <f t="shared" si="77"/>
        <v>1</v>
      </c>
      <c r="BK91" s="107">
        <f t="shared" si="77"/>
        <v>1</v>
      </c>
      <c r="BL91" s="107">
        <f t="shared" si="77"/>
        <v>1</v>
      </c>
      <c r="BM91" s="107">
        <f t="shared" si="77"/>
        <v>1</v>
      </c>
      <c r="BN91" s="107">
        <f t="shared" si="77"/>
        <v>1</v>
      </c>
      <c r="BO91" s="107">
        <f t="shared" si="77"/>
        <v>1</v>
      </c>
      <c r="BP91" s="107">
        <f t="shared" si="77"/>
        <v>1</v>
      </c>
      <c r="BQ91" s="107">
        <f t="shared" si="77"/>
        <v>1</v>
      </c>
      <c r="BR91" s="107">
        <f t="shared" si="77"/>
        <v>1</v>
      </c>
      <c r="BS91" s="107">
        <f t="shared" si="77"/>
        <v>1</v>
      </c>
      <c r="BT91" s="107">
        <f t="shared" si="77"/>
        <v>1</v>
      </c>
      <c r="BU91" s="107" t="e">
        <f t="shared" si="77"/>
        <v>#DIV/0!</v>
      </c>
      <c r="BV91" s="107">
        <f t="shared" si="77"/>
        <v>1</v>
      </c>
      <c r="BW91" s="107" t="e">
        <f t="shared" si="77"/>
        <v>#DIV/0!</v>
      </c>
      <c r="BX91" s="108">
        <f>(BX86-BX107)/BX86</f>
        <v>1</v>
      </c>
    </row>
    <row r="92" spans="1:76" hidden="1">
      <c r="A92" s="88" t="s">
        <v>43</v>
      </c>
      <c r="B92" s="84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19">
        <f>(Z86-Z108)/Z86</f>
        <v>1</v>
      </c>
      <c r="AA92" s="19">
        <f t="shared" ref="AA92:AN92" si="78">(AA86-AA108)/AA86</f>
        <v>1</v>
      </c>
      <c r="AB92" s="19">
        <f t="shared" si="78"/>
        <v>1</v>
      </c>
      <c r="AC92" s="19">
        <f t="shared" si="78"/>
        <v>1</v>
      </c>
      <c r="AD92" s="19">
        <f t="shared" si="78"/>
        <v>1</v>
      </c>
      <c r="AE92" s="19">
        <f t="shared" si="78"/>
        <v>1</v>
      </c>
      <c r="AF92" s="19">
        <f t="shared" si="78"/>
        <v>1</v>
      </c>
      <c r="AG92" s="19">
        <f t="shared" si="78"/>
        <v>1</v>
      </c>
      <c r="AH92" s="19">
        <f t="shared" si="78"/>
        <v>1</v>
      </c>
      <c r="AI92" s="19">
        <f t="shared" si="78"/>
        <v>1</v>
      </c>
      <c r="AJ92" s="19">
        <f t="shared" si="78"/>
        <v>1</v>
      </c>
      <c r="AK92" s="19">
        <f t="shared" si="78"/>
        <v>1</v>
      </c>
      <c r="AL92" s="19">
        <f t="shared" si="78"/>
        <v>1</v>
      </c>
      <c r="AM92" s="19">
        <f t="shared" si="78"/>
        <v>1</v>
      </c>
      <c r="AN92" s="19">
        <f t="shared" si="78"/>
        <v>1</v>
      </c>
      <c r="AO92" s="19">
        <f>(AO86-AO108)/AO86</f>
        <v>1</v>
      </c>
      <c r="AP92" s="19">
        <f t="shared" ref="AP92:AW92" si="79">(AP86-AP108)/AP86</f>
        <v>1</v>
      </c>
      <c r="AQ92" s="19">
        <f t="shared" si="79"/>
        <v>1</v>
      </c>
      <c r="AR92" s="19">
        <f t="shared" si="79"/>
        <v>1</v>
      </c>
      <c r="AS92" s="19">
        <f t="shared" si="79"/>
        <v>1</v>
      </c>
      <c r="AT92" s="19">
        <f t="shared" si="79"/>
        <v>1</v>
      </c>
      <c r="AU92" s="19">
        <f t="shared" si="79"/>
        <v>1</v>
      </c>
      <c r="AV92" s="19">
        <f t="shared" si="79"/>
        <v>1</v>
      </c>
      <c r="AW92" s="107">
        <f t="shared" si="79"/>
        <v>1</v>
      </c>
      <c r="AX92" s="108">
        <f>(AX86-AX108)/AX86</f>
        <v>1</v>
      </c>
      <c r="AZ92" s="19">
        <f t="shared" ref="AZ92:BW92" si="80">(AZ86-AZ108)/AZ86</f>
        <v>1</v>
      </c>
      <c r="BA92" s="19">
        <f t="shared" si="80"/>
        <v>1</v>
      </c>
      <c r="BB92" s="19">
        <f t="shared" si="80"/>
        <v>1</v>
      </c>
      <c r="BC92" s="107">
        <f t="shared" si="80"/>
        <v>1</v>
      </c>
      <c r="BD92" s="19">
        <f t="shared" si="80"/>
        <v>1</v>
      </c>
      <c r="BE92" s="107">
        <f t="shared" si="80"/>
        <v>1</v>
      </c>
      <c r="BF92" s="107">
        <f t="shared" si="80"/>
        <v>1</v>
      </c>
      <c r="BG92" s="107">
        <f t="shared" si="80"/>
        <v>1</v>
      </c>
      <c r="BH92" s="107">
        <f t="shared" si="80"/>
        <v>1</v>
      </c>
      <c r="BI92" s="107">
        <f t="shared" si="80"/>
        <v>1</v>
      </c>
      <c r="BJ92" s="107">
        <f t="shared" si="80"/>
        <v>1</v>
      </c>
      <c r="BK92" s="107">
        <f t="shared" si="80"/>
        <v>1</v>
      </c>
      <c r="BL92" s="107">
        <f t="shared" si="80"/>
        <v>1</v>
      </c>
      <c r="BM92" s="107">
        <f t="shared" si="80"/>
        <v>1</v>
      </c>
      <c r="BN92" s="107">
        <f t="shared" si="80"/>
        <v>1</v>
      </c>
      <c r="BO92" s="107">
        <f t="shared" si="80"/>
        <v>1</v>
      </c>
      <c r="BP92" s="107">
        <f t="shared" si="80"/>
        <v>1</v>
      </c>
      <c r="BQ92" s="107">
        <f t="shared" si="80"/>
        <v>1</v>
      </c>
      <c r="BR92" s="107">
        <f t="shared" si="80"/>
        <v>1</v>
      </c>
      <c r="BS92" s="107">
        <f t="shared" si="80"/>
        <v>1</v>
      </c>
      <c r="BT92" s="107">
        <f t="shared" si="80"/>
        <v>1</v>
      </c>
      <c r="BU92" s="107" t="e">
        <f t="shared" si="80"/>
        <v>#DIV/0!</v>
      </c>
      <c r="BV92" s="107">
        <f t="shared" si="80"/>
        <v>1</v>
      </c>
      <c r="BW92" s="107" t="e">
        <f t="shared" si="80"/>
        <v>#DIV/0!</v>
      </c>
      <c r="BX92" s="108">
        <f>(BX86-BX108)/BX86</f>
        <v>1</v>
      </c>
    </row>
    <row r="93" spans="1:76" hidden="1">
      <c r="A93" s="88" t="s">
        <v>44</v>
      </c>
      <c r="B93" s="84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19">
        <f>(Z86-Z109)/Z86</f>
        <v>0.99895771986391046</v>
      </c>
      <c r="AA93" s="19">
        <f t="shared" ref="AA93:AD93" si="81">(AA86-AA109)/AA86</f>
        <v>1</v>
      </c>
      <c r="AB93" s="19">
        <f t="shared" si="81"/>
        <v>0.99407563133261323</v>
      </c>
      <c r="AC93" s="19">
        <f t="shared" si="81"/>
        <v>0.98246156378901928</v>
      </c>
      <c r="AD93" s="19">
        <f t="shared" si="81"/>
        <v>0.99902742778599241</v>
      </c>
      <c r="AE93" s="19">
        <f>(AE86-AE109)/AE86</f>
        <v>0.99953233771978012</v>
      </c>
      <c r="AF93" s="19">
        <f t="shared" ref="AF93:AW93" si="82">(AF86-AF109)/AF86</f>
        <v>0.9999414806460537</v>
      </c>
      <c r="AG93" s="19">
        <f t="shared" si="82"/>
        <v>0.9997433761358957</v>
      </c>
      <c r="AH93" s="19">
        <f t="shared" si="82"/>
        <v>0.99451463094448289</v>
      </c>
      <c r="AI93" s="19">
        <f t="shared" si="82"/>
        <v>1</v>
      </c>
      <c r="AJ93" s="19">
        <f t="shared" si="82"/>
        <v>1</v>
      </c>
      <c r="AK93" s="19">
        <f t="shared" si="82"/>
        <v>1</v>
      </c>
      <c r="AL93" s="19">
        <f t="shared" si="82"/>
        <v>0.99969903289236084</v>
      </c>
      <c r="AM93" s="19">
        <f t="shared" si="82"/>
        <v>1</v>
      </c>
      <c r="AN93" s="19">
        <f t="shared" si="82"/>
        <v>1</v>
      </c>
      <c r="AO93" s="19">
        <f t="shared" si="82"/>
        <v>1</v>
      </c>
      <c r="AP93" s="19">
        <f t="shared" si="82"/>
        <v>0.99857229196900665</v>
      </c>
      <c r="AQ93" s="19">
        <f t="shared" si="82"/>
        <v>1</v>
      </c>
      <c r="AR93" s="19">
        <f t="shared" si="82"/>
        <v>1</v>
      </c>
      <c r="AS93" s="19">
        <f t="shared" si="82"/>
        <v>1</v>
      </c>
      <c r="AT93" s="19">
        <f t="shared" si="82"/>
        <v>1</v>
      </c>
      <c r="AU93" s="19">
        <f t="shared" si="82"/>
        <v>1</v>
      </c>
      <c r="AV93" s="19">
        <f t="shared" si="82"/>
        <v>1</v>
      </c>
      <c r="AW93" s="107">
        <f t="shared" si="82"/>
        <v>1</v>
      </c>
      <c r="AX93" s="108">
        <f>(AX86-AX109)/AX86</f>
        <v>0.99812683535532776</v>
      </c>
      <c r="AZ93" s="19">
        <f t="shared" ref="AZ93:BW93" si="83">(AZ86-AZ109)/AZ86</f>
        <v>1</v>
      </c>
      <c r="BA93" s="19">
        <f t="shared" si="83"/>
        <v>1</v>
      </c>
      <c r="BB93" s="19">
        <f t="shared" si="83"/>
        <v>1</v>
      </c>
      <c r="BC93" s="107">
        <f t="shared" si="83"/>
        <v>1</v>
      </c>
      <c r="BD93" s="19">
        <f t="shared" si="83"/>
        <v>1</v>
      </c>
      <c r="BE93" s="107">
        <f t="shared" si="83"/>
        <v>1</v>
      </c>
      <c r="BF93" s="107">
        <f t="shared" si="83"/>
        <v>1</v>
      </c>
      <c r="BG93" s="107">
        <f t="shared" si="83"/>
        <v>1</v>
      </c>
      <c r="BH93" s="107">
        <f t="shared" si="83"/>
        <v>1</v>
      </c>
      <c r="BI93" s="107">
        <f t="shared" si="83"/>
        <v>1</v>
      </c>
      <c r="BJ93" s="107">
        <f t="shared" si="83"/>
        <v>1</v>
      </c>
      <c r="BK93" s="107">
        <f t="shared" si="83"/>
        <v>1</v>
      </c>
      <c r="BL93" s="107">
        <f t="shared" si="83"/>
        <v>1</v>
      </c>
      <c r="BM93" s="107">
        <f t="shared" si="83"/>
        <v>1</v>
      </c>
      <c r="BN93" s="107">
        <f t="shared" si="83"/>
        <v>1</v>
      </c>
      <c r="BO93" s="107">
        <f t="shared" si="83"/>
        <v>1</v>
      </c>
      <c r="BP93" s="107">
        <f t="shared" si="83"/>
        <v>1</v>
      </c>
      <c r="BQ93" s="107">
        <f t="shared" si="83"/>
        <v>1</v>
      </c>
      <c r="BR93" s="107">
        <f t="shared" si="83"/>
        <v>1</v>
      </c>
      <c r="BS93" s="107">
        <f t="shared" si="83"/>
        <v>1</v>
      </c>
      <c r="BT93" s="107">
        <f t="shared" si="83"/>
        <v>1</v>
      </c>
      <c r="BU93" s="107" t="e">
        <f t="shared" si="83"/>
        <v>#DIV/0!</v>
      </c>
      <c r="BV93" s="107">
        <f t="shared" si="83"/>
        <v>1</v>
      </c>
      <c r="BW93" s="107" t="e">
        <f t="shared" si="83"/>
        <v>#DIV/0!</v>
      </c>
      <c r="BX93" s="108">
        <f>(BX86-BX109)/BX86</f>
        <v>1</v>
      </c>
    </row>
    <row r="94" spans="1:76">
      <c r="A94" s="88" t="s">
        <v>67</v>
      </c>
      <c r="B94" s="84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19">
        <f t="shared" ref="Z94:Z99" si="84">Z88</f>
        <v>0.97707619237271259</v>
      </c>
      <c r="AA94" s="19">
        <f>(SUM(Z86:AA86)-SUM(Z104:AA104))/SUM(Z86:AA86)</f>
        <v>0.94171706508548825</v>
      </c>
      <c r="AB94" s="19">
        <f>(SUM(Z86:AB86)-SUM(Z104:AB104))/SUM(Z86:AB86)</f>
        <v>0.89524984508544025</v>
      </c>
      <c r="AC94" s="19">
        <f>(SUM(Z86:AC86)-SUM(Z104:AC104))/SUM(Z86:AC86)</f>
        <v>0.89331945267366863</v>
      </c>
      <c r="AD94" s="19">
        <f>(SUM(Z86:AD86)-SUM(Z104:AD104))/SUM(Z86:AD86)</f>
        <v>0.88264821824275186</v>
      </c>
      <c r="AE94" s="19">
        <f>(SUM(Z86:AE86)-SUM(Z104:AE104))/SUM(Z86:AE86)</f>
        <v>0.88765373766368483</v>
      </c>
      <c r="AF94" s="19">
        <f>(SUM(Z86:AF86)-SUM(Z104:AF104))/SUM(Z86:AF86)</f>
        <v>0.89712310753026514</v>
      </c>
      <c r="AG94" s="19">
        <f>(SUM(Z86:AG86)-SUM(Z104:AG104))/SUM(Z86:AG86)</f>
        <v>0.9037077874875874</v>
      </c>
      <c r="AH94" s="19">
        <f>(SUM(Z86:AH86)-SUM(Z104:AH104))/SUM(Z86:AH86)</f>
        <v>0.90820061251224438</v>
      </c>
      <c r="AI94" s="19">
        <f>(SUM(Z86:AI86)-SUM(Z104:AI104))/SUM(Z86:AI86)</f>
        <v>0.91449241148552574</v>
      </c>
      <c r="AJ94" s="19">
        <f>(SUM(Z86:AJ86)-SUM(Z104:AJ104))/SUM(Z86:AJ86)</f>
        <v>0.91928491704513238</v>
      </c>
      <c r="AK94" s="19">
        <f>(SUM(Z86:AK86)-SUM(Z104:AK104))/SUM(Z86:AK86)</f>
        <v>0.92338990321958303</v>
      </c>
      <c r="AL94" s="19">
        <f>(SUM(Z86:AL86)-SUM(Z104:AL104))/SUM(Z86:AL86)</f>
        <v>0.92742727572685901</v>
      </c>
      <c r="AM94" s="19">
        <f>(SUM(Z86:AM86)-SUM(Z104:AM104))/SUM(Z86:AM86)</f>
        <v>0.92954504157577489</v>
      </c>
      <c r="AN94" s="19">
        <f>(SUM(Z86:AN86)-SUM(Z104:AN104))/SUM(Z86:AN86)</f>
        <v>0.93172491701503102</v>
      </c>
      <c r="AO94" s="19">
        <f>(SUM(Z86:AO86)-SUM(Z104:AO104))/SUM(Z86:AO86)</f>
        <v>0.93523038708704409</v>
      </c>
      <c r="AP94" s="19">
        <f>(SUM(Z86:AP86)-SUM(Z104:AP104))/SUM(Z86:AP86)</f>
        <v>0.94052907079974879</v>
      </c>
      <c r="AQ94" s="19">
        <f>(SUM(Z86:AQ86)-SUM(Z104:AQ104))/SUM(Z86:AQ86)</f>
        <v>0.94407065513974675</v>
      </c>
      <c r="AR94" s="19">
        <f>(SUM(Z86:AR86)-SUM(Z104:AR104))/SUM(Z86:AR86)</f>
        <v>0.94636512978182719</v>
      </c>
      <c r="AS94" s="19">
        <f>(SUM(Z86:AS86)-SUM(Z104:AS104))/SUM(Z86:AS86)</f>
        <v>0.94763521320870858</v>
      </c>
      <c r="AT94" s="19">
        <f>(SUM(Z86:AT86)-SUM(Z104:AT104))/SUM(Z86:AT86)</f>
        <v>0.94995546295358713</v>
      </c>
      <c r="AU94" s="19">
        <f>(SUM(Z86:AU86)-SUM(Z104:AU104))/SUM(Z86:AU86)</f>
        <v>0.95233159715031879</v>
      </c>
      <c r="AV94" s="19">
        <f>(SUM(Z86:AV86)-SUM(Z104:AV104))/SUM(Z86:AV86)</f>
        <v>0.95507818657543642</v>
      </c>
      <c r="AW94" s="107">
        <f>(SUM(Z86:AW86)-SUM(Z104:AW104))/SUM(Z86:AW86)</f>
        <v>0.95578848514155834</v>
      </c>
      <c r="AX94" s="108"/>
      <c r="AZ94" s="19">
        <f t="shared" ref="AZ94:AZ99" si="85">AZ88</f>
        <v>1</v>
      </c>
      <c r="BA94" s="19">
        <f>(SUM(AZ86:BA86)-SUM(AZ104:BA104))/SUM(AZ86:BA86)</f>
        <v>1</v>
      </c>
      <c r="BB94" s="19">
        <f>(SUM(AZ86:BB86)-SUM(AZ104:BB104))/SUM(AZ86:BB86)</f>
        <v>0.9996394936957419</v>
      </c>
      <c r="BC94" s="107">
        <f>(SUM(AZ86:BC86)-SUM(AZ104:BC104))/SUM(AZ86:BC86)</f>
        <v>0.99730883612175614</v>
      </c>
      <c r="BD94" s="19">
        <f>(SUM(AZ86:BD86)-SUM(AZ104:BD104))/SUM(AZ86:BD86)</f>
        <v>0.97363380807156208</v>
      </c>
      <c r="BE94" s="107">
        <f>(SUM(AZ86:BE86)-SUM(AZ104:BE104))/SUM(AZ86:BE86)</f>
        <v>0.97061545808170124</v>
      </c>
      <c r="BF94" s="107">
        <f>(SUM(AZ86:BF86)-SUM(AZ104:BF104))/SUM(AZ86:BF86)</f>
        <v>0.94644758857089617</v>
      </c>
      <c r="BG94" s="107">
        <f>(SUM(AZ86:BG86)-SUM(AZ104:BG104))/SUM(AZ86:BG86)</f>
        <v>0.92567207272821861</v>
      </c>
      <c r="BH94" s="107">
        <f>(SUM(AZ86:BH86)-SUM(AZ104:BH104))/SUM(AZ86:BH86)</f>
        <v>0.92075905536485325</v>
      </c>
      <c r="BI94" s="107">
        <f>(SUM(AZ86:BI86)-SUM(AZ104:BI104))/SUM(AZ86:BI86)</f>
        <v>0.92132333482409579</v>
      </c>
      <c r="BJ94" s="107">
        <f>(SUM(AZ86:BJ86)-SUM(AZ104:BJ104))/SUM(AZ86:BJ86)</f>
        <v>0.92734987737840124</v>
      </c>
      <c r="BK94" s="107">
        <f>(SUM(AZ86:BK86)-SUM(AZ104:BK104))/SUM(AZ86:BK86)</f>
        <v>0.93490641336452573</v>
      </c>
      <c r="BL94" s="107">
        <f>(SUM(AZ86:BL86)-SUM(AZ104:BL104))/SUM(AZ86:BL86)</f>
        <v>0.93962244472996947</v>
      </c>
      <c r="BM94" s="107">
        <f>(SUM(AZ86:BM86)-SUM(AZ104:BM104))/SUM(AZ86:BM86)</f>
        <v>0.94183902645303763</v>
      </c>
      <c r="BN94" s="107">
        <f>(SUM(AZ86:BN86)-SUM(AZ104:BN104))/SUM(AZ86:BN86)</f>
        <v>0.94365186737631401</v>
      </c>
      <c r="BO94" s="107">
        <f>(SUM(AZ86:BO86)-SUM(AZ104:BO104))/SUM(AZ86:BO86)</f>
        <v>0.94415355074784357</v>
      </c>
      <c r="BP94" s="107">
        <f>(SUM(AZ86:BP86)-SUM(AZ104:BP104))/SUM(AZ86:BP86)</f>
        <v>0.94440719087823655</v>
      </c>
      <c r="BQ94" s="107">
        <f>(SUM(AZ86:BQ86)-SUM(AZ104:BQ104))/SUM(AZ86:BQ86)</f>
        <v>0.94466778499489601</v>
      </c>
      <c r="BR94" s="107">
        <f>(SUM(AZ86:BR86)-SUM(AZ104:BR104))/SUM(AZ86:BR86)</f>
        <v>0.94472371682608658</v>
      </c>
      <c r="BS94" s="107">
        <f>(SUM(AZ86:BS86)-SUM(AZ104:BS104))/SUM(AZ86:BS86)</f>
        <v>0.94476385503850557</v>
      </c>
      <c r="BT94" s="107">
        <f>(SUM(AZ86:BT86)-SUM(AZ104:BT104))/SUM(AZ86:BT86)</f>
        <v>0.94481354553912766</v>
      </c>
      <c r="BU94" s="107">
        <f>(SUM(AZ86:BU86)-SUM(AZ104:BU104))/SUM(AZ86:BU86)</f>
        <v>0.94481354553912766</v>
      </c>
      <c r="BV94" s="107">
        <f>(SUM(AZ86:BV86)-SUM(AZ104:BV104))/SUM(AZ86:BV86)</f>
        <v>0.94481949452046488</v>
      </c>
      <c r="BW94" s="107">
        <f>(SUM(AZ86:BW86)-SUM(AZ104:BW104))/SUM(AZ86:BW86)</f>
        <v>0.94481949452046488</v>
      </c>
      <c r="BX94" s="108"/>
    </row>
    <row r="95" spans="1:76">
      <c r="A95" s="88" t="s">
        <v>68</v>
      </c>
      <c r="B95" s="84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19">
        <f t="shared" si="84"/>
        <v>0.87586332562029923</v>
      </c>
      <c r="AA95" s="19">
        <f>(SUM(Z87:AA87)-SUM(Z105:AA105))/SUM(Z87:AA87)</f>
        <v>0.81133944239662048</v>
      </c>
      <c r="AB95" s="19">
        <f>(SUM(Z87:AB87)-SUM(Z105:AB105))/SUM(Z87:AB87)</f>
        <v>0.69304433122616649</v>
      </c>
      <c r="AC95" s="19">
        <f>(SUM(Z87:AC87)-SUM(Z105:AC105))/SUM(Z87:AC87)</f>
        <v>0.65557561581906887</v>
      </c>
      <c r="AD95" s="19">
        <f>(SUM(Z87:AD87)-SUM(Z105:AD105))/SUM(Z87:AD87)</f>
        <v>0.64413989401667204</v>
      </c>
      <c r="AE95" s="19">
        <f>(SUM(Z87:AE87)-SUM(Z105:AE105))/SUM(Z87:AE87)</f>
        <v>0.66054829872957832</v>
      </c>
      <c r="AF95" s="19">
        <f>(SUM(Z87:AF87)-SUM(Z105:AF105))/SUM(Z87:AF87)</f>
        <v>0.68629543098874379</v>
      </c>
      <c r="AG95" s="19">
        <f>(SUM(Z87:AG87)-SUM(Z105:AG105))/SUM(Z87:AG87)</f>
        <v>0.71299680402085119</v>
      </c>
      <c r="AH95" s="19">
        <f>(SUM(Z87:AH87)-SUM(Z105:AH105))/SUM(Z87:AH87)</f>
        <v>0.73323760514010339</v>
      </c>
      <c r="AI95" s="19">
        <f>(SUM(Z87:AI87)-SUM(Z105:AI105))/SUM(Z87:AI87)</f>
        <v>0.75173452099611404</v>
      </c>
      <c r="AJ95" s="19">
        <f>(SUM(Z87:AJ87)-SUM(Z105:AJ105))/SUM(Z87:AJ87)</f>
        <v>0.76588497814166312</v>
      </c>
      <c r="AK95" s="19">
        <f>(SUM(Z87:AK87)-SUM(Z105:AK105))/SUM(Z87:AK87)</f>
        <v>0.77645451200704263</v>
      </c>
      <c r="AL95" s="19">
        <f>(SUM(Z87:AL87)-SUM(Z105:AL105))/SUM(Z87:AL87)</f>
        <v>0.7883518135480827</v>
      </c>
      <c r="AM95" s="19">
        <f>(SUM(Z87:AM87)-SUM(Z105:AM105))/SUM(Z87:AM87)</f>
        <v>0.79598902463952104</v>
      </c>
      <c r="AN95" s="19">
        <f>(SUM(Z87:AN87)-SUM(Z105:AN105))/SUM(Z87:AN87)</f>
        <v>0.80329142290606503</v>
      </c>
      <c r="AO95" s="19">
        <f>(SUM(Z87:AO87)-SUM(Z105:AO105))/SUM(Z87:AO87)</f>
        <v>0.81597862743234195</v>
      </c>
      <c r="AP95" s="19">
        <f>(SUM(Z87:AP87)-SUM(Z105:AP105))/SUM(Z87:AP87)</f>
        <v>0.83103644040238567</v>
      </c>
      <c r="AQ95" s="19">
        <f>(SUM(Z87:AQ87)-SUM(Z105:AQ105))/SUM(Z87:AQ87)</f>
        <v>0.84145110361823139</v>
      </c>
      <c r="AR95" s="19">
        <f>(SUM(Z87:AR87)-SUM(Z105:AR105))/SUM(Z87:AR87)</f>
        <v>0.84817446444839506</v>
      </c>
      <c r="AS95" s="19">
        <f>(SUM(Z87:AS87)-SUM(Z105:AS105))/SUM(Z87:AS87)</f>
        <v>0.85238108393135126</v>
      </c>
      <c r="AT95" s="19">
        <f>(SUM(Z87:AT87)-SUM(Z105:AT105))/SUM(Z87:AT87)</f>
        <v>0.86036233766771419</v>
      </c>
      <c r="AU95" s="19">
        <f>(SUM(Z87:AU87)-SUM(Z105:AU105))/SUM(Z87:AU87)</f>
        <v>0.86715746978284869</v>
      </c>
      <c r="AV95" s="19">
        <f>(SUM(Z87:AV87)-SUM(Z105:AV105))/SUM(Z87:AV87)</f>
        <v>0.87500229891863357</v>
      </c>
      <c r="AW95" s="107">
        <f>(SUM(Z87:AW87)-SUM(Z105:AW105))/SUM(Z87:AW87)</f>
        <v>0.87713379577067696</v>
      </c>
      <c r="AX95" s="108"/>
      <c r="AZ95" s="19">
        <f t="shared" si="85"/>
        <v>0.9961049667037476</v>
      </c>
      <c r="BA95" s="19">
        <f>(SUM(AZ87:BA87)-SUM(AZ105:BA105))/SUM(AZ87:BA87)</f>
        <v>0.99743282865792171</v>
      </c>
      <c r="BB95" s="19">
        <f>(SUM(AZ87:BB87)-SUM(AZ105:BB105))/SUM(AZ87:BB87)</f>
        <v>0.99732711223513415</v>
      </c>
      <c r="BC95" s="107">
        <f>(SUM(AZ87:BC87)-SUM(AZ105:BC105))/SUM(AZ87:BC87)</f>
        <v>0.99392713771386187</v>
      </c>
      <c r="BD95" s="19">
        <f>(SUM(AZ87:BD87)-SUM(AZ105:BD105))/SUM(AZ87:BD87)</f>
        <v>0.96939771306076294</v>
      </c>
      <c r="BE95" s="107">
        <f>(SUM(AZ87:BE87)-SUM(AZ105:BE105))/SUM(AZ87:BE87)</f>
        <v>0.96670448578694312</v>
      </c>
      <c r="BF95" s="107">
        <f>(SUM(AZ87:BF87)-SUM(AZ105:BF105))/SUM(AZ87:BF87)</f>
        <v>0.93733421858468602</v>
      </c>
      <c r="BG95" s="107">
        <f>(SUM(AZ87:BG87)-SUM(AZ105:BG105))/SUM(AZ87:BG87)</f>
        <v>0.91426792045174432</v>
      </c>
      <c r="BH95" s="107">
        <f>(SUM(AZ87:BH87)-SUM(AZ105:BH105))/SUM(AZ87:BH87)</f>
        <v>0.90453588938801821</v>
      </c>
      <c r="BI95" s="107">
        <f>(SUM(AZ87:BI87)-SUM(AZ105:BI105))/SUM(AZ87:BI87)</f>
        <v>0.90540183505817051</v>
      </c>
      <c r="BJ95" s="107">
        <f>(SUM(AZ87:BJ87)-SUM(AZ105:BJ105))/SUM(AZ87:BJ87)</f>
        <v>0.9124723792131938</v>
      </c>
      <c r="BK95" s="107">
        <f>(SUM(AZ87:BK87)-SUM(AZ105:BK105))/SUM(AZ87:BK87)</f>
        <v>0.92146634178469644</v>
      </c>
      <c r="BL95" s="107">
        <f>(SUM(AZ87:BL87)-SUM(AZ105:BL105))/SUM(AZ87:BL87)</f>
        <v>0.92718116764103109</v>
      </c>
      <c r="BM95" s="107">
        <f>(SUM(AZ87:BM87)-SUM(AZ105:BM105))/SUM(AZ87:BM87)</f>
        <v>0.92986583451453575</v>
      </c>
      <c r="BN95" s="107">
        <f>(SUM(AZ87:BN87)-SUM(AZ105:BN105))/SUM(AZ87:BN87)</f>
        <v>0.9320608556713077</v>
      </c>
      <c r="BO95" s="107">
        <f>(SUM(AZ87:BO87)-SUM(AZ105:BO105))/SUM(AZ87:BO87)</f>
        <v>0.93266820059999989</v>
      </c>
      <c r="BP95" s="107">
        <f>(SUM(AZ87:BP87)-SUM(AZ105:BP105))/SUM(AZ87:BP87)</f>
        <v>0.9329752439871063</v>
      </c>
      <c r="BQ95" s="107">
        <f>(SUM(AZ87:BQ87)-SUM(AZ105:BQ105))/SUM(AZ87:BQ87)</f>
        <v>0.93329069367403283</v>
      </c>
      <c r="BR95" s="107">
        <f>(SUM(AZ87:BR87)-SUM(AZ105:BR105))/SUM(AZ87:BR87)</f>
        <v>0.93335839770207785</v>
      </c>
      <c r="BS95" s="107">
        <f>(SUM(AZ87:BS87)-SUM(AZ105:BS105))/SUM(AZ87:BS87)</f>
        <v>0.93340698362467611</v>
      </c>
      <c r="BT95" s="107">
        <f>(SUM(AZ87:BT87)-SUM(AZ105:BT105))/SUM(AZ87:BT87)</f>
        <v>0.9334671318688742</v>
      </c>
      <c r="BU95" s="107">
        <f>(SUM(AZ87:BU87)-SUM(AZ105:BU105))/SUM(AZ87:BU87)</f>
        <v>0.9334671318688742</v>
      </c>
      <c r="BV95" s="107">
        <f t="shared" ref="BV95" si="86">(SUM(AZ87:BV87)-SUM(AZ105:BV105))/SUM(AZ87:BV87)</f>
        <v>0.93347433282933745</v>
      </c>
      <c r="BW95" s="107">
        <f t="shared" ref="BW95" si="87">(SUM(AZ87:BW87)-SUM(AZ105:BW105))/SUM(AZ87:BW87)</f>
        <v>0.93347433282933745</v>
      </c>
      <c r="BX95" s="108"/>
    </row>
    <row r="96" spans="1:76">
      <c r="A96" s="88" t="s">
        <v>69</v>
      </c>
      <c r="B96" s="84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19">
        <f t="shared" si="84"/>
        <v>0.95365454768855318</v>
      </c>
      <c r="AA96" s="19">
        <f>(SUM(Z86:AA86)-SUM(Z106:AA106))/SUM(Z86:AA86)</f>
        <v>0.96239727108594209</v>
      </c>
      <c r="AB96" s="19">
        <f>(SUM(Z86:AB86)-SUM(Z106:AB106))/SUM(Z86:AB86)</f>
        <v>0.90794516303710693</v>
      </c>
      <c r="AC96" s="19">
        <f>(SUM(Z86:AC86)-SUM(Z106:AC106))/SUM(Z86:AC86)</f>
        <v>0.89700176741004978</v>
      </c>
      <c r="AD96" s="19">
        <f>(SUM(Z86:AD86)-SUM(Z106:AD106))/SUM(Z86:AD86)</f>
        <v>0.91365879061084931</v>
      </c>
      <c r="AE96" s="19">
        <f>(SUM(Z86:AE86)-SUM(Z106:AE106))/SUM(Z86:AE86)</f>
        <v>0.92388466921978363</v>
      </c>
      <c r="AF96" s="19">
        <f>(SUM(Z86:AF86)-SUM(Z106:AF106))/SUM(Z86:AF86)</f>
        <v>0.92934414022296574</v>
      </c>
      <c r="AG96" s="19">
        <f>(SUM(Z86:AG86)-SUM(Z106:AG106))/SUM(Z86:AG86)</f>
        <v>0.93576326653952668</v>
      </c>
      <c r="AH96" s="19">
        <f>(SUM(Z86:AH86)-SUM(Z106:AH106))/SUM(Z86:AH86)</f>
        <v>0.93935140382141546</v>
      </c>
      <c r="AI96" s="19">
        <f>(SUM(Z86:AI86)-SUM(Z106:AI106))/SUM(Z86:AI86)</f>
        <v>0.94332016953732034</v>
      </c>
      <c r="AJ96" s="19">
        <f>(SUM(Z86:AJ86)-SUM(Z106:AJ106))/SUM(Z86:AJ86)</f>
        <v>0.946518140281294</v>
      </c>
      <c r="AK96" s="19">
        <f>(SUM(Z86:AK86)-SUM(Z106:AK106))/SUM(Z86:AK86)</f>
        <v>0.94928247036308322</v>
      </c>
      <c r="AL96" s="19">
        <f>(SUM(Z86:AL86)-SUM(Z106:AL106))/SUM(Z86:AL86)</f>
        <v>0.95138293137713803</v>
      </c>
      <c r="AM96" s="19">
        <f>(SUM(Z86:AM86)-SUM(Z106:AM106))/SUM(Z86:AM86)</f>
        <v>0.95316266435459551</v>
      </c>
      <c r="AN96" s="19">
        <f>(SUM(Z86:AN86)-SUM(Z106:AN106))/SUM(Z86:AN86)</f>
        <v>0.95451494883799737</v>
      </c>
      <c r="AO96" s="19">
        <f>(SUM(Z86:AO86)-SUM(Z106:AO106))/SUM(Z86:AO86)</f>
        <v>0.95643674623614672</v>
      </c>
      <c r="AP96" s="19">
        <f>(SUM(Z86:AP86)-SUM(Z106:AP106))/SUM(Z86:AP86)</f>
        <v>0.95996147335505289</v>
      </c>
      <c r="AQ96" s="19">
        <f>(SUM(Z86:AQ86)-SUM(Z106:AQ106))/SUM(Z86:AQ86)</f>
        <v>0.96226717039199217</v>
      </c>
      <c r="AR96" s="19">
        <f>(SUM(AA86:AR86)-SUM(Z106:AR106))/SUM(Z86:AR86)</f>
        <v>0.89996824826717758</v>
      </c>
      <c r="AS96" s="19">
        <f>(SUM(Z86:AS86)-SUM(Z106:AS106))/SUM(Z86:AS86)</f>
        <v>0.96485212893575267</v>
      </c>
      <c r="AT96" s="19">
        <f>(SUM(Z86:AT86)-SUM(Z106:AT106))/SUM(Z86:AT86)</f>
        <v>0.96701475766232114</v>
      </c>
      <c r="AU96" s="19">
        <f>(SUM(Z86:AU86)-SUM(Z106:AU106))/SUM(Z86:AU86)</f>
        <v>0.96860882332524645</v>
      </c>
      <c r="AV96" s="19">
        <f>(SUM(Z86:AV86)-SUM(Z106:AV106))/SUM(Z86:AV86)</f>
        <v>0.97040429983598464</v>
      </c>
      <c r="AW96" s="107">
        <f>(SUM(Z86:AW86)-SUM(Z106:AW106))/SUM(Z86:AW86)</f>
        <v>0.97082575979210106</v>
      </c>
      <c r="AX96" s="108"/>
      <c r="AZ96" s="19">
        <f t="shared" si="85"/>
        <v>1</v>
      </c>
      <c r="BA96" s="19">
        <f>(SUM(AZ86:BA86)-SUM(AZ106:BA106))/SUM(AZ86:BA86)</f>
        <v>1</v>
      </c>
      <c r="BB96" s="19">
        <f>(SUM(AZ86:BB86)-SUM(AZ106:BB106))/SUM(AZ86:BB86)</f>
        <v>0.9996394936957419</v>
      </c>
      <c r="BC96" s="107">
        <f>(SUM(AZ86:BC86)-SUM(AZ106:BC106))/SUM(AZ86:BC86)</f>
        <v>0.99662768957631886</v>
      </c>
      <c r="BD96" s="19">
        <f>(SUM(AZ86:BD86)-SUM(AZ106:BD106))/SUM(AZ86:BD86)</f>
        <v>0.97513426574640039</v>
      </c>
      <c r="BE96" s="107">
        <f>(SUM(AZ86:BE86)-SUM(AZ106:BE106))/SUM(AZ86:BE86)</f>
        <v>0.97176218789495628</v>
      </c>
      <c r="BF96" s="107">
        <f>(SUM(AZ86:BF86)-SUM(AZ106:BF106))/SUM(AZ86:BF86)</f>
        <v>0.94833132548049359</v>
      </c>
      <c r="BG96" s="107">
        <f>(SUM(AZ86:BG86)-SUM(AZ106:BG106))/SUM(AZ86:BG86)</f>
        <v>0.92766619525493277</v>
      </c>
      <c r="BH96" s="107">
        <f>(SUM(AZ86:BH86)-SUM(AZ106:BH106))/SUM(AZ86:BH86)</f>
        <v>0.92090037127543778</v>
      </c>
      <c r="BI96" s="107">
        <f>(SUM(AZ86:BI86)-SUM(AZ106:BI106))/SUM(AZ86:BI86)</f>
        <v>0.92139821963669311</v>
      </c>
      <c r="BJ96" s="107">
        <f>(SUM(AZ86:BJ86)-SUM(AZ106:BJ106))/SUM(AZ86:BJ86)</f>
        <v>0.92741902610001425</v>
      </c>
      <c r="BK96" s="107">
        <f>(SUM(AZ86:BK86)-SUM(AZ106:BK106))/SUM(AZ86:BK86)</f>
        <v>0.93496836974035302</v>
      </c>
      <c r="BL96" s="107">
        <f>(SUM(AZ86:BL86)-SUM(AZ106:BL106))/SUM(AZ86:BL86)</f>
        <v>0.93967991236540338</v>
      </c>
      <c r="BM96" s="107">
        <f>(SUM(AZ86:BM86)-SUM(AZ106:BM106))/SUM(AZ86:BM86)</f>
        <v>0.94189438433576944</v>
      </c>
      <c r="BN96" s="107">
        <f>(SUM(AZ86:BN86)-SUM(AZ106:BN106))/SUM(AZ86:BN86)</f>
        <v>0.94370549978869822</v>
      </c>
      <c r="BO96" s="107">
        <f>(SUM(AZ86:BO86)-SUM(AZ106:BO106))/SUM(AZ86:BO86)</f>
        <v>0.94420670565568221</v>
      </c>
      <c r="BP96" s="107">
        <f>(SUM(AZ86:BP86)-SUM(AZ106:BP106))/SUM(AZ86:BP86)</f>
        <v>0.94446010437022987</v>
      </c>
      <c r="BQ96" s="107">
        <f>(SUM(AZ86:BQ86)-SUM(AZ106:BQ106))/SUM(AZ86:BQ86)</f>
        <v>0.94472045045220776</v>
      </c>
      <c r="BR96" s="107">
        <f>(SUM(AZ86:BR86)-SUM(AZ106:BR106))/SUM(AZ86:BR86)</f>
        <v>0.94477632904722353</v>
      </c>
      <c r="BS96" s="107">
        <f>(SUM(AZ86:BS86)-SUM(AZ106:BS106))/SUM(AZ86:BS86)</f>
        <v>0.9448164290559069</v>
      </c>
      <c r="BT96" s="107">
        <f>(SUM(AZ86:BT86)-SUM(AZ106:BT106))/SUM(AZ86:BT86)</f>
        <v>0.94486607226088137</v>
      </c>
      <c r="BU96" s="107">
        <f>(SUM(AZ86:BU86)-SUM(AZ106:BU106))/SUM(AZ86:BU86)</f>
        <v>0.94486607226088137</v>
      </c>
      <c r="BV96" s="107">
        <f>(SUM(AZ86:BV86)-SUM(AZ106:BV106))/SUM(AZ86:BV86)</f>
        <v>0.94487201557995082</v>
      </c>
      <c r="BW96" s="107">
        <f>(SUM(AZ86:BW86)-SUM(AZ106:BW106))/SUM(AZ86:BW86)</f>
        <v>0.94487201557995082</v>
      </c>
      <c r="BX96" s="108"/>
    </row>
    <row r="97" spans="1:77" hidden="1">
      <c r="A97" s="88" t="s">
        <v>37</v>
      </c>
      <c r="B97" s="84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19">
        <f t="shared" si="84"/>
        <v>0.93878087119366493</v>
      </c>
      <c r="AA97" s="19">
        <f>(SUM(Z86:AA86)-SUM(Z107:AA107))/SUM(Z86:AA86)</f>
        <v>0.93284513462050733</v>
      </c>
      <c r="AB97" s="19">
        <f>(SUM(Z86:AB86)-SUM(Z107:AB107))/SUM(Z86:AB86)</f>
        <v>0.88653206312698529</v>
      </c>
      <c r="AC97" s="19">
        <f>(SUM(Z86:AC86)-SUM(Z107:AC107))/SUM(Z86:AC86)</f>
        <v>0.87714252376456825</v>
      </c>
      <c r="AD97" s="19">
        <f>(SUM(Z86:AD86)-SUM(Z107:AD107))/SUM(Z86:AD86)</f>
        <v>0.87066847757818089</v>
      </c>
      <c r="AE97" s="19">
        <f>(SUM(Z86:AE86)-SUM(Z107:AE107))/SUM(Z86:AE86)</f>
        <v>0.87987466516984858</v>
      </c>
      <c r="AF97" s="19">
        <f>(SUM(Z86:AF86)-SUM(Z107:AF107))/SUM(Z86:AF86)</f>
        <v>0.88799061302417825</v>
      </c>
      <c r="AG97" s="19">
        <f>(SUM(Z86:AG86)-SUM(Z107:AG107))/SUM(Z86:AG86)</f>
        <v>0.89933796915621977</v>
      </c>
      <c r="AH97" s="19">
        <f>(SUM(Z86:AH86)-SUM(Z107:AH107))/SUM(Z86:AH86)</f>
        <v>0.9065306610175492</v>
      </c>
      <c r="AI97" s="19">
        <f>(SUM(Z86:AI86)-SUM(Z107:AI107))/SUM(Z86:AI86)</f>
        <v>0.91287127226678388</v>
      </c>
      <c r="AJ97" s="19">
        <f>(SUM(Z86:AJ86)-SUM(Z107:AJ107))/SUM(Z86:AJ86)</f>
        <v>0.91763378136894902</v>
      </c>
      <c r="AK97" s="19">
        <f>(SUM(Z86:AK86)-SUM(Z107:AK107))/SUM(Z86:AK86)</f>
        <v>0.92152312139434134</v>
      </c>
      <c r="AL97" s="19">
        <f>(SUM(Z86:AL86)-SUM(Z107:AL107))/SUM(Z86:AL86)</f>
        <v>0.92588550578955042</v>
      </c>
      <c r="AM97" s="19">
        <f>(SUM(Z86:AM86)-SUM(Z107:AM107))/SUM(Z86:AM86)</f>
        <v>0.9281233022648766</v>
      </c>
      <c r="AN97" s="19">
        <f>(SUM(Z86:AN86)-SUM(Z107:AN107))/SUM(Z86:AN86)</f>
        <v>0.93074833075497276</v>
      </c>
      <c r="AO97" s="19">
        <f>(SUM(Z86:AO86)-SUM(Z107:AO107))/SUM(Z86:AO86)</f>
        <v>0.93428005965935235</v>
      </c>
      <c r="AP97" s="19">
        <f>(SUM(Z86:AP86)-SUM(Z107:AP107))/SUM(Z86:AP86)</f>
        <v>0.93934974858230813</v>
      </c>
      <c r="AQ97" s="19">
        <f>(SUM(Z86:AQ86)-SUM(Z107:AQ107))/SUM(Z86:AQ86)</f>
        <v>0.9426395509993668</v>
      </c>
      <c r="AR97" s="19">
        <f>(SUM(AA86:AR86)-SUM(Z107:AR107))/SUM(Z86:AR86)</f>
        <v>0.88116007957947073</v>
      </c>
      <c r="AS97" s="19">
        <f>(SUM(Z86:AS86)-SUM(Z107:AS107))/SUM(Z86:AS86)</f>
        <v>0.94658962707121386</v>
      </c>
      <c r="AT97" s="19">
        <f>(SUM(Z86:AT86)-SUM(Z107:AT107))/SUM(Z86:AT86)</f>
        <v>0.9501346899336468</v>
      </c>
      <c r="AU97" s="19">
        <f>(SUM(Z86:AU86)-SUM(Z107:AU107))/SUM(Z86:AU86)</f>
        <v>0.95248617946598513</v>
      </c>
      <c r="AV97" s="19">
        <f>(SUM(Z86:AV86)-SUM(Z107:AV107))/SUM(Z86:AV86)</f>
        <v>0.95516573611864641</v>
      </c>
      <c r="AW97" s="107">
        <f>(SUM(Z86:AW86)-SUM(Z107:AW107))/SUM(Z86:AW86)</f>
        <v>0.95597507937531134</v>
      </c>
      <c r="AX97" s="108"/>
      <c r="AZ97" s="19">
        <f t="shared" si="85"/>
        <v>1</v>
      </c>
      <c r="BA97" s="19">
        <f>(SUM(AZ86:BA86)-SUM(AZ107:BA107))/SUM(AZ86:BA86)</f>
        <v>1</v>
      </c>
      <c r="BB97" s="19">
        <f>(SUM(AZ86:BB86)-SUM(AZ107:BB107))/SUM(AZ86:BB86)</f>
        <v>1</v>
      </c>
      <c r="BC97" s="107">
        <f>(SUM(AZ86:BC86)-SUM(AZ107:BC107))/SUM(AZ86:BC86)</f>
        <v>1</v>
      </c>
      <c r="BD97" s="19">
        <f>(SUM(AZ86:BD86)-SUM(AZ107:BD107))/SUM(AZ86:BD86)</f>
        <v>1</v>
      </c>
      <c r="BE97" s="107">
        <f>(SUM(AZ86:BE86)-SUM(AZ107:BE107))/SUM(AZ86:BE86)</f>
        <v>1</v>
      </c>
      <c r="BF97" s="107">
        <f>(SUM(AZ86:BF86)-SUM(AZ107:BF107))/SUM(AZ86:BF86)</f>
        <v>1</v>
      </c>
      <c r="BG97" s="107">
        <f>(SUM(AZ86:BG86)-SUM(AZ107:BG107))/SUM(AZ86:BG86)</f>
        <v>1</v>
      </c>
      <c r="BH97" s="107">
        <f>(SUM(AZ86:BH86)-SUM(AZ107:BH107))/SUM(AZ86:BH86)</f>
        <v>1</v>
      </c>
      <c r="BI97" s="107">
        <f>(SUM(AZ86:BI86)-SUM(AZ107:BI107))/SUM(AZ86:BI86)</f>
        <v>1</v>
      </c>
      <c r="BJ97" s="107">
        <f>(SUM(AZ86:BJ86)-SUM(AZ107:BJ107))/SUM(AZ86:BJ86)</f>
        <v>1</v>
      </c>
      <c r="BK97" s="107">
        <f>(SUM(AZ86:BK86)-SUM(AZ107:BK107))/SUM(AZ86:BK86)</f>
        <v>1</v>
      </c>
      <c r="BL97" s="107">
        <f>(SUM(AZ86:BL86)-SUM(AZ107:BL107))/SUM(AZ86:BL86)</f>
        <v>1</v>
      </c>
      <c r="BM97" s="107">
        <f>(SUM(AZ86:BM86)-SUM(AZ107:BM107))/SUM(AZ86:BM86)</f>
        <v>1</v>
      </c>
      <c r="BN97" s="107">
        <f>(SUM(AZ86:BN86)-SUM(AZ107:BN107))/SUM(AZ86:BN86)</f>
        <v>1</v>
      </c>
      <c r="BO97" s="107">
        <f>(SUM(AZ86:BO86)-SUM(AZ107:BO107))/SUM(AZ86:BO86)</f>
        <v>1</v>
      </c>
      <c r="BP97" s="107">
        <f>(SUM(AZ86:BP86)-SUM(AZ107:BP107))/SUM(AZ86:BP86)</f>
        <v>1</v>
      </c>
      <c r="BQ97" s="107">
        <f>(SUM(AZ86:BQ86)-SUM(AZ107:BQ107))/SUM(AZ86:BQ86)</f>
        <v>1</v>
      </c>
      <c r="BR97" s="107">
        <f>(SUM(AZ86:BR86)-SUM(AZ107:BR107))/SUM(AZ86:BR86)</f>
        <v>1</v>
      </c>
      <c r="BS97" s="107">
        <f>(SUM(AZ86:BS86)-SUM(AZ107:BS107))/SUM(AZ86:BS86)</f>
        <v>1</v>
      </c>
      <c r="BT97" s="107">
        <f>(SUM(AZ86:BT86)-SUM(AZ107:BT107))/SUM(AZ86:BT86)</f>
        <v>1</v>
      </c>
      <c r="BU97" s="107">
        <f>(SUM(AZ86:BU86)-SUM(AZ107:BU107))/SUM(AZ86:BU86)</f>
        <v>1</v>
      </c>
      <c r="BV97" s="107">
        <f>(SUM(AZ86:BV86)-SUM(AZ107:BV107))/SUM(AZ86:BV86)</f>
        <v>1</v>
      </c>
      <c r="BW97" s="107">
        <f>(SUM(AZ86:BW86)-SUM(AZ107:BW107))/SUM(AZ86:BW86)</f>
        <v>1</v>
      </c>
      <c r="BX97" s="108"/>
    </row>
    <row r="98" spans="1:77" hidden="1">
      <c r="A98" s="88" t="s">
        <v>45</v>
      </c>
      <c r="B98" s="84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19">
        <f t="shared" si="84"/>
        <v>1</v>
      </c>
      <c r="AA98" s="19">
        <f>(SUM(Z86:AA86)-SUM(Z108:AA108))/SUM(Z86:AA86)</f>
        <v>1</v>
      </c>
      <c r="AB98" s="19">
        <f>(SUM(Z86:AB86)-SUM(Z108:AB108))/SUM(Z86:AB86)</f>
        <v>1</v>
      </c>
      <c r="AC98" s="19">
        <f>(SUM(Z86:AC86)-SUM(Z108:AC108))/SUM(Z86:AC86)</f>
        <v>1</v>
      </c>
      <c r="AD98" s="19">
        <f>(SUM(Z86:AD86)-SUM(Z108:AD108))/SUM(Z86:AD86)</f>
        <v>1</v>
      </c>
      <c r="AE98" s="19">
        <f>(SUM(Z86:AE86)-SUM(Z108:AE108))/SUM(Z86:AE86)</f>
        <v>1</v>
      </c>
      <c r="AF98" s="19">
        <f>(SUM(Z86:AF86)-SUM(Z108:AF108))/SUM(Z86:AF86)</f>
        <v>1</v>
      </c>
      <c r="AG98" s="19">
        <f>(SUM(Z86:AG86)-SUM(Z108:AG108))/SUM(Z86:AG86)</f>
        <v>1</v>
      </c>
      <c r="AH98" s="19">
        <f>(SUM(Z86:AH86)-SUM(Z108:AH108))/SUM(Z86:AH86)</f>
        <v>1</v>
      </c>
      <c r="AI98" s="19">
        <f>(SUM(Z86:AI86)-SUM(Z108:AI108))/SUM(Z86:AI86)</f>
        <v>1</v>
      </c>
      <c r="AJ98" s="19">
        <f>(SUM(Z86:AJ86)-SUM(Z108:AJ108))/SUM(Z86:AJ86)</f>
        <v>1</v>
      </c>
      <c r="AK98" s="19">
        <f>(SUM(Z86:AK86)-SUM(Z108:AK108))/SUM(Z86:AK86)</f>
        <v>1</v>
      </c>
      <c r="AL98" s="19">
        <f>(SUM(Z86:AL86)-SUM(Z108:AL108))/SUM(Z86:AL86)</f>
        <v>1</v>
      </c>
      <c r="AM98" s="19">
        <f>(SUM(Z86:AM86)-SUM(Z108:AM108))/SUM(Z86:AM86)</f>
        <v>1</v>
      </c>
      <c r="AN98" s="19">
        <f>(SUM(Z86:AN86)-SUM(Z108:AN108))/SUM(Z86:AN86)</f>
        <v>1</v>
      </c>
      <c r="AO98" s="19">
        <f>(SUM(Z86:AO86)-SUM(Z108:AO108))/SUM(Z86:AO86)</f>
        <v>1</v>
      </c>
      <c r="AP98" s="19">
        <f>(SUM(Z86:AP86)-SUM(Z108:AP108))/SUM(Z86:AP86)</f>
        <v>1</v>
      </c>
      <c r="AQ98" s="19">
        <f>(SUM(Z86:AQ86)-SUM(Z108:AQ108))/SUM(Z86:AQ86)</f>
        <v>1</v>
      </c>
      <c r="AR98" s="19">
        <f>(SUM(AA86:AR86)-SUM(Z108:AR108))/SUM(Z86:AR86)</f>
        <v>0.93616630551549773</v>
      </c>
      <c r="AS98" s="19">
        <f>(SUM(Z86:AS86)-SUM(Z108:AS108))/SUM(Z86:AS86)</f>
        <v>1</v>
      </c>
      <c r="AT98" s="19">
        <f>(SUM(Z86:AT86)-SUM(Z108:AT108))/SUM(Z86:AT86)</f>
        <v>1</v>
      </c>
      <c r="AU98" s="19">
        <f>(SUM(Z86:AU86)-SUM(Z108:AU108))/SUM(Z86:AU86)</f>
        <v>1</v>
      </c>
      <c r="AV98" s="19">
        <f>(SUM(Z86:AV86)-SUM(Z108:AV108))/SUM(Z86:AV86)</f>
        <v>1</v>
      </c>
      <c r="AW98" s="107">
        <f>(SUM(Z86:AW86)-SUM(Z108:AW108))/SUM(Z86:AW86)</f>
        <v>1</v>
      </c>
      <c r="AX98" s="108"/>
      <c r="AZ98" s="19">
        <f t="shared" si="85"/>
        <v>1</v>
      </c>
      <c r="BA98" s="19">
        <f>(SUM(AZ86:BA86)-SUM(AZ108:BA108))/SUM(AZ86:BA86)</f>
        <v>1</v>
      </c>
      <c r="BB98" s="19">
        <f>(SUM(AZ86:BB86)-SUM(AZ108:BB108))/SUM(AZ86:BB86)</f>
        <v>1</v>
      </c>
      <c r="BC98" s="107">
        <f>(SUM(AZ86:BC86)-SUM(AZ108:BC108))/SUM(AZ86:BC86)</f>
        <v>1</v>
      </c>
      <c r="BD98" s="19">
        <f>(SUM(AZ86:BD86)-SUM(AZ108:BD108))/SUM(AZ86:BD86)</f>
        <v>1</v>
      </c>
      <c r="BE98" s="107">
        <f>(SUM(AZ86:BE86)-SUM(AZ108:BE108))/SUM(AZ86:BE86)</f>
        <v>1</v>
      </c>
      <c r="BF98" s="107">
        <f>(SUM(AZ86:BF86)-SUM(AZ108:BF108))/SUM(AZ86:BF86)</f>
        <v>1</v>
      </c>
      <c r="BG98" s="107">
        <f>(SUM(AK86:BG86)-SUM(AK108:BG108))/SUM(AK86:BG86)</f>
        <v>1</v>
      </c>
      <c r="BH98" s="107">
        <f>(SUM(AZ86:BH86)-SUM(AZ108:BH108))/SUM(AZ86:BH86)</f>
        <v>1</v>
      </c>
      <c r="BI98" s="107">
        <f>(SUM(AZ86:BI86)-SUM(AZ108:BI108))/SUM(AZ86:BI86)</f>
        <v>1</v>
      </c>
      <c r="BJ98" s="107">
        <f>(SUM(AZ86:BJ86)-SUM(AZ108:BJ108))/SUM(AZ86:BJ86)</f>
        <v>1</v>
      </c>
      <c r="BK98" s="107">
        <f>(SUM(AZ86:BK86)-SUM(AZ108:BK108))/SUM(AZ86:BK86)</f>
        <v>1</v>
      </c>
      <c r="BL98" s="107">
        <f>(SUM(AZ86:BL86)-SUM(AZ108:BL108))/SUM(AZ86:BL86)</f>
        <v>1</v>
      </c>
      <c r="BM98" s="107">
        <f>(SUM(AZ86:BM86)-SUM(AZ108:BM108))/SUM(AZ86:BM86)</f>
        <v>1</v>
      </c>
      <c r="BN98" s="107">
        <f>(SUM(AZ86:BN86)-SUM(AZ108:BN108))/SUM(AZ86:BN86)</f>
        <v>1</v>
      </c>
      <c r="BO98" s="107">
        <f>(SUM(AZ86:BO86)-SUM(AZ108:BO108))/SUM(AZ86:BO86)</f>
        <v>1</v>
      </c>
      <c r="BP98" s="107">
        <f>(SUM(AZ86:BP86)-SUM(AZ108:BP108))/SUM(AZ86:BP86)</f>
        <v>1</v>
      </c>
      <c r="BQ98" s="107">
        <f>(SUM(AZ86:BQ86)-SUM(AZ108:BQ108))/SUM(AZ86:BQ86)</f>
        <v>1</v>
      </c>
      <c r="BR98" s="107">
        <f>(SUM(AZ86:BR86)-SUM(AZ108:BR108))/SUM(AZ86:BR86)</f>
        <v>1</v>
      </c>
      <c r="BS98" s="107">
        <f>(SUM(AZ86:BS86)-SUM(AZ108:BS108))/SUM(AZ86:BS86)</f>
        <v>1</v>
      </c>
      <c r="BT98" s="107">
        <f>(SUM(AZ86:BT86)-SUM(AZ108:BT108))/SUM(AZ86:BT86)</f>
        <v>1</v>
      </c>
      <c r="BU98" s="107">
        <f>(SUM(AZ86:BU86)-SUM(AZ108:BU108))/SUM(AZ86:BU86)</f>
        <v>1</v>
      </c>
      <c r="BV98" s="107">
        <f>(SUM(AZ86:BV86)-SUM(AZ108:BV108))/SUM(AZ86:BV86)</f>
        <v>1</v>
      </c>
      <c r="BW98" s="107">
        <f>(SUM(AZ86:BW86)-SUM(AZ108:BW108))/SUM(AZ86:BW86)</f>
        <v>1</v>
      </c>
      <c r="BX98" s="108"/>
    </row>
    <row r="99" spans="1:77" ht="13.8" hidden="1" thickBot="1">
      <c r="A99" s="90" t="s">
        <v>46</v>
      </c>
      <c r="B99" s="91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29">
        <f t="shared" si="84"/>
        <v>0.99895771986391046</v>
      </c>
      <c r="AA99" s="29">
        <f>(SUM(Z86:AA86)-SUM(Z109:AA109))/SUM(Z86:AA86)</f>
        <v>0.99939324578971778</v>
      </c>
      <c r="AB99" s="29">
        <f>(SUM(Z86:AB86)-SUM(Z109:AB109))/SUM(Z86:AB86)</f>
        <v>0.99708453589830903</v>
      </c>
      <c r="AC99" s="29">
        <f>(SUM(Z86:AC86)-SUM(Z109:AC109))/SUM(Z86:AC86)</f>
        <v>0.99304653708353596</v>
      </c>
      <c r="AD99" s="29">
        <f>(SUM(Z86:AD86)-SUM(Z109:AD109))/SUM(Z86:AD86)</f>
        <v>0.99421399949510203</v>
      </c>
      <c r="AE99" s="29">
        <f>(SUM(Z86:AE86)-SUM(Z109:AE109))/SUM(Z86:AE86)</f>
        <v>0.99488464790433628</v>
      </c>
      <c r="AF99" s="29">
        <f>(SUM(Z86:AF86)-SUM(Z109:AF109))/SUM(Z86:AF86)</f>
        <v>0.99548044944158276</v>
      </c>
      <c r="AG99" s="29">
        <f>(SUM(Z86:AG86)-SUM(Z109:AG109))/SUM(Z86:AG86)</f>
        <v>0.99607995649842485</v>
      </c>
      <c r="AH99" s="29">
        <f>(SUM(Z86:AH86)-SUM(Z109:AH109))/SUM(Z86:AH86)</f>
        <v>0.99594363077746173</v>
      </c>
      <c r="AI99" s="29">
        <f>(SUM(Z86:AI86)-SUM(Z109:AI109))/SUM(Z86:AI86)</f>
        <v>0.99624781778467963</v>
      </c>
      <c r="AJ99" s="29">
        <f>(SUM(Z86:AJ86)-SUM(Z109:AJ109))/SUM(Z86:AJ86)</f>
        <v>0.9964595221749839</v>
      </c>
      <c r="AK99" s="29">
        <f>(SUM(Z86:AK86)-SUM(Z109:AK109))/SUM(Z86:AK86)</f>
        <v>0.99664251972606155</v>
      </c>
      <c r="AL99" s="29">
        <f>(SUM(Z86:AL86)-SUM(Z109:AL109))/SUM(Z86:AL86)</f>
        <v>0.99681785744431062</v>
      </c>
      <c r="AM99" s="29">
        <f>(SUM(Z86:AM86)-SUM(Z109:AM109))/SUM(Z86:AM86)</f>
        <v>0.99693994917747764</v>
      </c>
      <c r="AN99" s="29">
        <f>(SUM(Z86:AN86)-SUM(Z109:AN109))/SUM(Z86:AN86)</f>
        <v>0.99705408021788577</v>
      </c>
      <c r="AO99" s="29">
        <f>(SUM(Z86:AO86)-SUM(Z109:AO109))/SUM(Z86:AO86)</f>
        <v>0.99725985896566116</v>
      </c>
      <c r="AP99" s="29">
        <f>(SUM(Z86:AP86)-SUM(Z109:AP109))/SUM(Z86:AP86)</f>
        <v>0.99736964674977979</v>
      </c>
      <c r="AQ99" s="29">
        <f>(SUM(Z86:AQ86)-SUM(Z109:AQ109))/SUM(Z86:AQ86)</f>
        <v>0.99754774710113558</v>
      </c>
      <c r="AR99" s="29">
        <f>(SUM(AA86:AR86)-SUM(Z109:AR109))/SUM(Z86:AR86)</f>
        <v>0.93381643387471747</v>
      </c>
      <c r="AS99" s="29">
        <f>(SUM(Z86:AS86)-SUM(Z109:AS109))/SUM(Z86:AS86)</f>
        <v>0.99771830336415335</v>
      </c>
      <c r="AT99" s="29">
        <f>(SUM(Z86:AT86)-SUM(Z109:AT109))/SUM(Z86:AT86)</f>
        <v>0.99786974881498114</v>
      </c>
      <c r="AU99" s="29">
        <f>(SUM(Z86:AU86)-SUM(Z109:AU109))/SUM(Z86:AU86)</f>
        <v>0.99797269667974686</v>
      </c>
      <c r="AV99" s="29">
        <f>(SUM(Z86:AV86)-SUM(Z109:AV109))/SUM(Z86:AV86)</f>
        <v>0.99809115632075296</v>
      </c>
      <c r="AW99" s="111">
        <f>(SUM(Z86:AW86)-SUM(Z109:AW109))/SUM(Z86:AW86)</f>
        <v>0.99812683535532776</v>
      </c>
      <c r="AX99" s="109"/>
      <c r="AZ99" s="29">
        <f t="shared" si="85"/>
        <v>1</v>
      </c>
      <c r="BA99" s="29">
        <f>(SUM(AZ86:BA86)-SUM(AZ109:BA109))/SUM(AZ86:BA86)</f>
        <v>1</v>
      </c>
      <c r="BB99" s="29">
        <f>(SUM(AZ86:BB86)-SUM(AZ109:BB109))/SUM(AZ86:BB86)</f>
        <v>1</v>
      </c>
      <c r="BC99" s="111">
        <f>(SUM(AZ86:BC86)-SUM(AZ109:BC109))/SUM(AZ86:BC86)</f>
        <v>1</v>
      </c>
      <c r="BD99" s="29">
        <f>(SUM(AZ86:BD86)-SUM(AZ109:BD109))/SUM(AZ86:BD86)</f>
        <v>1</v>
      </c>
      <c r="BE99" s="111">
        <f>(SUM(AZ86:BE86)-SUM(AZ109:BE109))/SUM(AZ86:BE86)</f>
        <v>1</v>
      </c>
      <c r="BF99" s="111">
        <f>(SUM(AZ86:BF86)-SUM(AZ109:BF109))/SUM(AZ86:BF86)</f>
        <v>1</v>
      </c>
      <c r="BG99" s="111">
        <f>(SUM(AK86:BG86)-SUM(AK109:BG109))/SUM(AK86:BG86)</f>
        <v>0.99895265244382914</v>
      </c>
      <c r="BH99" s="111">
        <f>(SUM(AZ86:BH86)-SUM(AZ109:BH109))/SUM(AZ86:BH86)</f>
        <v>1</v>
      </c>
      <c r="BI99" s="111">
        <f>(SUM(AZ86:BI86)-SUM(AZ109:BI109))/SUM(AZ86:BI86)</f>
        <v>1</v>
      </c>
      <c r="BJ99" s="111">
        <f>(SUM(AZ86:BJ86)-SUM(AZ109:BJ109))/SUM(AZ86:BJ86)</f>
        <v>1</v>
      </c>
      <c r="BK99" s="111">
        <f>(SUM(AZ86:BK86)-SUM(AZ109:BK109))/SUM(AZ86:BK86)</f>
        <v>1</v>
      </c>
      <c r="BL99" s="111">
        <f>(SUM(AZ86:BL86)-SUM(AZ109:BL109))/SUM(AZ86:BL86)</f>
        <v>1</v>
      </c>
      <c r="BM99" s="111">
        <f>(SUM(AZ86:BM86)-SUM(AZ109:BM109))/SUM(AZ86:BM86)</f>
        <v>1</v>
      </c>
      <c r="BN99" s="111">
        <f>(SUM(AZ86:BN86)-SUM(AZ109:BN109))/SUM(AZ86:BN86)</f>
        <v>1</v>
      </c>
      <c r="BO99" s="111">
        <f>(SUM(AZ86:BO86)-SUM(AZ109:BO109))/SUM(AZ86:BO86)</f>
        <v>1</v>
      </c>
      <c r="BP99" s="111">
        <f>(SUM(AZ86:BP86)-SUM(AZ109:BP109))/SUM(AZ86:BP86)</f>
        <v>1</v>
      </c>
      <c r="BQ99" s="111">
        <f>(SUM(AZ86:BQ86)-SUM(AZ109:BQ109))/SUM(AZ86:BQ86)</f>
        <v>1</v>
      </c>
      <c r="BR99" s="111">
        <f>(SUM(AZ86:BR86)-SUM(AZ109:BR109))/SUM(AZ86:BR86)</f>
        <v>1</v>
      </c>
      <c r="BS99" s="111">
        <f>(SUM(AZ86:BS86)-SUM(AZ109:BS109))/SUM(AZ86:BS86)</f>
        <v>1</v>
      </c>
      <c r="BT99" s="111">
        <f>(SUM(AZ86:BT86)-SUM(AZ109:BT109))/SUM(AZ86:BT86)</f>
        <v>1</v>
      </c>
      <c r="BU99" s="111">
        <f>(SUM(AZ86:BU86)-SUM(AZ109:BU109))/SUM(AZ86:BU86)</f>
        <v>1</v>
      </c>
      <c r="BV99" s="111">
        <f>(SUM(AZ86:BV86)-SUM(AZ109:BV109))/SUM(AZ86:BV86)</f>
        <v>1</v>
      </c>
      <c r="BW99" s="111">
        <f>(SUM(AZ86:BW86)-SUM(AZ109:BW109))/SUM(AZ86:BW86)</f>
        <v>1</v>
      </c>
      <c r="BX99" s="109"/>
    </row>
    <row r="100" spans="1:77" s="74" customFormat="1" hidden="1">
      <c r="A100" s="92" t="s">
        <v>70</v>
      </c>
      <c r="B100" s="93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138">
        <f t="shared" ref="Z100:AW100" si="88">Z68</f>
        <v>1893</v>
      </c>
      <c r="AA100" s="138">
        <f t="shared" si="88"/>
        <v>7438</v>
      </c>
      <c r="AB100" s="138">
        <f t="shared" si="88"/>
        <v>996</v>
      </c>
      <c r="AC100" s="138">
        <f t="shared" si="88"/>
        <v>724</v>
      </c>
      <c r="AD100" s="138">
        <f t="shared" si="88"/>
        <v>14929</v>
      </c>
      <c r="AE100" s="138">
        <f t="shared" si="88"/>
        <v>1664</v>
      </c>
      <c r="AF100" s="138">
        <f t="shared" si="88"/>
        <v>2938</v>
      </c>
      <c r="AG100" s="138">
        <f t="shared" si="88"/>
        <v>0</v>
      </c>
      <c r="AH100" s="138">
        <f t="shared" si="88"/>
        <v>5000</v>
      </c>
      <c r="AI100" s="138">
        <f t="shared" si="88"/>
        <v>0</v>
      </c>
      <c r="AJ100" s="138">
        <f t="shared" si="88"/>
        <v>9849</v>
      </c>
      <c r="AK100" s="138">
        <f t="shared" si="88"/>
        <v>6252</v>
      </c>
      <c r="AL100" s="138">
        <f t="shared" si="88"/>
        <v>8808</v>
      </c>
      <c r="AM100" s="138">
        <f t="shared" si="88"/>
        <v>11798</v>
      </c>
      <c r="AN100" s="138">
        <f t="shared" si="88"/>
        <v>7418</v>
      </c>
      <c r="AO100" s="138">
        <f t="shared" si="88"/>
        <v>19508</v>
      </c>
      <c r="AP100" s="138">
        <f t="shared" si="88"/>
        <v>6934</v>
      </c>
      <c r="AQ100" s="138">
        <f t="shared" si="88"/>
        <v>18898</v>
      </c>
      <c r="AR100" s="138">
        <f t="shared" si="88"/>
        <v>22873</v>
      </c>
      <c r="AS100" s="138" t="str">
        <f t="shared" si="88"/>
        <v>-</v>
      </c>
      <c r="AT100" s="138">
        <f t="shared" si="88"/>
        <v>1535</v>
      </c>
      <c r="AU100" s="138">
        <f t="shared" si="88"/>
        <v>15749</v>
      </c>
      <c r="AV100" s="138">
        <f t="shared" si="88"/>
        <v>10385</v>
      </c>
      <c r="AW100" s="138">
        <f t="shared" si="88"/>
        <v>5400</v>
      </c>
      <c r="AX100" s="122">
        <f>SUM(Z100:AW100)</f>
        <v>180989</v>
      </c>
      <c r="AZ100" s="138">
        <f t="shared" ref="AZ100:BW100" si="89">AZ68</f>
        <v>12474</v>
      </c>
      <c r="BA100" s="138">
        <f t="shared" si="89"/>
        <v>8489</v>
      </c>
      <c r="BB100" s="138">
        <f t="shared" si="89"/>
        <v>11919</v>
      </c>
      <c r="BC100" s="138">
        <f t="shared" si="89"/>
        <v>3286</v>
      </c>
      <c r="BD100" s="138">
        <f t="shared" si="89"/>
        <v>10129</v>
      </c>
      <c r="BE100" s="138">
        <f t="shared" si="89"/>
        <v>6844</v>
      </c>
      <c r="BF100" s="138">
        <f t="shared" si="89"/>
        <v>4882</v>
      </c>
      <c r="BG100" s="138">
        <f t="shared" si="89"/>
        <v>5040</v>
      </c>
      <c r="BH100" s="138">
        <f t="shared" si="89"/>
        <v>9685</v>
      </c>
      <c r="BI100" s="138">
        <f t="shared" si="89"/>
        <v>4442</v>
      </c>
      <c r="BJ100" s="138">
        <f t="shared" si="89"/>
        <v>500</v>
      </c>
      <c r="BK100" s="138">
        <f t="shared" si="89"/>
        <v>0</v>
      </c>
      <c r="BL100" s="138">
        <f t="shared" si="89"/>
        <v>0</v>
      </c>
      <c r="BM100" s="138">
        <f t="shared" si="89"/>
        <v>0</v>
      </c>
      <c r="BN100" s="138">
        <f t="shared" si="89"/>
        <v>0</v>
      </c>
      <c r="BO100" s="138">
        <f t="shared" si="89"/>
        <v>0</v>
      </c>
      <c r="BP100" s="138">
        <f t="shared" si="89"/>
        <v>0</v>
      </c>
      <c r="BQ100" s="138">
        <f t="shared" si="89"/>
        <v>0</v>
      </c>
      <c r="BR100" s="138">
        <f t="shared" si="89"/>
        <v>0</v>
      </c>
      <c r="BS100" s="138">
        <f t="shared" si="89"/>
        <v>0</v>
      </c>
      <c r="BT100" s="138">
        <f t="shared" si="89"/>
        <v>0</v>
      </c>
      <c r="BU100" s="138">
        <f t="shared" si="89"/>
        <v>0</v>
      </c>
      <c r="BV100" s="138">
        <f t="shared" si="89"/>
        <v>0</v>
      </c>
      <c r="BW100" s="138">
        <f t="shared" si="89"/>
        <v>0</v>
      </c>
      <c r="BX100" s="122">
        <f>SUM(AZ100:BW100)</f>
        <v>77690</v>
      </c>
    </row>
    <row r="101" spans="1:77" hidden="1">
      <c r="A101" s="88" t="s">
        <v>30</v>
      </c>
      <c r="B101" s="84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19">
        <f>(Z100-Z103)/Z100</f>
        <v>1</v>
      </c>
      <c r="AA101" s="19">
        <f t="shared" ref="AA101:AF101" si="90">(AA100-AA103)/AA100</f>
        <v>1</v>
      </c>
      <c r="AB101" s="19">
        <f t="shared" si="90"/>
        <v>1</v>
      </c>
      <c r="AC101" s="19">
        <f t="shared" si="90"/>
        <v>1</v>
      </c>
      <c r="AD101" s="19">
        <f t="shared" si="90"/>
        <v>0.49226337999866032</v>
      </c>
      <c r="AE101" s="19">
        <f t="shared" si="90"/>
        <v>1</v>
      </c>
      <c r="AF101" s="19">
        <f t="shared" si="90"/>
        <v>1</v>
      </c>
      <c r="AG101" s="19" t="s">
        <v>92</v>
      </c>
      <c r="AH101" s="19">
        <f>(AH100-AH103)/AH100</f>
        <v>1</v>
      </c>
      <c r="AI101" s="19" t="s">
        <v>92</v>
      </c>
      <c r="AJ101" s="19">
        <f>(AJ100-AJ103)/AJ100</f>
        <v>1</v>
      </c>
      <c r="AK101" s="19">
        <f>(AK100-AK103)/AK100</f>
        <v>1</v>
      </c>
      <c r="AL101" s="19">
        <f t="shared" ref="AL101" si="91">(AL100-AL103)/AL100</f>
        <v>1</v>
      </c>
      <c r="AM101" s="19">
        <f>(AM100-AM103)/AM100</f>
        <v>1</v>
      </c>
      <c r="AN101" s="19">
        <f t="shared" ref="AN101:AW101" si="92">(AN100-AN103)/AN100</f>
        <v>1</v>
      </c>
      <c r="AO101" s="19">
        <f t="shared" si="92"/>
        <v>1</v>
      </c>
      <c r="AP101" s="19">
        <f t="shared" si="92"/>
        <v>1</v>
      </c>
      <c r="AQ101" s="19">
        <f t="shared" si="92"/>
        <v>1</v>
      </c>
      <c r="AR101" s="19">
        <f>(AR100-AR103)/AR100</f>
        <v>1</v>
      </c>
      <c r="AS101" s="19" t="s">
        <v>93</v>
      </c>
      <c r="AT101" s="19">
        <f t="shared" si="92"/>
        <v>1</v>
      </c>
      <c r="AU101" s="19">
        <f t="shared" si="92"/>
        <v>1</v>
      </c>
      <c r="AV101" s="19">
        <f t="shared" si="92"/>
        <v>1</v>
      </c>
      <c r="AW101" s="19">
        <f t="shared" si="92"/>
        <v>1</v>
      </c>
      <c r="AX101" s="108">
        <f>(AX100-AX103)/AX100</f>
        <v>0.95811900170728603</v>
      </c>
      <c r="AZ101" s="19">
        <f>(AZ100-AZ103)/AZ100</f>
        <v>1</v>
      </c>
      <c r="BA101" s="19">
        <f>(BA100-BA103)/BA100</f>
        <v>1</v>
      </c>
      <c r="BB101" s="19">
        <f t="shared" ref="BB101:BE101" si="93">(BB100-BB103)/BB100</f>
        <v>1</v>
      </c>
      <c r="BC101" s="19">
        <f t="shared" si="93"/>
        <v>1</v>
      </c>
      <c r="BD101" s="19">
        <f t="shared" si="93"/>
        <v>1</v>
      </c>
      <c r="BE101" s="19">
        <f t="shared" si="93"/>
        <v>0.87770309760374055</v>
      </c>
      <c r="BF101" s="19">
        <f>(BF100-BF103)/BF100</f>
        <v>1</v>
      </c>
      <c r="BG101" s="19">
        <f t="shared" ref="BG101:BW101" si="94">(BG100-BG103)/BG100</f>
        <v>1</v>
      </c>
      <c r="BH101" s="19">
        <f t="shared" si="94"/>
        <v>1</v>
      </c>
      <c r="BI101" s="19">
        <f t="shared" si="94"/>
        <v>1</v>
      </c>
      <c r="BJ101" s="19">
        <f t="shared" si="94"/>
        <v>1</v>
      </c>
      <c r="BK101" s="19" t="e">
        <f t="shared" si="94"/>
        <v>#DIV/0!</v>
      </c>
      <c r="BL101" s="19" t="e">
        <f t="shared" si="94"/>
        <v>#DIV/0!</v>
      </c>
      <c r="BM101" s="19" t="e">
        <f t="shared" si="94"/>
        <v>#DIV/0!</v>
      </c>
      <c r="BN101" s="19" t="e">
        <f t="shared" si="94"/>
        <v>#DIV/0!</v>
      </c>
      <c r="BO101" s="19" t="e">
        <f t="shared" si="94"/>
        <v>#DIV/0!</v>
      </c>
      <c r="BP101" s="19" t="e">
        <f t="shared" si="94"/>
        <v>#DIV/0!</v>
      </c>
      <c r="BQ101" s="19" t="e">
        <f t="shared" si="94"/>
        <v>#DIV/0!</v>
      </c>
      <c r="BR101" s="19" t="e">
        <f t="shared" si="94"/>
        <v>#DIV/0!</v>
      </c>
      <c r="BS101" s="19" t="e">
        <f t="shared" si="94"/>
        <v>#DIV/0!</v>
      </c>
      <c r="BT101" s="19" t="e">
        <f t="shared" si="94"/>
        <v>#DIV/0!</v>
      </c>
      <c r="BU101" s="19" t="e">
        <f t="shared" si="94"/>
        <v>#DIV/0!</v>
      </c>
      <c r="BV101" s="19" t="e">
        <f t="shared" si="94"/>
        <v>#DIV/0!</v>
      </c>
      <c r="BW101" s="19" t="e">
        <f t="shared" si="94"/>
        <v>#DIV/0!</v>
      </c>
      <c r="BX101" s="108">
        <f>(BX100-BX103)/BX100</f>
        <v>0.98922641266572275</v>
      </c>
    </row>
    <row r="102" spans="1:77" ht="13.8" hidden="1" thickBot="1">
      <c r="A102" s="89" t="s">
        <v>36</v>
      </c>
      <c r="B102" s="85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40">
        <f>Z101</f>
        <v>1</v>
      </c>
      <c r="AA102" s="40">
        <f>(SUM(Z100:AA100)-(Z103:AA103))/SUM(Z100:AA100)</f>
        <v>1</v>
      </c>
      <c r="AB102" s="40">
        <f>(SUM(Z100:AB100)-(Z103:AB103))/SUM(Z100:AB100)</f>
        <v>1</v>
      </c>
      <c r="AC102" s="40">
        <f>(SUM(Z100:AC100)-(Z103:AC103))/SUM(Z100:AC100)</f>
        <v>1</v>
      </c>
      <c r="AD102" s="40">
        <f>(SUM(Z100:AD100)-(Z103:AD103))/SUM(Z100:AD100)</f>
        <v>0.70823710546574292</v>
      </c>
      <c r="AE102" s="40">
        <f>(SUM(Z100:AE100)-SUM(Z103:AE103))/SUM(Z100:AE100)</f>
        <v>0.7257994501519317</v>
      </c>
      <c r="AF102" s="40">
        <f>(SUM(Z100:AF100)-SUM(Z103:AF103))/SUM(Z100:AF100)</f>
        <v>0.75214178274802168</v>
      </c>
      <c r="AG102" s="40">
        <f>(SUM(Z100:AG100)-SUM(Z103:AG103))/SUM(Z100:AG100)</f>
        <v>0.75214178274802168</v>
      </c>
      <c r="AH102" s="40">
        <f>(SUM(AA100:AH100)-SUM(AA103:AH103))/SUM(AA100:AH100)</f>
        <v>0.77500074208198522</v>
      </c>
      <c r="AI102" s="40">
        <f>(SUM(AB100:AI100)-SUM(AB103:AI103))/SUM(AB100:AI100)</f>
        <v>0.71124909527256108</v>
      </c>
      <c r="AJ102" s="40">
        <f>(SUM(AC100:AJ100)-SUM(AC103:AJ103))/SUM(AC100:AJ100)</f>
        <v>0.78407019143117596</v>
      </c>
      <c r="AK102" s="40">
        <f>(SUM(AD100:AK100)-SUM(AD103:AK103))/SUM(AD100:AK100)</f>
        <v>0.81344752904114981</v>
      </c>
      <c r="AL102" s="40">
        <f>(SUM(Z100:AL100)-SUM(Z103:AL103))/SUM(Z100:AL100)</f>
        <v>0.8746921029574648</v>
      </c>
      <c r="AM102" s="40">
        <f>(SUM(Z100:AM100)-SUM(Z103:AM103))/SUM(Z100:AM100)</f>
        <v>0.89514310614339665</v>
      </c>
      <c r="AN102" s="40">
        <f>(SUM($Z$100:AN100)-SUM($Z$103:AN103))/SUM($Z$100:AN100)</f>
        <v>0.90490170248535262</v>
      </c>
      <c r="AO102" s="40">
        <f>(SUM($Z$100:AO100)-SUM($Z$103:AO103))/SUM($Z$100:AO100)</f>
        <v>0.92360026205714862</v>
      </c>
      <c r="AP102" s="40">
        <f>(SUM($Z$100:AP100)-SUM($Z$103:AP103))/SUM($Z$100:AP100)</f>
        <v>0.92859094291985789</v>
      </c>
      <c r="AQ102" s="40">
        <f>(SUM($Z$100:AQ100)-SUM($Z$103:AQ103))/SUM($Z$100:AQ100)</f>
        <v>0.9393827920701816</v>
      </c>
      <c r="AR102" s="40">
        <f>(SUM($Z$100:AR100)-SUM($Z$103:AR103))/SUM($Z$100:AR100)</f>
        <v>0.94875608436992964</v>
      </c>
      <c r="AS102" s="40">
        <f>(SUM($Z$100:AS100)-SUM($Z$103:AS103))/SUM($Z$100:AS100)</f>
        <v>0.94875608436992964</v>
      </c>
      <c r="AT102" s="40">
        <f>(SUM($Z$100:AT100)-SUM($Z$103:AT103))/SUM($Z$100:AT100)</f>
        <v>0.94928239269345283</v>
      </c>
      <c r="AU102" s="40">
        <f>(SUM($Z$100:AU100)-SUM($Z$103:AU103))/SUM($Z$100:AU100)</f>
        <v>0.95411733372073315</v>
      </c>
      <c r="AV102" s="40">
        <f>(SUM($Z$100:AV100)-SUM($Z$103:AV103))/SUM($Z$100:AV100)</f>
        <v>0.95683100877617622</v>
      </c>
      <c r="AW102" s="40">
        <f>(SUM($Z$100:AW100)-SUM($Z$103:AW103))/SUM($Z$100:AW100)</f>
        <v>0.95811900170728603</v>
      </c>
      <c r="AX102" s="109">
        <f>(SUM(Z100:AW100)-SUM(Z103:AW103))/SUM(Z100:AW100)</f>
        <v>0.95811900170728603</v>
      </c>
      <c r="AZ102" s="40">
        <f>AZ101</f>
        <v>1</v>
      </c>
      <c r="BA102" s="40">
        <f>(SUM(AZ100:BA100)-SUM(AZ103:BA103))/SUM(AZ100:BA100)</f>
        <v>1</v>
      </c>
      <c r="BB102" s="40">
        <f>(SUM(AZ100:BB100)-SUM(AZ103:BB103))/SUM(AZ100:BB100)</f>
        <v>1</v>
      </c>
      <c r="BC102" s="40">
        <f>(SUM(AZ100:BC100)-SUM(AZ103:BC103))/SUM(AZ100:BC100)</f>
        <v>1</v>
      </c>
      <c r="BD102" s="40">
        <f>(SUM(AZ100:BD100)-SUM(AZ103:BD103))/SUM(AZ100:BD100)</f>
        <v>1</v>
      </c>
      <c r="BE102" s="40">
        <f>(SUM(AZ100:BE100)-SUM(AZ103:BE103))/SUM(AZ100:BE100)</f>
        <v>0.98424944957753902</v>
      </c>
      <c r="BF102" s="40">
        <f>(SUM(AZ100:BF100)-SUM(AZ103:BF103))/SUM(AZ100:BF100)</f>
        <v>0.98557468590041875</v>
      </c>
      <c r="BG102" s="40">
        <f>(SUM(AZ100:BG100)-SUM(AZ103:BG103))/SUM(AZ100:BG100)</f>
        <v>0.98672755815612956</v>
      </c>
      <c r="BH102" s="40">
        <f>(SUM(AZ100:BH100)-SUM(AZ103:BH103))/SUM(AZ100:BH100)</f>
        <v>0.98849452905921809</v>
      </c>
      <c r="BI102" s="40">
        <f>(SUM(AZ100:BI100)-SUM(AZ103:BI103))/SUM(AZ100:BI100)</f>
        <v>0.98915662650602409</v>
      </c>
      <c r="BJ102" s="40">
        <f>(SUM(AZ100:BJ100)-SUM(AZ103:BJ103))/SUM(AZ100:BJ100)</f>
        <v>0.98922641266572275</v>
      </c>
      <c r="BK102" s="40">
        <f>(SUM(AZ100:BK100)-SUM(AZ103:BK103))/SUM(AZ100:BK100)</f>
        <v>0.98922641266572275</v>
      </c>
      <c r="BL102" s="40">
        <f>(SUM(AZ100:BL100)-SUM(AZ103:BL103))/SUM(AZ100:BL100)</f>
        <v>0.98922641266572275</v>
      </c>
      <c r="BM102" s="40">
        <f>(SUM(AZ100:BM100)-SUM(AZ103:BM103))/SUM(AZ100:BM100)</f>
        <v>0.98922641266572275</v>
      </c>
      <c r="BN102" s="40">
        <f>(SUM(AZ100:BN100)-SUM(AZ103:BN103))/SUM(AZ100:BN100)</f>
        <v>0.98922641266572275</v>
      </c>
      <c r="BO102" s="40">
        <f>(SUM(AZ100:BO100)-SUM(AZ103:BO103))/SUM(AZ100:BO100)</f>
        <v>0.98922641266572275</v>
      </c>
      <c r="BP102" s="40">
        <f>(SUM(AZ100:BP100)-SUM(AZ103:BP103))/SUM(AZ100:BP100)</f>
        <v>0.98922641266572275</v>
      </c>
      <c r="BQ102" s="40">
        <f>(SUM(AZ100:BQ100)-SUM(AZ103:BQ103))/SUM(AZ100:BQ100)</f>
        <v>0.98922641266572275</v>
      </c>
      <c r="BR102" s="40">
        <f>(SUM(AZ100:BR100)-SUM(AZ103:BR103))/SUM(AZ100:BR100)</f>
        <v>0.98922641266572275</v>
      </c>
      <c r="BS102" s="40">
        <f>(SUM(AZ100:BS100)-SUM(AZ103:BS103))/SUM(AZ100:BS100)</f>
        <v>0.98922641266572275</v>
      </c>
      <c r="BT102" s="40">
        <f>(SUM(AZ100:BT100)-SUM(AZ103:BT103))/SUM(AZ100:BT100)</f>
        <v>0.98922641266572275</v>
      </c>
      <c r="BU102" s="40">
        <f>(SUM(AZ100:BU100)-SUM(AZ103:BU103))/SUM(AZ100:BU100)</f>
        <v>0.98922641266572275</v>
      </c>
      <c r="BV102" s="40">
        <f>(SUM(AZ100:BV100)-SUM(AZ103:BV103))/SUM(AZ100:BV100)</f>
        <v>0.98922641266572275</v>
      </c>
      <c r="BW102" s="40">
        <f>(SUM(AZ100:BW100)-SUM(AZ103:BW103))/SUM(AZ100:BW100)</f>
        <v>0.98922641266572275</v>
      </c>
      <c r="BX102" s="109">
        <f>(BX100-BX103)/BX100</f>
        <v>0.98922641266572275</v>
      </c>
    </row>
    <row r="103" spans="1:77" hidden="1">
      <c r="A103" s="76" t="s">
        <v>77</v>
      </c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8">
        <f t="shared" ref="Z103:AW109" si="95">Z71</f>
        <v>0</v>
      </c>
      <c r="AA103" s="78">
        <f t="shared" si="95"/>
        <v>0</v>
      </c>
      <c r="AB103" s="78">
        <f t="shared" si="95"/>
        <v>0</v>
      </c>
      <c r="AC103" s="78">
        <f t="shared" si="95"/>
        <v>0</v>
      </c>
      <c r="AD103" s="78">
        <f t="shared" si="95"/>
        <v>7580</v>
      </c>
      <c r="AE103" s="78">
        <f t="shared" si="95"/>
        <v>0</v>
      </c>
      <c r="AF103" s="78">
        <f t="shared" si="95"/>
        <v>0</v>
      </c>
      <c r="AG103" s="78">
        <f t="shared" si="95"/>
        <v>0</v>
      </c>
      <c r="AH103" s="78">
        <f t="shared" si="95"/>
        <v>0</v>
      </c>
      <c r="AI103" s="78">
        <f t="shared" si="95"/>
        <v>0</v>
      </c>
      <c r="AJ103" s="78">
        <f t="shared" si="95"/>
        <v>0</v>
      </c>
      <c r="AK103" s="78">
        <f t="shared" si="95"/>
        <v>0</v>
      </c>
      <c r="AL103" s="78">
        <f t="shared" si="95"/>
        <v>0</v>
      </c>
      <c r="AM103" s="78">
        <f t="shared" si="95"/>
        <v>0</v>
      </c>
      <c r="AN103" s="78">
        <f t="shared" si="95"/>
        <v>0</v>
      </c>
      <c r="AO103" s="78">
        <f t="shared" si="95"/>
        <v>0</v>
      </c>
      <c r="AP103" s="78">
        <f t="shared" si="95"/>
        <v>0</v>
      </c>
      <c r="AQ103" s="78">
        <f t="shared" si="95"/>
        <v>0</v>
      </c>
      <c r="AR103" s="78">
        <f t="shared" si="95"/>
        <v>0</v>
      </c>
      <c r="AS103" s="78">
        <f t="shared" si="95"/>
        <v>0</v>
      </c>
      <c r="AT103" s="78">
        <f t="shared" si="95"/>
        <v>0</v>
      </c>
      <c r="AU103" s="78">
        <f t="shared" si="95"/>
        <v>0</v>
      </c>
      <c r="AV103" s="78">
        <f t="shared" si="95"/>
        <v>0</v>
      </c>
      <c r="AW103" s="78">
        <f t="shared" si="95"/>
        <v>0</v>
      </c>
      <c r="AX103" s="123">
        <f>SUM(Z103:AW103)</f>
        <v>7580</v>
      </c>
      <c r="AZ103" s="78">
        <f t="shared" ref="AZ103:BQ109" si="96">AZ71</f>
        <v>0</v>
      </c>
      <c r="BA103" s="78">
        <f t="shared" si="96"/>
        <v>0</v>
      </c>
      <c r="BB103" s="78">
        <f t="shared" si="96"/>
        <v>0</v>
      </c>
      <c r="BC103" s="78">
        <f t="shared" si="96"/>
        <v>0</v>
      </c>
      <c r="BD103" s="78">
        <f t="shared" si="96"/>
        <v>0</v>
      </c>
      <c r="BE103" s="78">
        <f t="shared" si="96"/>
        <v>837</v>
      </c>
      <c r="BF103" s="78">
        <f t="shared" si="96"/>
        <v>0</v>
      </c>
      <c r="BG103" s="78">
        <f t="shared" si="96"/>
        <v>0</v>
      </c>
      <c r="BH103" s="78">
        <f t="shared" si="96"/>
        <v>0</v>
      </c>
      <c r="BI103" s="78">
        <f t="shared" si="96"/>
        <v>0</v>
      </c>
      <c r="BJ103" s="78">
        <f t="shared" si="96"/>
        <v>0</v>
      </c>
      <c r="BK103" s="78">
        <f t="shared" si="96"/>
        <v>0</v>
      </c>
      <c r="BL103" s="78">
        <f t="shared" si="96"/>
        <v>0</v>
      </c>
      <c r="BM103" s="78">
        <f t="shared" si="96"/>
        <v>0</v>
      </c>
      <c r="BN103" s="78">
        <f t="shared" si="96"/>
        <v>0</v>
      </c>
      <c r="BO103" s="78">
        <f t="shared" si="96"/>
        <v>0</v>
      </c>
      <c r="BP103" s="78">
        <f t="shared" si="96"/>
        <v>0</v>
      </c>
      <c r="BQ103" s="78">
        <f t="shared" si="96"/>
        <v>0</v>
      </c>
      <c r="BR103" s="78"/>
      <c r="BS103" s="78"/>
      <c r="BT103" s="78"/>
      <c r="BU103" s="78"/>
      <c r="BV103" s="78"/>
      <c r="BW103" s="78"/>
      <c r="BX103" s="123">
        <f t="shared" ref="BX103:BX109" si="97">SUM(AZ103:BW103)</f>
        <v>837</v>
      </c>
      <c r="BY103" s="11"/>
    </row>
    <row r="104" spans="1:77" hidden="1">
      <c r="A104" s="76" t="s">
        <v>71</v>
      </c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139">
        <f t="shared" si="95"/>
        <v>10821</v>
      </c>
      <c r="AA104" s="139">
        <f t="shared" si="95"/>
        <v>36439</v>
      </c>
      <c r="AB104" s="139">
        <f t="shared" si="95"/>
        <v>102852</v>
      </c>
      <c r="AC104" s="139">
        <f t="shared" si="95"/>
        <v>61087</v>
      </c>
      <c r="AD104" s="139">
        <f t="shared" si="95"/>
        <v>77475</v>
      </c>
      <c r="AE104" s="139">
        <f t="shared" si="95"/>
        <v>27565</v>
      </c>
      <c r="AF104" s="139">
        <f t="shared" si="95"/>
        <v>12021</v>
      </c>
      <c r="AG104" s="139">
        <f t="shared" si="95"/>
        <v>29270</v>
      </c>
      <c r="AH104" s="139">
        <f t="shared" si="95"/>
        <v>15835</v>
      </c>
      <c r="AI104" s="139">
        <f t="shared" si="95"/>
        <v>2604</v>
      </c>
      <c r="AJ104" s="139">
        <f t="shared" si="95"/>
        <v>149</v>
      </c>
      <c r="AK104" s="139">
        <f t="shared" si="95"/>
        <v>329</v>
      </c>
      <c r="AL104" s="139">
        <f t="shared" si="95"/>
        <v>1863</v>
      </c>
      <c r="AM104" s="139">
        <f t="shared" si="95"/>
        <v>3614</v>
      </c>
      <c r="AN104" s="139">
        <f t="shared" si="95"/>
        <v>2522</v>
      </c>
      <c r="AO104" s="139">
        <f t="shared" si="95"/>
        <v>7650</v>
      </c>
      <c r="AP104" s="139">
        <f t="shared" si="95"/>
        <v>789</v>
      </c>
      <c r="AQ104" s="139">
        <f t="shared" si="95"/>
        <v>3438</v>
      </c>
      <c r="AR104" s="139">
        <f t="shared" si="95"/>
        <v>300</v>
      </c>
      <c r="AS104" s="139">
        <f t="shared" si="95"/>
        <v>2178</v>
      </c>
      <c r="AT104" s="139">
        <f t="shared" si="95"/>
        <v>9425</v>
      </c>
      <c r="AU104" s="139">
        <f t="shared" si="95"/>
        <v>363</v>
      </c>
      <c r="AV104" s="139">
        <f t="shared" si="95"/>
        <v>353</v>
      </c>
      <c r="AW104" s="139">
        <f t="shared" si="95"/>
        <v>1200</v>
      </c>
      <c r="AX104" s="123">
        <f t="shared" ref="AX104:AX109" si="98">SUM(Z104:AW104)</f>
        <v>410142</v>
      </c>
      <c r="AZ104" s="78">
        <f t="shared" si="96"/>
        <v>0</v>
      </c>
      <c r="BA104" s="78">
        <f t="shared" ref="BA104:BH104" si="99">BA72</f>
        <v>0</v>
      </c>
      <c r="BB104" s="78">
        <f t="shared" si="99"/>
        <v>470</v>
      </c>
      <c r="BC104" s="78">
        <f t="shared" si="99"/>
        <v>3556</v>
      </c>
      <c r="BD104" s="78">
        <f t="shared" si="99"/>
        <v>44596</v>
      </c>
      <c r="BE104" s="78">
        <f t="shared" si="99"/>
        <v>23127</v>
      </c>
      <c r="BF104" s="78">
        <f t="shared" si="99"/>
        <v>93792</v>
      </c>
      <c r="BG104" s="78">
        <f t="shared" si="99"/>
        <v>97349</v>
      </c>
      <c r="BH104" s="78">
        <f t="shared" si="99"/>
        <v>51683</v>
      </c>
      <c r="BI104" s="140">
        <v>25833</v>
      </c>
      <c r="BJ104" s="78">
        <f t="shared" si="96"/>
        <v>0</v>
      </c>
      <c r="BK104" s="78">
        <f t="shared" si="96"/>
        <v>0</v>
      </c>
      <c r="BL104" s="78">
        <f t="shared" si="96"/>
        <v>0</v>
      </c>
      <c r="BM104" s="78">
        <f t="shared" si="96"/>
        <v>0</v>
      </c>
      <c r="BN104" s="78">
        <f t="shared" si="96"/>
        <v>0</v>
      </c>
      <c r="BO104" s="78">
        <f t="shared" si="96"/>
        <v>0</v>
      </c>
      <c r="BP104" s="78">
        <f t="shared" si="96"/>
        <v>0</v>
      </c>
      <c r="BQ104" s="78">
        <f t="shared" si="96"/>
        <v>0</v>
      </c>
      <c r="BR104" s="78">
        <f t="shared" ref="BR104:BW109" si="100">BR72</f>
        <v>0</v>
      </c>
      <c r="BS104" s="78">
        <f t="shared" si="100"/>
        <v>0</v>
      </c>
      <c r="BT104" s="78">
        <f t="shared" si="100"/>
        <v>0</v>
      </c>
      <c r="BU104" s="78">
        <f t="shared" si="100"/>
        <v>0</v>
      </c>
      <c r="BV104" s="78">
        <f t="shared" si="100"/>
        <v>0</v>
      </c>
      <c r="BW104" s="78">
        <f t="shared" si="100"/>
        <v>0</v>
      </c>
      <c r="BX104" s="123">
        <f t="shared" si="97"/>
        <v>340406</v>
      </c>
      <c r="BY104" s="11"/>
    </row>
    <row r="105" spans="1:77" hidden="1">
      <c r="A105" s="76" t="s">
        <v>72</v>
      </c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139">
        <f t="shared" si="95"/>
        <v>56545</v>
      </c>
      <c r="AA105" s="139">
        <f t="shared" si="95"/>
        <v>87839</v>
      </c>
      <c r="AB105" s="139">
        <f t="shared" si="95"/>
        <v>281513</v>
      </c>
      <c r="AC105" s="139">
        <f t="shared" si="95"/>
        <v>240279</v>
      </c>
      <c r="AD105" s="139">
        <f t="shared" si="95"/>
        <v>192992</v>
      </c>
      <c r="AE105" s="139">
        <f t="shared" si="95"/>
        <v>73667</v>
      </c>
      <c r="AF105" s="139">
        <f t="shared" si="95"/>
        <v>34463</v>
      </c>
      <c r="AG105" s="139">
        <f t="shared" si="95"/>
        <v>54731</v>
      </c>
      <c r="AH105" s="139">
        <f t="shared" si="95"/>
        <v>22413</v>
      </c>
      <c r="AI105" s="139">
        <f t="shared" si="95"/>
        <v>9439</v>
      </c>
      <c r="AJ105" s="139">
        <f t="shared" si="95"/>
        <v>1484</v>
      </c>
      <c r="AK105" s="139">
        <f t="shared" si="95"/>
        <v>9130</v>
      </c>
      <c r="AL105" s="139">
        <f t="shared" si="95"/>
        <v>6637</v>
      </c>
      <c r="AM105" s="139">
        <f t="shared" si="95"/>
        <v>3780</v>
      </c>
      <c r="AN105" s="139">
        <f t="shared" si="95"/>
        <v>2836</v>
      </c>
      <c r="AO105" s="139">
        <f t="shared" si="95"/>
        <v>8304</v>
      </c>
      <c r="AP105" s="139">
        <f t="shared" si="95"/>
        <v>3533</v>
      </c>
      <c r="AQ105" s="139">
        <f t="shared" si="95"/>
        <v>8710</v>
      </c>
      <c r="AR105" s="139">
        <f t="shared" si="95"/>
        <v>300</v>
      </c>
      <c r="AS105" s="139">
        <f t="shared" si="95"/>
        <v>2178</v>
      </c>
      <c r="AT105" s="139">
        <f t="shared" si="95"/>
        <v>12289</v>
      </c>
      <c r="AU105" s="139">
        <f t="shared" si="95"/>
        <v>863</v>
      </c>
      <c r="AV105" s="139">
        <f t="shared" si="95"/>
        <v>709</v>
      </c>
      <c r="AW105" s="139">
        <f t="shared" si="95"/>
        <v>1222</v>
      </c>
      <c r="AX105" s="123">
        <f>SUM(Z105:AW105)</f>
        <v>1115856</v>
      </c>
      <c r="AZ105" s="78">
        <f t="shared" ref="AZ105" si="101">AZ73</f>
        <v>2542</v>
      </c>
      <c r="BA105" s="78">
        <f t="shared" ref="BA105:BH105" si="102">BA73</f>
        <v>47</v>
      </c>
      <c r="BB105" s="78">
        <f t="shared" si="102"/>
        <v>886</v>
      </c>
      <c r="BC105" s="78">
        <f t="shared" si="102"/>
        <v>5588</v>
      </c>
      <c r="BD105" s="78">
        <f t="shared" si="102"/>
        <v>47069</v>
      </c>
      <c r="BE105" s="78">
        <f t="shared" si="102"/>
        <v>24717</v>
      </c>
      <c r="BF105" s="78">
        <f t="shared" si="102"/>
        <v>111885</v>
      </c>
      <c r="BG105" s="78">
        <f t="shared" si="102"/>
        <v>109153</v>
      </c>
      <c r="BH105" s="78">
        <f t="shared" si="102"/>
        <v>75599</v>
      </c>
      <c r="BI105" s="140">
        <v>30330</v>
      </c>
      <c r="BJ105" s="78">
        <f t="shared" si="96"/>
        <v>933</v>
      </c>
      <c r="BK105" s="78">
        <f t="shared" si="96"/>
        <v>0</v>
      </c>
      <c r="BL105" s="78">
        <f t="shared" si="96"/>
        <v>0</v>
      </c>
      <c r="BM105" s="78">
        <f t="shared" si="96"/>
        <v>0</v>
      </c>
      <c r="BN105" s="78">
        <f t="shared" si="96"/>
        <v>0</v>
      </c>
      <c r="BO105" s="78">
        <f t="shared" si="96"/>
        <v>0</v>
      </c>
      <c r="BP105" s="78">
        <f t="shared" si="96"/>
        <v>0</v>
      </c>
      <c r="BQ105" s="78">
        <f t="shared" si="96"/>
        <v>0</v>
      </c>
      <c r="BR105" s="78">
        <f t="shared" si="100"/>
        <v>0</v>
      </c>
      <c r="BS105" s="78">
        <f t="shared" si="100"/>
        <v>0</v>
      </c>
      <c r="BT105" s="78">
        <f t="shared" si="100"/>
        <v>0</v>
      </c>
      <c r="BU105" s="78">
        <f t="shared" si="100"/>
        <v>0</v>
      </c>
      <c r="BV105" s="78">
        <f t="shared" si="100"/>
        <v>0</v>
      </c>
      <c r="BW105" s="78">
        <f t="shared" si="100"/>
        <v>0</v>
      </c>
      <c r="BX105" s="123">
        <f t="shared" si="97"/>
        <v>408749</v>
      </c>
      <c r="BY105" s="11"/>
    </row>
    <row r="106" spans="1:77" hidden="1">
      <c r="A106" s="76" t="s">
        <v>73</v>
      </c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139">
        <f t="shared" si="95"/>
        <v>21877</v>
      </c>
      <c r="AA106" s="139">
        <f t="shared" si="95"/>
        <v>8614</v>
      </c>
      <c r="AB106" s="139">
        <f t="shared" si="95"/>
        <v>101428</v>
      </c>
      <c r="AC106" s="139">
        <f t="shared" si="95"/>
        <v>71990</v>
      </c>
      <c r="AD106" s="139">
        <f t="shared" si="95"/>
        <v>8482</v>
      </c>
      <c r="AE106" s="139">
        <f t="shared" si="95"/>
        <v>1863</v>
      </c>
      <c r="AF106" s="139">
        <f t="shared" si="95"/>
        <v>11195</v>
      </c>
      <c r="AG106" s="139">
        <f t="shared" si="95"/>
        <v>13060</v>
      </c>
      <c r="AH106" s="139">
        <f t="shared" si="95"/>
        <v>8160</v>
      </c>
      <c r="AI106" s="139">
        <f t="shared" si="95"/>
        <v>2547</v>
      </c>
      <c r="AJ106" s="139">
        <f t="shared" si="95"/>
        <v>0</v>
      </c>
      <c r="AK106" s="139">
        <f t="shared" si="95"/>
        <v>0</v>
      </c>
      <c r="AL106" s="139">
        <f t="shared" si="95"/>
        <v>4217</v>
      </c>
      <c r="AM106" s="139">
        <f t="shared" si="95"/>
        <v>464</v>
      </c>
      <c r="AN106" s="139">
        <f t="shared" si="95"/>
        <v>2222</v>
      </c>
      <c r="AO106" s="139">
        <f t="shared" si="95"/>
        <v>7600</v>
      </c>
      <c r="AP106" s="139">
        <f t="shared" si="95"/>
        <v>789</v>
      </c>
      <c r="AQ106" s="139">
        <f t="shared" si="95"/>
        <v>2872</v>
      </c>
      <c r="AR106" s="139">
        <f t="shared" si="95"/>
        <v>300</v>
      </c>
      <c r="AS106" s="139">
        <f t="shared" si="95"/>
        <v>0</v>
      </c>
      <c r="AT106" s="139">
        <f t="shared" si="95"/>
        <v>1389</v>
      </c>
      <c r="AU106" s="139">
        <f t="shared" si="95"/>
        <v>0</v>
      </c>
      <c r="AV106" s="139">
        <f t="shared" si="95"/>
        <v>353</v>
      </c>
      <c r="AW106" s="139">
        <f t="shared" si="95"/>
        <v>1222</v>
      </c>
      <c r="AX106" s="123">
        <f t="shared" si="98"/>
        <v>270644</v>
      </c>
      <c r="AZ106" s="78">
        <f t="shared" ref="AZ106" si="103">AZ74</f>
        <v>0</v>
      </c>
      <c r="BA106" s="78">
        <f t="shared" ref="BA106:BH106" si="104">BA74</f>
        <v>0</v>
      </c>
      <c r="BB106" s="78">
        <f t="shared" si="104"/>
        <v>470</v>
      </c>
      <c r="BC106" s="78">
        <f t="shared" si="104"/>
        <v>4575</v>
      </c>
      <c r="BD106" s="78">
        <f t="shared" si="104"/>
        <v>40810</v>
      </c>
      <c r="BE106" s="78">
        <f t="shared" si="104"/>
        <v>23094</v>
      </c>
      <c r="BF106" s="78">
        <f t="shared" si="104"/>
        <v>90769</v>
      </c>
      <c r="BG106" s="78">
        <f t="shared" si="104"/>
        <v>96119</v>
      </c>
      <c r="BH106" s="78">
        <f t="shared" si="104"/>
        <v>58175</v>
      </c>
      <c r="BI106" s="140">
        <v>26070</v>
      </c>
      <c r="BJ106" s="78">
        <f t="shared" si="96"/>
        <v>0</v>
      </c>
      <c r="BK106" s="78">
        <f t="shared" si="96"/>
        <v>0</v>
      </c>
      <c r="BL106" s="78">
        <f t="shared" si="96"/>
        <v>0</v>
      </c>
      <c r="BM106" s="78">
        <f t="shared" si="96"/>
        <v>0</v>
      </c>
      <c r="BN106" s="78">
        <f t="shared" si="96"/>
        <v>0</v>
      </c>
      <c r="BO106" s="78">
        <f t="shared" si="96"/>
        <v>0</v>
      </c>
      <c r="BP106" s="78">
        <f t="shared" si="96"/>
        <v>0</v>
      </c>
      <c r="BQ106" s="78">
        <f t="shared" si="96"/>
        <v>0</v>
      </c>
      <c r="BR106" s="78">
        <f t="shared" si="100"/>
        <v>0</v>
      </c>
      <c r="BS106" s="78">
        <f t="shared" si="100"/>
        <v>0</v>
      </c>
      <c r="BT106" s="78">
        <f t="shared" si="100"/>
        <v>0</v>
      </c>
      <c r="BU106" s="78">
        <f t="shared" si="100"/>
        <v>0</v>
      </c>
      <c r="BV106" s="78">
        <f t="shared" si="100"/>
        <v>0</v>
      </c>
      <c r="BW106" s="78">
        <f t="shared" si="100"/>
        <v>0</v>
      </c>
      <c r="BX106" s="123">
        <f t="shared" si="97"/>
        <v>340082</v>
      </c>
      <c r="BY106" s="11"/>
    </row>
    <row r="107" spans="1:77" hidden="1">
      <c r="A107" s="76" t="s">
        <v>74</v>
      </c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139">
        <f t="shared" si="95"/>
        <v>28898</v>
      </c>
      <c r="AA107" s="139">
        <f t="shared" si="95"/>
        <v>25556</v>
      </c>
      <c r="AB107" s="139">
        <f t="shared" si="95"/>
        <v>108151</v>
      </c>
      <c r="AC107" s="139">
        <f t="shared" si="95"/>
        <v>80620</v>
      </c>
      <c r="AD107" s="139">
        <f t="shared" si="95"/>
        <v>74918</v>
      </c>
      <c r="AE107" s="139">
        <f t="shared" si="95"/>
        <v>19993</v>
      </c>
      <c r="AF107" s="139">
        <f t="shared" si="95"/>
        <v>19264</v>
      </c>
      <c r="AG107" s="139">
        <f t="shared" si="95"/>
        <v>16355</v>
      </c>
      <c r="AH107" s="139">
        <f t="shared" si="95"/>
        <v>6402</v>
      </c>
      <c r="AI107" s="139">
        <f t="shared" si="95"/>
        <v>2940</v>
      </c>
      <c r="AJ107" s="139">
        <f t="shared" si="95"/>
        <v>715</v>
      </c>
      <c r="AK107" s="139">
        <f t="shared" si="95"/>
        <v>1808</v>
      </c>
      <c r="AL107" s="139">
        <f t="shared" si="95"/>
        <v>727</v>
      </c>
      <c r="AM107" s="139">
        <f t="shared" si="95"/>
        <v>3284</v>
      </c>
      <c r="AN107" s="139">
        <f t="shared" si="95"/>
        <v>314</v>
      </c>
      <c r="AO107" s="139">
        <f t="shared" si="95"/>
        <v>7904</v>
      </c>
      <c r="AP107" s="139">
        <f t="shared" si="95"/>
        <v>2827</v>
      </c>
      <c r="AQ107" s="139">
        <f t="shared" si="95"/>
        <v>5788</v>
      </c>
      <c r="AR107" s="139">
        <f t="shared" si="95"/>
        <v>300</v>
      </c>
      <c r="AS107" s="139">
        <f t="shared" si="95"/>
        <v>0</v>
      </c>
      <c r="AT107" s="139">
        <f t="shared" si="95"/>
        <v>0</v>
      </c>
      <c r="AU107" s="139">
        <f t="shared" si="95"/>
        <v>500</v>
      </c>
      <c r="AV107" s="139">
        <f t="shared" si="95"/>
        <v>881</v>
      </c>
      <c r="AW107" s="139">
        <f t="shared" si="95"/>
        <v>266</v>
      </c>
      <c r="AX107" s="123">
        <f t="shared" si="98"/>
        <v>408411</v>
      </c>
      <c r="AZ107" s="78">
        <f t="shared" si="96"/>
        <v>0</v>
      </c>
      <c r="BA107" s="78">
        <f t="shared" si="96"/>
        <v>0</v>
      </c>
      <c r="BB107" s="78">
        <f t="shared" si="96"/>
        <v>0</v>
      </c>
      <c r="BC107" s="78">
        <f t="shared" si="96"/>
        <v>0</v>
      </c>
      <c r="BD107" s="78">
        <f t="shared" si="96"/>
        <v>0</v>
      </c>
      <c r="BE107" s="78">
        <f t="shared" si="96"/>
        <v>0</v>
      </c>
      <c r="BF107" s="78">
        <f t="shared" si="96"/>
        <v>0</v>
      </c>
      <c r="BG107" s="78">
        <f t="shared" si="96"/>
        <v>0</v>
      </c>
      <c r="BH107" s="78">
        <f t="shared" si="96"/>
        <v>0</v>
      </c>
      <c r="BI107" s="78">
        <f t="shared" si="96"/>
        <v>0</v>
      </c>
      <c r="BJ107" s="78">
        <f t="shared" si="96"/>
        <v>0</v>
      </c>
      <c r="BK107" s="78">
        <f t="shared" si="96"/>
        <v>0</v>
      </c>
      <c r="BL107" s="78">
        <f t="shared" si="96"/>
        <v>0</v>
      </c>
      <c r="BM107" s="78">
        <f t="shared" si="96"/>
        <v>0</v>
      </c>
      <c r="BN107" s="78">
        <f t="shared" si="96"/>
        <v>0</v>
      </c>
      <c r="BO107" s="78">
        <f t="shared" si="96"/>
        <v>0</v>
      </c>
      <c r="BP107" s="78">
        <f t="shared" si="96"/>
        <v>0</v>
      </c>
      <c r="BQ107" s="78">
        <f t="shared" si="96"/>
        <v>0</v>
      </c>
      <c r="BR107" s="78">
        <f t="shared" si="100"/>
        <v>0</v>
      </c>
      <c r="BS107" s="78">
        <f t="shared" si="100"/>
        <v>0</v>
      </c>
      <c r="BT107" s="78">
        <f t="shared" si="100"/>
        <v>0</v>
      </c>
      <c r="BU107" s="78">
        <f t="shared" si="100"/>
        <v>0</v>
      </c>
      <c r="BV107" s="78">
        <f t="shared" si="100"/>
        <v>0</v>
      </c>
      <c r="BW107" s="78">
        <f t="shared" si="100"/>
        <v>0</v>
      </c>
      <c r="BX107" s="123">
        <f t="shared" si="97"/>
        <v>0</v>
      </c>
    </row>
    <row r="108" spans="1:77" hidden="1">
      <c r="A108" s="76" t="s">
        <v>75</v>
      </c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139">
        <f t="shared" si="95"/>
        <v>0</v>
      </c>
      <c r="AA108" s="139">
        <f t="shared" si="95"/>
        <v>0</v>
      </c>
      <c r="AB108" s="139">
        <f t="shared" si="95"/>
        <v>0</v>
      </c>
      <c r="AC108" s="139">
        <f t="shared" si="95"/>
        <v>0</v>
      </c>
      <c r="AD108" s="139">
        <f t="shared" si="95"/>
        <v>0</v>
      </c>
      <c r="AE108" s="139">
        <f t="shared" si="95"/>
        <v>0</v>
      </c>
      <c r="AF108" s="139">
        <f t="shared" si="95"/>
        <v>0</v>
      </c>
      <c r="AG108" s="139">
        <f t="shared" si="95"/>
        <v>0</v>
      </c>
      <c r="AH108" s="139">
        <f t="shared" si="95"/>
        <v>0</v>
      </c>
      <c r="AI108" s="139">
        <f t="shared" si="95"/>
        <v>0</v>
      </c>
      <c r="AJ108" s="139">
        <f t="shared" si="95"/>
        <v>0</v>
      </c>
      <c r="AK108" s="139">
        <f t="shared" si="95"/>
        <v>0</v>
      </c>
      <c r="AL108" s="139">
        <f t="shared" si="95"/>
        <v>0</v>
      </c>
      <c r="AM108" s="139">
        <f t="shared" si="95"/>
        <v>0</v>
      </c>
      <c r="AN108" s="139">
        <f t="shared" si="95"/>
        <v>0</v>
      </c>
      <c r="AO108" s="139">
        <f t="shared" si="95"/>
        <v>0</v>
      </c>
      <c r="AP108" s="139">
        <f t="shared" si="95"/>
        <v>0</v>
      </c>
      <c r="AQ108" s="139">
        <f t="shared" si="95"/>
        <v>0</v>
      </c>
      <c r="AR108" s="139">
        <f t="shared" si="95"/>
        <v>0</v>
      </c>
      <c r="AS108" s="139">
        <f t="shared" si="95"/>
        <v>0</v>
      </c>
      <c r="AT108" s="139">
        <f t="shared" si="95"/>
        <v>0</v>
      </c>
      <c r="AU108" s="139">
        <f t="shared" si="95"/>
        <v>0</v>
      </c>
      <c r="AV108" s="139">
        <f t="shared" si="95"/>
        <v>0</v>
      </c>
      <c r="AW108" s="139">
        <f t="shared" si="95"/>
        <v>0</v>
      </c>
      <c r="AX108" s="123">
        <f t="shared" si="98"/>
        <v>0</v>
      </c>
      <c r="AZ108" s="78">
        <f t="shared" si="96"/>
        <v>0</v>
      </c>
      <c r="BA108" s="78">
        <f t="shared" si="96"/>
        <v>0</v>
      </c>
      <c r="BB108" s="78">
        <f t="shared" si="96"/>
        <v>0</v>
      </c>
      <c r="BC108" s="78">
        <f t="shared" si="96"/>
        <v>0</v>
      </c>
      <c r="BD108" s="78">
        <f t="shared" si="96"/>
        <v>0</v>
      </c>
      <c r="BE108" s="78">
        <f t="shared" si="96"/>
        <v>0</v>
      </c>
      <c r="BF108" s="78">
        <f t="shared" si="96"/>
        <v>0</v>
      </c>
      <c r="BG108" s="78">
        <f t="shared" si="96"/>
        <v>0</v>
      </c>
      <c r="BH108" s="78">
        <f t="shared" si="96"/>
        <v>0</v>
      </c>
      <c r="BI108" s="78">
        <f t="shared" si="96"/>
        <v>0</v>
      </c>
      <c r="BJ108" s="78">
        <f t="shared" si="96"/>
        <v>0</v>
      </c>
      <c r="BK108" s="78">
        <f t="shared" si="96"/>
        <v>0</v>
      </c>
      <c r="BL108" s="78">
        <f t="shared" si="96"/>
        <v>0</v>
      </c>
      <c r="BM108" s="78">
        <f t="shared" si="96"/>
        <v>0</v>
      </c>
      <c r="BN108" s="78">
        <f t="shared" si="96"/>
        <v>0</v>
      </c>
      <c r="BO108" s="78">
        <f t="shared" si="96"/>
        <v>0</v>
      </c>
      <c r="BP108" s="78">
        <f t="shared" si="96"/>
        <v>0</v>
      </c>
      <c r="BQ108" s="78">
        <f t="shared" si="96"/>
        <v>0</v>
      </c>
      <c r="BR108" s="78">
        <f t="shared" si="100"/>
        <v>0</v>
      </c>
      <c r="BS108" s="78">
        <f t="shared" si="100"/>
        <v>0</v>
      </c>
      <c r="BT108" s="78">
        <f t="shared" si="100"/>
        <v>0</v>
      </c>
      <c r="BU108" s="78">
        <f t="shared" si="100"/>
        <v>0</v>
      </c>
      <c r="BV108" s="78">
        <f t="shared" si="100"/>
        <v>0</v>
      </c>
      <c r="BW108" s="78">
        <f t="shared" si="100"/>
        <v>0</v>
      </c>
      <c r="BX108" s="123">
        <f t="shared" si="97"/>
        <v>0</v>
      </c>
    </row>
    <row r="109" spans="1:77" hidden="1">
      <c r="A109" s="76" t="s">
        <v>76</v>
      </c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139">
        <f t="shared" si="95"/>
        <v>492</v>
      </c>
      <c r="AA109" s="139">
        <f t="shared" si="95"/>
        <v>0</v>
      </c>
      <c r="AB109" s="139">
        <f t="shared" si="95"/>
        <v>3686</v>
      </c>
      <c r="AC109" s="139">
        <f t="shared" si="95"/>
        <v>9588</v>
      </c>
      <c r="AD109" s="139">
        <f t="shared" si="95"/>
        <v>467</v>
      </c>
      <c r="AE109" s="139">
        <f t="shared" si="95"/>
        <v>166</v>
      </c>
      <c r="AF109" s="139">
        <f t="shared" si="95"/>
        <v>22</v>
      </c>
      <c r="AG109" s="139">
        <f t="shared" si="95"/>
        <v>134</v>
      </c>
      <c r="AH109" s="139">
        <f t="shared" si="95"/>
        <v>1943</v>
      </c>
      <c r="AI109" s="139">
        <f t="shared" si="95"/>
        <v>0</v>
      </c>
      <c r="AJ109" s="139">
        <f t="shared" si="95"/>
        <v>0</v>
      </c>
      <c r="AK109" s="139">
        <f t="shared" si="95"/>
        <v>0</v>
      </c>
      <c r="AL109" s="139">
        <f t="shared" si="95"/>
        <v>90</v>
      </c>
      <c r="AM109" s="139">
        <f t="shared" si="95"/>
        <v>0</v>
      </c>
      <c r="AN109" s="139">
        <f t="shared" si="95"/>
        <v>0</v>
      </c>
      <c r="AO109" s="139">
        <f t="shared" si="95"/>
        <v>0</v>
      </c>
      <c r="AP109" s="139">
        <f t="shared" si="95"/>
        <v>789</v>
      </c>
      <c r="AQ109" s="139">
        <f t="shared" si="95"/>
        <v>0</v>
      </c>
      <c r="AR109" s="139">
        <f t="shared" si="95"/>
        <v>0</v>
      </c>
      <c r="AS109" s="139">
        <f t="shared" si="95"/>
        <v>0</v>
      </c>
      <c r="AT109" s="139">
        <f t="shared" si="95"/>
        <v>0</v>
      </c>
      <c r="AU109" s="139">
        <f t="shared" si="95"/>
        <v>0</v>
      </c>
      <c r="AV109" s="139">
        <f t="shared" si="95"/>
        <v>0</v>
      </c>
      <c r="AW109" s="139">
        <f t="shared" si="95"/>
        <v>0</v>
      </c>
      <c r="AX109" s="123">
        <f t="shared" si="98"/>
        <v>17377</v>
      </c>
      <c r="AZ109" s="78">
        <f t="shared" si="96"/>
        <v>0</v>
      </c>
      <c r="BA109" s="78">
        <f t="shared" si="96"/>
        <v>0</v>
      </c>
      <c r="BB109" s="78">
        <f t="shared" si="96"/>
        <v>0</v>
      </c>
      <c r="BC109" s="78">
        <f t="shared" si="96"/>
        <v>0</v>
      </c>
      <c r="BD109" s="78">
        <f t="shared" si="96"/>
        <v>0</v>
      </c>
      <c r="BE109" s="78">
        <f t="shared" si="96"/>
        <v>0</v>
      </c>
      <c r="BF109" s="78">
        <f t="shared" si="96"/>
        <v>0</v>
      </c>
      <c r="BG109" s="78">
        <f t="shared" si="96"/>
        <v>0</v>
      </c>
      <c r="BH109" s="78">
        <f t="shared" si="96"/>
        <v>0</v>
      </c>
      <c r="BI109" s="78">
        <f t="shared" si="96"/>
        <v>0</v>
      </c>
      <c r="BJ109" s="78">
        <f t="shared" si="96"/>
        <v>0</v>
      </c>
      <c r="BK109" s="78">
        <f t="shared" si="96"/>
        <v>0</v>
      </c>
      <c r="BL109" s="78">
        <f t="shared" si="96"/>
        <v>0</v>
      </c>
      <c r="BM109" s="78">
        <f t="shared" si="96"/>
        <v>0</v>
      </c>
      <c r="BN109" s="78">
        <f t="shared" si="96"/>
        <v>0</v>
      </c>
      <c r="BO109" s="78">
        <f t="shared" si="96"/>
        <v>0</v>
      </c>
      <c r="BP109" s="78">
        <f t="shared" si="96"/>
        <v>0</v>
      </c>
      <c r="BQ109" s="78">
        <f t="shared" si="96"/>
        <v>0</v>
      </c>
      <c r="BR109" s="78">
        <f t="shared" si="100"/>
        <v>0</v>
      </c>
      <c r="BS109" s="78">
        <f t="shared" si="100"/>
        <v>0</v>
      </c>
      <c r="BT109" s="78">
        <f t="shared" si="100"/>
        <v>0</v>
      </c>
      <c r="BU109" s="78">
        <f t="shared" si="100"/>
        <v>0</v>
      </c>
      <c r="BV109" s="78">
        <f t="shared" si="100"/>
        <v>0</v>
      </c>
      <c r="BW109" s="78">
        <f t="shared" si="100"/>
        <v>0</v>
      </c>
      <c r="BX109" s="123">
        <f t="shared" si="97"/>
        <v>0</v>
      </c>
    </row>
    <row r="110" spans="1:77">
      <c r="AA110" s="11"/>
    </row>
    <row r="111" spans="1:77">
      <c r="AA111" s="11"/>
    </row>
    <row r="112" spans="1:77">
      <c r="AA112" s="11"/>
    </row>
  </sheetData>
  <phoneticPr fontId="94" type="noConversion"/>
  <conditionalFormatting sqref="B18:L18 N18:O18 AL17 R17:Y18 R25:Y25 AL25">
    <cfRule type="cellIs" dxfId="472" priority="452" operator="lessThan">
      <formula>0.97</formula>
    </cfRule>
  </conditionalFormatting>
  <conditionalFormatting sqref="B23 R15:Y15 R23:Y23 P30:Y30 AL30 AL23 AL15 C23:L25">
    <cfRule type="cellIs" dxfId="471" priority="451" operator="lessThan">
      <formula>0.94</formula>
    </cfRule>
  </conditionalFormatting>
  <conditionalFormatting sqref="B24 R16:X16 R24:Y24 AL24 AL16">
    <cfRule type="cellIs" dxfId="470" priority="450" operator="lessThan">
      <formula>0.88</formula>
    </cfRule>
  </conditionalFormatting>
  <conditionalFormatting sqref="B25:B26 C26:L26 N26:O26 R26:Y26">
    <cfRule type="cellIs" dxfId="469" priority="449" operator="lessThan">
      <formula>0.97</formula>
    </cfRule>
  </conditionalFormatting>
  <conditionalFormatting sqref="B27:B30 R19:Y22 R27:Y29 AL19:AL22 AL27:AL29">
    <cfRule type="cellIs" dxfId="468" priority="448" operator="lessThan">
      <formula>0.92</formula>
    </cfRule>
  </conditionalFormatting>
  <conditionalFormatting sqref="B13:L13 N13:O13 R13:AB14 AL13:AL14">
    <cfRule type="cellIs" dxfId="467" priority="447" operator="greaterThan">
      <formula>1</formula>
    </cfRule>
  </conditionalFormatting>
  <conditionalFormatting sqref="B14:L14 N14:O14">
    <cfRule type="cellIs" dxfId="466" priority="446" operator="greaterThan">
      <formula>1</formula>
    </cfRule>
  </conditionalFormatting>
  <conditionalFormatting sqref="B15:L15 N15:O15">
    <cfRule type="cellIs" dxfId="465" priority="445" operator="lessThan">
      <formula>0.94</formula>
    </cfRule>
  </conditionalFormatting>
  <conditionalFormatting sqref="B16:L16 N16:O16">
    <cfRule type="cellIs" dxfId="464" priority="444" operator="lessThan">
      <formula>0.88</formula>
    </cfRule>
  </conditionalFormatting>
  <conditionalFormatting sqref="AL18 B17:L17 N17:O17">
    <cfRule type="cellIs" dxfId="463" priority="443" operator="lessThan">
      <formula>0.97</formula>
    </cfRule>
  </conditionalFormatting>
  <conditionalFormatting sqref="B19:L22 N19:O22">
    <cfRule type="cellIs" dxfId="462" priority="442" operator="lessThan">
      <formula>0.92</formula>
    </cfRule>
  </conditionalFormatting>
  <conditionalFormatting sqref="N23:O23">
    <cfRule type="cellIs" dxfId="461" priority="441" operator="lessThan">
      <formula>0.94</formula>
    </cfRule>
  </conditionalFormatting>
  <conditionalFormatting sqref="AL26">
    <cfRule type="cellIs" dxfId="460" priority="440" operator="lessThan">
      <formula>0.92</formula>
    </cfRule>
  </conditionalFormatting>
  <conditionalFormatting sqref="C27:L30">
    <cfRule type="cellIs" dxfId="459" priority="439" operator="lessThan">
      <formula>0.94</formula>
    </cfRule>
  </conditionalFormatting>
  <conditionalFormatting sqref="N27:N30">
    <cfRule type="cellIs" dxfId="458" priority="438" operator="lessThan">
      <formula>0.94</formula>
    </cfRule>
  </conditionalFormatting>
  <conditionalFormatting sqref="N25">
    <cfRule type="cellIs" dxfId="457" priority="437" operator="lessThan">
      <formula>0.97</formula>
    </cfRule>
  </conditionalFormatting>
  <conditionalFormatting sqref="M18">
    <cfRule type="cellIs" dxfId="456" priority="436" operator="lessThan">
      <formula>0.97</formula>
    </cfRule>
  </conditionalFormatting>
  <conditionalFormatting sqref="M26">
    <cfRule type="cellIs" dxfId="455" priority="435" operator="lessThan">
      <formula>0.97</formula>
    </cfRule>
  </conditionalFormatting>
  <conditionalFormatting sqref="M13">
    <cfRule type="cellIs" dxfId="454" priority="434" operator="greaterThan">
      <formula>1</formula>
    </cfRule>
  </conditionalFormatting>
  <conditionalFormatting sqref="M14">
    <cfRule type="cellIs" dxfId="453" priority="433" operator="greaterThan">
      <formula>1</formula>
    </cfRule>
  </conditionalFormatting>
  <conditionalFormatting sqref="M15">
    <cfRule type="cellIs" dxfId="452" priority="432" operator="lessThan">
      <formula>0.94</formula>
    </cfRule>
  </conditionalFormatting>
  <conditionalFormatting sqref="M16">
    <cfRule type="cellIs" dxfId="451" priority="431" operator="lessThan">
      <formula>0.88</formula>
    </cfRule>
  </conditionalFormatting>
  <conditionalFormatting sqref="M17">
    <cfRule type="cellIs" dxfId="450" priority="430" operator="lessThan">
      <formula>0.97</formula>
    </cfRule>
  </conditionalFormatting>
  <conditionalFormatting sqref="M19:M22">
    <cfRule type="cellIs" dxfId="449" priority="429" operator="lessThan">
      <formula>0.92</formula>
    </cfRule>
  </conditionalFormatting>
  <conditionalFormatting sqref="M23">
    <cfRule type="cellIs" dxfId="448" priority="428" operator="lessThan">
      <formula>0.94</formula>
    </cfRule>
  </conditionalFormatting>
  <conditionalFormatting sqref="M27:M30">
    <cfRule type="cellIs" dxfId="447" priority="427" operator="lessThan">
      <formula>0.94</formula>
    </cfRule>
  </conditionalFormatting>
  <conditionalFormatting sqref="M25">
    <cfRule type="cellIs" dxfId="446" priority="426" operator="lessThan">
      <formula>0.97</formula>
    </cfRule>
  </conditionalFormatting>
  <conditionalFormatting sqref="O25">
    <cfRule type="cellIs" dxfId="445" priority="425" operator="lessThan">
      <formula>0.94</formula>
    </cfRule>
  </conditionalFormatting>
  <conditionalFormatting sqref="O27:O29">
    <cfRule type="cellIs" dxfId="444" priority="424" operator="lessThan">
      <formula>0.92</formula>
    </cfRule>
  </conditionalFormatting>
  <conditionalFormatting sqref="M24:O24">
    <cfRule type="cellIs" dxfId="443" priority="423" operator="lessThan">
      <formula>0.88</formula>
    </cfRule>
  </conditionalFormatting>
  <conditionalFormatting sqref="P18">
    <cfRule type="cellIs" dxfId="442" priority="422" operator="lessThan">
      <formula>0.97</formula>
    </cfRule>
  </conditionalFormatting>
  <conditionalFormatting sqref="P26">
    <cfRule type="cellIs" dxfId="441" priority="421" operator="lessThan">
      <formula>0.97</formula>
    </cfRule>
  </conditionalFormatting>
  <conditionalFormatting sqref="P13">
    <cfRule type="cellIs" dxfId="440" priority="420" operator="greaterThan">
      <formula>1</formula>
    </cfRule>
  </conditionalFormatting>
  <conditionalFormatting sqref="P14">
    <cfRule type="cellIs" dxfId="439" priority="419" operator="greaterThan">
      <formula>1</formula>
    </cfRule>
  </conditionalFormatting>
  <conditionalFormatting sqref="P15">
    <cfRule type="cellIs" dxfId="438" priority="418" operator="lessThan">
      <formula>0.94</formula>
    </cfRule>
  </conditionalFormatting>
  <conditionalFormatting sqref="P16">
    <cfRule type="cellIs" dxfId="437" priority="417" operator="lessThan">
      <formula>0.88</formula>
    </cfRule>
  </conditionalFormatting>
  <conditionalFormatting sqref="P17">
    <cfRule type="cellIs" dxfId="436" priority="416" operator="lessThan">
      <formula>0.97</formula>
    </cfRule>
  </conditionalFormatting>
  <conditionalFormatting sqref="P19:P22">
    <cfRule type="cellIs" dxfId="435" priority="415" operator="lessThan">
      <formula>0.92</formula>
    </cfRule>
  </conditionalFormatting>
  <conditionalFormatting sqref="P23">
    <cfRule type="cellIs" dxfId="434" priority="414" operator="lessThan">
      <formula>0.94</formula>
    </cfRule>
  </conditionalFormatting>
  <conditionalFormatting sqref="P24">
    <cfRule type="cellIs" dxfId="433" priority="413" operator="lessThan">
      <formula>0.88</formula>
    </cfRule>
  </conditionalFormatting>
  <conditionalFormatting sqref="P27:P29">
    <cfRule type="cellIs" dxfId="432" priority="412" operator="lessThan">
      <formula>0.92</formula>
    </cfRule>
  </conditionalFormatting>
  <conditionalFormatting sqref="P25">
    <cfRule type="cellIs" dxfId="431" priority="411" operator="lessThan">
      <formula>0.97</formula>
    </cfRule>
  </conditionalFormatting>
  <conditionalFormatting sqref="Q18">
    <cfRule type="cellIs" dxfId="430" priority="410" operator="lessThan">
      <formula>0.97</formula>
    </cfRule>
  </conditionalFormatting>
  <conditionalFormatting sqref="Q26">
    <cfRule type="cellIs" dxfId="429" priority="409" operator="lessThan">
      <formula>0.97</formula>
    </cfRule>
  </conditionalFormatting>
  <conditionalFormatting sqref="Q13">
    <cfRule type="cellIs" dxfId="428" priority="408" operator="greaterThan">
      <formula>1</formula>
    </cfRule>
  </conditionalFormatting>
  <conditionalFormatting sqref="Q14">
    <cfRule type="cellIs" dxfId="427" priority="407" operator="greaterThan">
      <formula>1</formula>
    </cfRule>
  </conditionalFormatting>
  <conditionalFormatting sqref="Q15">
    <cfRule type="cellIs" dxfId="426" priority="406" operator="lessThan">
      <formula>0.94</formula>
    </cfRule>
  </conditionalFormatting>
  <conditionalFormatting sqref="Q16">
    <cfRule type="cellIs" dxfId="425" priority="405" operator="lessThan">
      <formula>0.88</formula>
    </cfRule>
  </conditionalFormatting>
  <conditionalFormatting sqref="Q17">
    <cfRule type="cellIs" dxfId="424" priority="404" operator="lessThan">
      <formula>0.97</formula>
    </cfRule>
  </conditionalFormatting>
  <conditionalFormatting sqref="Q19:Q22">
    <cfRule type="cellIs" dxfId="423" priority="403" operator="lessThan">
      <formula>0.92</formula>
    </cfRule>
  </conditionalFormatting>
  <conditionalFormatting sqref="Q23">
    <cfRule type="cellIs" dxfId="422" priority="402" operator="lessThan">
      <formula>0.94</formula>
    </cfRule>
  </conditionalFormatting>
  <conditionalFormatting sqref="Q24">
    <cfRule type="cellIs" dxfId="421" priority="401" operator="lessThan">
      <formula>0.88</formula>
    </cfRule>
  </conditionalFormatting>
  <conditionalFormatting sqref="Q25">
    <cfRule type="cellIs" dxfId="420" priority="400" operator="lessThan">
      <formula>0.97</formula>
    </cfRule>
  </conditionalFormatting>
  <conditionalFormatting sqref="Q27:Q29">
    <cfRule type="cellIs" dxfId="419" priority="399" operator="lessThan">
      <formula>0.92</formula>
    </cfRule>
  </conditionalFormatting>
  <conditionalFormatting sqref="O30">
    <cfRule type="cellIs" dxfId="418" priority="398" operator="lessThan">
      <formula>0.94</formula>
    </cfRule>
  </conditionalFormatting>
  <conditionalFormatting sqref="Z17:AB17">
    <cfRule type="cellIs" dxfId="417" priority="397" operator="lessThan">
      <formula>0.97</formula>
    </cfRule>
  </conditionalFormatting>
  <conditionalFormatting sqref="Z15:AB15">
    <cfRule type="cellIs" dxfId="416" priority="396" operator="lessThan">
      <formula>0.94</formula>
    </cfRule>
  </conditionalFormatting>
  <conditionalFormatting sqref="Z16:AB16">
    <cfRule type="cellIs" dxfId="415" priority="395" operator="lessThan">
      <formula>0.88</formula>
    </cfRule>
  </conditionalFormatting>
  <conditionalFormatting sqref="Z19:AB22">
    <cfRule type="cellIs" dxfId="414" priority="394" operator="lessThan">
      <formula>0.92</formula>
    </cfRule>
  </conditionalFormatting>
  <conditionalFormatting sqref="Z25">
    <cfRule type="cellIs" dxfId="413" priority="393" operator="lessThan">
      <formula>0.97</formula>
    </cfRule>
  </conditionalFormatting>
  <conditionalFormatting sqref="Z30 Z23">
    <cfRule type="cellIs" dxfId="412" priority="392" operator="lessThan">
      <formula>0.94</formula>
    </cfRule>
  </conditionalFormatting>
  <conditionalFormatting sqref="Z24">
    <cfRule type="cellIs" dxfId="411" priority="391" operator="lessThan">
      <formula>0.88</formula>
    </cfRule>
  </conditionalFormatting>
  <conditionalFormatting sqref="Z26">
    <cfRule type="cellIs" dxfId="410" priority="390" operator="lessThan">
      <formula>0.97</formula>
    </cfRule>
  </conditionalFormatting>
  <conditionalFormatting sqref="Z27:Z29">
    <cfRule type="cellIs" dxfId="409" priority="389" operator="lessThan">
      <formula>0.92</formula>
    </cfRule>
  </conditionalFormatting>
  <conditionalFormatting sqref="AA25">
    <cfRule type="cellIs" dxfId="408" priority="388" operator="lessThan">
      <formula>0.97</formula>
    </cfRule>
  </conditionalFormatting>
  <conditionalFormatting sqref="AA30 AA23">
    <cfRule type="cellIs" dxfId="407" priority="387" operator="lessThan">
      <formula>0.94</formula>
    </cfRule>
  </conditionalFormatting>
  <conditionalFormatting sqref="AA24">
    <cfRule type="cellIs" dxfId="406" priority="386" operator="lessThan">
      <formula>0.88</formula>
    </cfRule>
  </conditionalFormatting>
  <conditionalFormatting sqref="AA26">
    <cfRule type="cellIs" dxfId="405" priority="385" operator="lessThan">
      <formula>0.97</formula>
    </cfRule>
  </conditionalFormatting>
  <conditionalFormatting sqref="AA27:AA29">
    <cfRule type="cellIs" dxfId="404" priority="384" operator="lessThan">
      <formula>0.92</formula>
    </cfRule>
  </conditionalFormatting>
  <conditionalFormatting sqref="AB25">
    <cfRule type="cellIs" dxfId="403" priority="383" operator="lessThan">
      <formula>0.97</formula>
    </cfRule>
  </conditionalFormatting>
  <conditionalFormatting sqref="AB23 AB30">
    <cfRule type="cellIs" dxfId="402" priority="382" operator="lessThan">
      <formula>0.94</formula>
    </cfRule>
  </conditionalFormatting>
  <conditionalFormatting sqref="AB24">
    <cfRule type="cellIs" dxfId="401" priority="381" operator="lessThan">
      <formula>0.88</formula>
    </cfRule>
  </conditionalFormatting>
  <conditionalFormatting sqref="AB26">
    <cfRule type="cellIs" dxfId="400" priority="380" operator="lessThan">
      <formula>0.97</formula>
    </cfRule>
  </conditionalFormatting>
  <conditionalFormatting sqref="AB27:AB29">
    <cfRule type="cellIs" dxfId="399" priority="379" operator="lessThan">
      <formula>0.92</formula>
    </cfRule>
  </conditionalFormatting>
  <conditionalFormatting sqref="Y16">
    <cfRule type="cellIs" dxfId="398" priority="378" operator="lessThan">
      <formula>0.94</formula>
    </cfRule>
  </conditionalFormatting>
  <conditionalFormatting sqref="AC13:AC14">
    <cfRule type="cellIs" dxfId="397" priority="377" operator="greaterThan">
      <formula>1</formula>
    </cfRule>
  </conditionalFormatting>
  <conditionalFormatting sqref="AC17">
    <cfRule type="cellIs" dxfId="396" priority="376" operator="lessThan">
      <formula>0.97</formula>
    </cfRule>
  </conditionalFormatting>
  <conditionalFormatting sqref="AC15">
    <cfRule type="cellIs" dxfId="395" priority="375" operator="lessThan">
      <formula>0.94</formula>
    </cfRule>
  </conditionalFormatting>
  <conditionalFormatting sqref="AC16">
    <cfRule type="cellIs" dxfId="394" priority="374" operator="lessThan">
      <formula>0.88</formula>
    </cfRule>
  </conditionalFormatting>
  <conditionalFormatting sqref="AC19:AC22">
    <cfRule type="cellIs" dxfId="393" priority="373" operator="lessThan">
      <formula>0.92</formula>
    </cfRule>
  </conditionalFormatting>
  <conditionalFormatting sqref="AC25">
    <cfRule type="cellIs" dxfId="392" priority="372" operator="lessThan">
      <formula>0.97</formula>
    </cfRule>
  </conditionalFormatting>
  <conditionalFormatting sqref="AC23 AC30">
    <cfRule type="cellIs" dxfId="391" priority="371" operator="lessThan">
      <formula>0.94</formula>
    </cfRule>
  </conditionalFormatting>
  <conditionalFormatting sqref="AC24">
    <cfRule type="cellIs" dxfId="390" priority="370" operator="lessThan">
      <formula>0.88</formula>
    </cfRule>
  </conditionalFormatting>
  <conditionalFormatting sqref="AC26">
    <cfRule type="cellIs" dxfId="389" priority="369" operator="lessThan">
      <formula>0.97</formula>
    </cfRule>
  </conditionalFormatting>
  <conditionalFormatting sqref="AC27:AC29">
    <cfRule type="cellIs" dxfId="388" priority="368" operator="lessThan">
      <formula>0.92</formula>
    </cfRule>
  </conditionalFormatting>
  <conditionalFormatting sqref="AD13:AD14">
    <cfRule type="cellIs" dxfId="387" priority="367" operator="greaterThan">
      <formula>1</formula>
    </cfRule>
  </conditionalFormatting>
  <conditionalFormatting sqref="AD17">
    <cfRule type="cellIs" dxfId="386" priority="366" operator="lessThan">
      <formula>0.97</formula>
    </cfRule>
  </conditionalFormatting>
  <conditionalFormatting sqref="AD15">
    <cfRule type="cellIs" dxfId="385" priority="365" operator="lessThan">
      <formula>0.94</formula>
    </cfRule>
  </conditionalFormatting>
  <conditionalFormatting sqref="AD16">
    <cfRule type="cellIs" dxfId="384" priority="364" operator="lessThan">
      <formula>0.88</formula>
    </cfRule>
  </conditionalFormatting>
  <conditionalFormatting sqref="AD19:AD22">
    <cfRule type="cellIs" dxfId="383" priority="363" operator="lessThan">
      <formula>0.92</formula>
    </cfRule>
  </conditionalFormatting>
  <conditionalFormatting sqref="AD25">
    <cfRule type="cellIs" dxfId="382" priority="362" operator="lessThan">
      <formula>0.97</formula>
    </cfRule>
  </conditionalFormatting>
  <conditionalFormatting sqref="AD23 AD30">
    <cfRule type="cellIs" dxfId="381" priority="361" operator="lessThan">
      <formula>0.94</formula>
    </cfRule>
  </conditionalFormatting>
  <conditionalFormatting sqref="AD24">
    <cfRule type="cellIs" dxfId="380" priority="360" operator="lessThan">
      <formula>0.88</formula>
    </cfRule>
  </conditionalFormatting>
  <conditionalFormatting sqref="AD26">
    <cfRule type="cellIs" dxfId="379" priority="359" operator="lessThan">
      <formula>0.97</formula>
    </cfRule>
  </conditionalFormatting>
  <conditionalFormatting sqref="AD27:AD29">
    <cfRule type="cellIs" dxfId="378" priority="358" operator="lessThan">
      <formula>0.92</formula>
    </cfRule>
  </conditionalFormatting>
  <conditionalFormatting sqref="AE13:AG14">
    <cfRule type="cellIs" dxfId="377" priority="357" operator="greaterThan">
      <formula>1</formula>
    </cfRule>
  </conditionalFormatting>
  <conditionalFormatting sqref="AE17">
    <cfRule type="cellIs" dxfId="376" priority="356" operator="lessThan">
      <formula>0.97</formula>
    </cfRule>
  </conditionalFormatting>
  <conditionalFormatting sqref="AE15">
    <cfRule type="cellIs" dxfId="375" priority="355" operator="lessThan">
      <formula>0.94</formula>
    </cfRule>
  </conditionalFormatting>
  <conditionalFormatting sqref="AE16">
    <cfRule type="cellIs" dxfId="374" priority="354" operator="lessThan">
      <formula>0.88</formula>
    </cfRule>
  </conditionalFormatting>
  <conditionalFormatting sqref="AE19:AG22">
    <cfRule type="cellIs" dxfId="373" priority="353" operator="lessThan">
      <formula>0.92</formula>
    </cfRule>
  </conditionalFormatting>
  <conditionalFormatting sqref="AE25">
    <cfRule type="cellIs" dxfId="372" priority="352" operator="lessThan">
      <formula>0.97</formula>
    </cfRule>
  </conditionalFormatting>
  <conditionalFormatting sqref="AE23 AE30">
    <cfRule type="cellIs" dxfId="371" priority="351" operator="lessThan">
      <formula>0.94</formula>
    </cfRule>
  </conditionalFormatting>
  <conditionalFormatting sqref="AE24">
    <cfRule type="cellIs" dxfId="370" priority="350" operator="lessThan">
      <formula>0.88</formula>
    </cfRule>
  </conditionalFormatting>
  <conditionalFormatting sqref="AE26">
    <cfRule type="cellIs" dxfId="369" priority="349" operator="lessThan">
      <formula>0.97</formula>
    </cfRule>
  </conditionalFormatting>
  <conditionalFormatting sqref="AE27:AE29">
    <cfRule type="cellIs" dxfId="368" priority="348" operator="lessThan">
      <formula>0.92</formula>
    </cfRule>
  </conditionalFormatting>
  <conditionalFormatting sqref="AB18">
    <cfRule type="cellIs" dxfId="367" priority="347" operator="lessThan">
      <formula>0.97</formula>
    </cfRule>
  </conditionalFormatting>
  <conditionalFormatting sqref="AF17:AG17">
    <cfRule type="cellIs" dxfId="366" priority="346" operator="lessThan">
      <formula>0.97</formula>
    </cfRule>
  </conditionalFormatting>
  <conditionalFormatting sqref="AF15:AG15">
    <cfRule type="cellIs" dxfId="365" priority="345" operator="lessThan">
      <formula>0.94</formula>
    </cfRule>
  </conditionalFormatting>
  <conditionalFormatting sqref="AF16:AG16">
    <cfRule type="cellIs" dxfId="364" priority="344" operator="lessThan">
      <formula>0.88</formula>
    </cfRule>
  </conditionalFormatting>
  <conditionalFormatting sqref="AF25:AG25">
    <cfRule type="cellIs" dxfId="363" priority="343" operator="lessThan">
      <formula>0.97</formula>
    </cfRule>
  </conditionalFormatting>
  <conditionalFormatting sqref="AF23:AG23 AF30:AG30">
    <cfRule type="cellIs" dxfId="362" priority="342" operator="lessThan">
      <formula>0.94</formula>
    </cfRule>
  </conditionalFormatting>
  <conditionalFormatting sqref="AF24:AG24">
    <cfRule type="cellIs" dxfId="361" priority="341" operator="lessThan">
      <formula>0.88</formula>
    </cfRule>
  </conditionalFormatting>
  <conditionalFormatting sqref="AF26:AG26">
    <cfRule type="cellIs" dxfId="360" priority="340" operator="lessThan">
      <formula>0.97</formula>
    </cfRule>
  </conditionalFormatting>
  <conditionalFormatting sqref="AF27:AG29">
    <cfRule type="cellIs" dxfId="359" priority="339" operator="lessThan">
      <formula>0.92</formula>
    </cfRule>
  </conditionalFormatting>
  <conditionalFormatting sqref="Z56">
    <cfRule type="cellIs" dxfId="358" priority="338" operator="lessThan">
      <formula>0.94</formula>
    </cfRule>
  </conditionalFormatting>
  <conditionalFormatting sqref="AA56:AG56 AL56:AS56 AX56">
    <cfRule type="cellIs" dxfId="357" priority="337" operator="lessThan">
      <formula>0.94</formula>
    </cfRule>
  </conditionalFormatting>
  <conditionalFormatting sqref="Z57">
    <cfRule type="cellIs" dxfId="356" priority="336" operator="lessThan">
      <formula>0.94</formula>
    </cfRule>
  </conditionalFormatting>
  <conditionalFormatting sqref="AA57:AG57 AL57:AS57 AX57">
    <cfRule type="cellIs" dxfId="355" priority="335" operator="lessThan">
      <formula>0.94</formula>
    </cfRule>
  </conditionalFormatting>
  <conditionalFormatting sqref="Z58:Z61">
    <cfRule type="cellIs" dxfId="354" priority="334" operator="lessThan">
      <formula>0.94</formula>
    </cfRule>
  </conditionalFormatting>
  <conditionalFormatting sqref="AA58:AG58 AL58:AS58 AX58">
    <cfRule type="cellIs" dxfId="353" priority="333" operator="lessThan">
      <formula>0.94</formula>
    </cfRule>
  </conditionalFormatting>
  <conditionalFormatting sqref="AA59:AG61 AL59:AS61 AX59:AX61">
    <cfRule type="cellIs" dxfId="352" priority="332" operator="lessThan">
      <formula>0.94</formula>
    </cfRule>
  </conditionalFormatting>
  <conditionalFormatting sqref="Z62:Z64">
    <cfRule type="cellIs" dxfId="351" priority="331" operator="lessThan">
      <formula>0.94</formula>
    </cfRule>
  </conditionalFormatting>
  <conditionalFormatting sqref="AA62:AG64 AL62:AS64 AX62:AX64">
    <cfRule type="cellIs" dxfId="350" priority="330" operator="lessThan">
      <formula>0.94</formula>
    </cfRule>
  </conditionalFormatting>
  <conditionalFormatting sqref="Z65:Z67">
    <cfRule type="cellIs" dxfId="349" priority="329" operator="lessThan">
      <formula>0.94</formula>
    </cfRule>
  </conditionalFormatting>
  <conditionalFormatting sqref="AA65:AG67 AL65:AS67 AX65:AX67">
    <cfRule type="cellIs" dxfId="348" priority="328" operator="lessThan">
      <formula>0.94</formula>
    </cfRule>
  </conditionalFormatting>
  <conditionalFormatting sqref="Z69:Z70">
    <cfRule type="cellIs" dxfId="347" priority="327" operator="lessThan">
      <formula>0.94</formula>
    </cfRule>
  </conditionalFormatting>
  <conditionalFormatting sqref="AA69:AG70 AL69:AO70 AX69:AX70">
    <cfRule type="cellIs" dxfId="346" priority="326" operator="lessThan">
      <formula>0.94</formula>
    </cfRule>
  </conditionalFormatting>
  <conditionalFormatting sqref="AV58:AW58">
    <cfRule type="cellIs" dxfId="345" priority="245" operator="lessThan">
      <formula>0.94</formula>
    </cfRule>
  </conditionalFormatting>
  <conditionalFormatting sqref="AV59:AW61">
    <cfRule type="cellIs" dxfId="344" priority="244" operator="lessThan">
      <formula>0.94</formula>
    </cfRule>
  </conditionalFormatting>
  <conditionalFormatting sqref="AV62:AW64">
    <cfRule type="cellIs" dxfId="343" priority="243" operator="lessThan">
      <formula>0.94</formula>
    </cfRule>
  </conditionalFormatting>
  <conditionalFormatting sqref="AV65:AW67">
    <cfRule type="cellIs" dxfId="342" priority="242" operator="lessThan">
      <formula>0.94</formula>
    </cfRule>
  </conditionalFormatting>
  <conditionalFormatting sqref="AK15">
    <cfRule type="cellIs" dxfId="341" priority="268" operator="lessThan">
      <formula>0.94</formula>
    </cfRule>
  </conditionalFormatting>
  <conditionalFormatting sqref="AK23 AK30">
    <cfRule type="cellIs" dxfId="340" priority="264" operator="lessThan">
      <formula>0.94</formula>
    </cfRule>
  </conditionalFormatting>
  <conditionalFormatting sqref="AA88:AG88 AL88:AP88 AX88 AR88:AS88">
    <cfRule type="cellIs" dxfId="339" priority="240" operator="lessThan">
      <formula>0.94</formula>
    </cfRule>
  </conditionalFormatting>
  <conditionalFormatting sqref="Z89">
    <cfRule type="cellIs" dxfId="338" priority="239" operator="lessThan">
      <formula>0.94</formula>
    </cfRule>
  </conditionalFormatting>
  <conditionalFormatting sqref="AH13:AH14">
    <cfRule type="cellIs" dxfId="337" priority="325" operator="greaterThan">
      <formula>1</formula>
    </cfRule>
  </conditionalFormatting>
  <conditionalFormatting sqref="AH19:AH22">
    <cfRule type="cellIs" dxfId="336" priority="324" operator="lessThan">
      <formula>0.92</formula>
    </cfRule>
  </conditionalFormatting>
  <conditionalFormatting sqref="AH17">
    <cfRule type="cellIs" dxfId="335" priority="323" operator="lessThan">
      <formula>0.97</formula>
    </cfRule>
  </conditionalFormatting>
  <conditionalFormatting sqref="AH15">
    <cfRule type="cellIs" dxfId="334" priority="322" operator="lessThan">
      <formula>0.94</formula>
    </cfRule>
  </conditionalFormatting>
  <conditionalFormatting sqref="AH16">
    <cfRule type="cellIs" dxfId="333" priority="321" operator="lessThan">
      <formula>0.88</formula>
    </cfRule>
  </conditionalFormatting>
  <conditionalFormatting sqref="AH18">
    <cfRule type="cellIs" dxfId="332" priority="320" operator="lessThan">
      <formula>0.97</formula>
    </cfRule>
  </conditionalFormatting>
  <conditionalFormatting sqref="AH25">
    <cfRule type="cellIs" dxfId="331" priority="319" operator="lessThan">
      <formula>0.97</formula>
    </cfRule>
  </conditionalFormatting>
  <conditionalFormatting sqref="AH23 AH30">
    <cfRule type="cellIs" dxfId="330" priority="318" operator="lessThan">
      <formula>0.94</formula>
    </cfRule>
  </conditionalFormatting>
  <conditionalFormatting sqref="AH24">
    <cfRule type="cellIs" dxfId="329" priority="317" operator="lessThan">
      <formula>0.88</formula>
    </cfRule>
  </conditionalFormatting>
  <conditionalFormatting sqref="AH26">
    <cfRule type="cellIs" dxfId="328" priority="316" operator="lessThan">
      <formula>0.97</formula>
    </cfRule>
  </conditionalFormatting>
  <conditionalFormatting sqref="AH27:AH29">
    <cfRule type="cellIs" dxfId="327" priority="315" operator="lessThan">
      <formula>0.92</formula>
    </cfRule>
  </conditionalFormatting>
  <conditionalFormatting sqref="AH56">
    <cfRule type="cellIs" dxfId="326" priority="314" operator="lessThan">
      <formula>0.94</formula>
    </cfRule>
  </conditionalFormatting>
  <conditionalFormatting sqref="AH57">
    <cfRule type="cellIs" dxfId="325" priority="313" operator="lessThan">
      <formula>0.94</formula>
    </cfRule>
  </conditionalFormatting>
  <conditionalFormatting sqref="AH58">
    <cfRule type="cellIs" dxfId="324" priority="312" operator="lessThan">
      <formula>0.94</formula>
    </cfRule>
  </conditionalFormatting>
  <conditionalFormatting sqref="AH59:AH61">
    <cfRule type="cellIs" dxfId="323" priority="311" operator="lessThan">
      <formula>0.94</formula>
    </cfRule>
  </conditionalFormatting>
  <conditionalFormatting sqref="AH62:AH64">
    <cfRule type="cellIs" dxfId="322" priority="310" operator="lessThan">
      <formula>0.94</formula>
    </cfRule>
  </conditionalFormatting>
  <conditionalFormatting sqref="AH65:AH67">
    <cfRule type="cellIs" dxfId="321" priority="309" operator="lessThan">
      <formula>0.94</formula>
    </cfRule>
  </conditionalFormatting>
  <conditionalFormatting sqref="AH69:AH70">
    <cfRule type="cellIs" dxfId="320" priority="308" operator="lessThan">
      <formula>0.94</formula>
    </cfRule>
  </conditionalFormatting>
  <conditionalFormatting sqref="AT56:AU56">
    <cfRule type="cellIs" dxfId="319" priority="253" operator="lessThan">
      <formula>0.94</formula>
    </cfRule>
  </conditionalFormatting>
  <conditionalFormatting sqref="AT57:AU57">
    <cfRule type="cellIs" dxfId="318" priority="252" operator="lessThan">
      <formula>0.94</formula>
    </cfRule>
  </conditionalFormatting>
  <conditionalFormatting sqref="AT58:AU58">
    <cfRule type="cellIs" dxfId="317" priority="251" operator="lessThan">
      <formula>0.94</formula>
    </cfRule>
  </conditionalFormatting>
  <conditionalFormatting sqref="AT59:AU61">
    <cfRule type="cellIs" dxfId="316" priority="250" operator="lessThan">
      <formula>0.94</formula>
    </cfRule>
  </conditionalFormatting>
  <conditionalFormatting sqref="AT62:AU64">
    <cfRule type="cellIs" dxfId="315" priority="249" operator="lessThan">
      <formula>0.94</formula>
    </cfRule>
  </conditionalFormatting>
  <conditionalFormatting sqref="AT65:AU67">
    <cfRule type="cellIs" dxfId="314" priority="248" operator="lessThan">
      <formula>0.94</formula>
    </cfRule>
  </conditionalFormatting>
  <conditionalFormatting sqref="AJ88">
    <cfRule type="cellIs" dxfId="313" priority="214" operator="lessThan">
      <formula>0.94</formula>
    </cfRule>
  </conditionalFormatting>
  <conditionalFormatting sqref="AJ89">
    <cfRule type="cellIs" dxfId="312" priority="213" operator="lessThan">
      <formula>0.94</formula>
    </cfRule>
  </conditionalFormatting>
  <conditionalFormatting sqref="AJ90">
    <cfRule type="cellIs" dxfId="311" priority="212" operator="lessThan">
      <formula>0.94</formula>
    </cfRule>
  </conditionalFormatting>
  <conditionalFormatting sqref="AJ91:AJ93">
    <cfRule type="cellIs" dxfId="310" priority="211" operator="lessThan">
      <formula>0.94</formula>
    </cfRule>
  </conditionalFormatting>
  <conditionalFormatting sqref="AI13:AI14">
    <cfRule type="cellIs" dxfId="309" priority="307" operator="greaterThan">
      <formula>1</formula>
    </cfRule>
  </conditionalFormatting>
  <conditionalFormatting sqref="AI19:AI22">
    <cfRule type="cellIs" dxfId="308" priority="306" operator="lessThan">
      <formula>0.92</formula>
    </cfRule>
  </conditionalFormatting>
  <conditionalFormatting sqref="AI17">
    <cfRule type="cellIs" dxfId="307" priority="305" operator="lessThan">
      <formula>0.97</formula>
    </cfRule>
  </conditionalFormatting>
  <conditionalFormatting sqref="AI15">
    <cfRule type="cellIs" dxfId="306" priority="304" operator="lessThan">
      <formula>0.94</formula>
    </cfRule>
  </conditionalFormatting>
  <conditionalFormatting sqref="AI16">
    <cfRule type="cellIs" dxfId="305" priority="303" operator="lessThan">
      <formula>0.88</formula>
    </cfRule>
  </conditionalFormatting>
  <conditionalFormatting sqref="AI18">
    <cfRule type="cellIs" dxfId="304" priority="302" operator="lessThan">
      <formula>0.97</formula>
    </cfRule>
  </conditionalFormatting>
  <conditionalFormatting sqref="AI25">
    <cfRule type="cellIs" dxfId="303" priority="301" operator="lessThan">
      <formula>0.97</formula>
    </cfRule>
  </conditionalFormatting>
  <conditionalFormatting sqref="AI23 AI30">
    <cfRule type="cellIs" dxfId="302" priority="300" operator="lessThan">
      <formula>0.94</formula>
    </cfRule>
  </conditionalFormatting>
  <conditionalFormatting sqref="AI24">
    <cfRule type="cellIs" dxfId="301" priority="299" operator="lessThan">
      <formula>0.88</formula>
    </cfRule>
  </conditionalFormatting>
  <conditionalFormatting sqref="AI26">
    <cfRule type="cellIs" dxfId="300" priority="298" operator="lessThan">
      <formula>0.97</formula>
    </cfRule>
  </conditionalFormatting>
  <conditionalFormatting sqref="AI27:AI29">
    <cfRule type="cellIs" dxfId="299" priority="297" operator="lessThan">
      <formula>0.92</formula>
    </cfRule>
  </conditionalFormatting>
  <conditionalFormatting sqref="AI56">
    <cfRule type="cellIs" dxfId="298" priority="296" operator="lessThan">
      <formula>0.94</formula>
    </cfRule>
  </conditionalFormatting>
  <conditionalFormatting sqref="AI57">
    <cfRule type="cellIs" dxfId="297" priority="295" operator="lessThan">
      <formula>0.94</formula>
    </cfRule>
  </conditionalFormatting>
  <conditionalFormatting sqref="AI58">
    <cfRule type="cellIs" dxfId="296" priority="294" operator="lessThan">
      <formula>0.94</formula>
    </cfRule>
  </conditionalFormatting>
  <conditionalFormatting sqref="AI59:AI61">
    <cfRule type="cellIs" dxfId="295" priority="293" operator="lessThan">
      <formula>0.94</formula>
    </cfRule>
  </conditionalFormatting>
  <conditionalFormatting sqref="AI62:AI64">
    <cfRule type="cellIs" dxfId="294" priority="292" operator="lessThan">
      <formula>0.94</formula>
    </cfRule>
  </conditionalFormatting>
  <conditionalFormatting sqref="AI65:AI67">
    <cfRule type="cellIs" dxfId="293" priority="291" operator="lessThan">
      <formula>0.94</formula>
    </cfRule>
  </conditionalFormatting>
  <conditionalFormatting sqref="AI69:AI70">
    <cfRule type="cellIs" dxfId="292" priority="290" operator="lessThan">
      <formula>0.94</formula>
    </cfRule>
  </conditionalFormatting>
  <conditionalFormatting sqref="AV90:AW90">
    <cfRule type="cellIs" dxfId="291" priority="192" operator="lessThan">
      <formula>0.94</formula>
    </cfRule>
  </conditionalFormatting>
  <conditionalFormatting sqref="AV91:AW93">
    <cfRule type="cellIs" dxfId="290" priority="191" operator="lessThan">
      <formula>0.94</formula>
    </cfRule>
  </conditionalFormatting>
  <conditionalFormatting sqref="AV94:AW96">
    <cfRule type="cellIs" dxfId="289" priority="190" operator="lessThan">
      <formula>0.94</formula>
    </cfRule>
  </conditionalFormatting>
  <conditionalFormatting sqref="AV97:AW99">
    <cfRule type="cellIs" dxfId="288" priority="189" operator="lessThan">
      <formula>0.94</formula>
    </cfRule>
  </conditionalFormatting>
  <conditionalFormatting sqref="Z88">
    <cfRule type="cellIs" dxfId="287" priority="241" operator="lessThan">
      <formula>0.94</formula>
    </cfRule>
  </conditionalFormatting>
  <conditionalFormatting sqref="AA89:AG89 AL89:AP89 AX89 AR89:AS89">
    <cfRule type="cellIs" dxfId="286" priority="238" operator="lessThan">
      <formula>0.94</formula>
    </cfRule>
  </conditionalFormatting>
  <conditionalFormatting sqref="Z90:Z93">
    <cfRule type="cellIs" dxfId="285" priority="237" operator="lessThan">
      <formula>0.94</formula>
    </cfRule>
  </conditionalFormatting>
  <conditionalFormatting sqref="AA90:AG90 AL90:AP90 AX90 AR90:AS90">
    <cfRule type="cellIs" dxfId="284" priority="236" operator="lessThan">
      <formula>0.94</formula>
    </cfRule>
  </conditionalFormatting>
  <conditionalFormatting sqref="AJ13:AJ14">
    <cfRule type="cellIs" dxfId="283" priority="289" operator="greaterThan">
      <formula>1</formula>
    </cfRule>
  </conditionalFormatting>
  <conditionalFormatting sqref="AJ19:AJ22">
    <cfRule type="cellIs" dxfId="282" priority="288" operator="lessThan">
      <formula>0.92</formula>
    </cfRule>
  </conditionalFormatting>
  <conditionalFormatting sqref="AJ17">
    <cfRule type="cellIs" dxfId="281" priority="287" operator="lessThan">
      <formula>0.97</formula>
    </cfRule>
  </conditionalFormatting>
  <conditionalFormatting sqref="AJ15">
    <cfRule type="cellIs" dxfId="280" priority="286" operator="lessThan">
      <formula>0.94</formula>
    </cfRule>
  </conditionalFormatting>
  <conditionalFormatting sqref="AJ16">
    <cfRule type="cellIs" dxfId="279" priority="285" operator="lessThan">
      <formula>0.88</formula>
    </cfRule>
  </conditionalFormatting>
  <conditionalFormatting sqref="AJ18">
    <cfRule type="cellIs" dxfId="278" priority="284" operator="lessThan">
      <formula>0.97</formula>
    </cfRule>
  </conditionalFormatting>
  <conditionalFormatting sqref="AJ25">
    <cfRule type="cellIs" dxfId="277" priority="283" operator="lessThan">
      <formula>0.97</formula>
    </cfRule>
  </conditionalFormatting>
  <conditionalFormatting sqref="AJ23 AJ30">
    <cfRule type="cellIs" dxfId="276" priority="282" operator="lessThan">
      <formula>0.94</formula>
    </cfRule>
  </conditionalFormatting>
  <conditionalFormatting sqref="AJ24">
    <cfRule type="cellIs" dxfId="275" priority="281" operator="lessThan">
      <formula>0.88</formula>
    </cfRule>
  </conditionalFormatting>
  <conditionalFormatting sqref="AJ26">
    <cfRule type="cellIs" dxfId="274" priority="280" operator="lessThan">
      <formula>0.97</formula>
    </cfRule>
  </conditionalFormatting>
  <conditionalFormatting sqref="AJ27:AJ29">
    <cfRule type="cellIs" dxfId="273" priority="279" operator="lessThan">
      <formula>0.92</formula>
    </cfRule>
  </conditionalFormatting>
  <conditionalFormatting sqref="AJ56">
    <cfRule type="cellIs" dxfId="272" priority="278" operator="lessThan">
      <formula>0.94</formula>
    </cfRule>
  </conditionalFormatting>
  <conditionalFormatting sqref="AJ57">
    <cfRule type="cellIs" dxfId="271" priority="277" operator="lessThan">
      <formula>0.94</formula>
    </cfRule>
  </conditionalFormatting>
  <conditionalFormatting sqref="AJ58">
    <cfRule type="cellIs" dxfId="270" priority="276" operator="lessThan">
      <formula>0.94</formula>
    </cfRule>
  </conditionalFormatting>
  <conditionalFormatting sqref="AJ59:AJ61">
    <cfRule type="cellIs" dxfId="269" priority="275" operator="lessThan">
      <formula>0.94</formula>
    </cfRule>
  </conditionalFormatting>
  <conditionalFormatting sqref="AJ62:AJ64">
    <cfRule type="cellIs" dxfId="268" priority="274" operator="lessThan">
      <formula>0.94</formula>
    </cfRule>
  </conditionalFormatting>
  <conditionalFormatting sqref="AJ65:AJ67">
    <cfRule type="cellIs" dxfId="267" priority="273" operator="lessThan">
      <formula>0.94</formula>
    </cfRule>
  </conditionalFormatting>
  <conditionalFormatting sqref="AJ69:AJ70">
    <cfRule type="cellIs" dxfId="266" priority="272" operator="lessThan">
      <formula>0.94</formula>
    </cfRule>
  </conditionalFormatting>
  <conditionalFormatting sqref="AI94:AI96">
    <cfRule type="cellIs" dxfId="265" priority="217" operator="lessThan">
      <formula>0.94</formula>
    </cfRule>
  </conditionalFormatting>
  <conditionalFormatting sqref="AI97:AI99">
    <cfRule type="cellIs" dxfId="264" priority="216" operator="lessThan">
      <formula>0.94</formula>
    </cfRule>
  </conditionalFormatting>
  <conditionalFormatting sqref="AI101:AI102">
    <cfRule type="cellIs" dxfId="263" priority="215" operator="lessThan">
      <formula>0.94</formula>
    </cfRule>
  </conditionalFormatting>
  <conditionalFormatting sqref="AJ94:AJ96">
    <cfRule type="cellIs" dxfId="262" priority="210" operator="lessThan">
      <formula>0.94</formula>
    </cfRule>
  </conditionalFormatting>
  <conditionalFormatting sqref="AJ97:AJ99">
    <cfRule type="cellIs" dxfId="261" priority="209" operator="lessThan">
      <formula>0.94</formula>
    </cfRule>
  </conditionalFormatting>
  <conditionalFormatting sqref="AJ101:AJ102">
    <cfRule type="cellIs" dxfId="260" priority="208" operator="lessThan">
      <formula>0.94</formula>
    </cfRule>
  </conditionalFormatting>
  <conditionalFormatting sqref="AK13:AK14">
    <cfRule type="cellIs" dxfId="259" priority="271" operator="greaterThan">
      <formula>1</formula>
    </cfRule>
  </conditionalFormatting>
  <conditionalFormatting sqref="AK19:AK22">
    <cfRule type="cellIs" dxfId="258" priority="270" operator="lessThan">
      <formula>0.92</formula>
    </cfRule>
  </conditionalFormatting>
  <conditionalFormatting sqref="AK17">
    <cfRule type="cellIs" dxfId="257" priority="269" operator="lessThan">
      <formula>0.97</formula>
    </cfRule>
  </conditionalFormatting>
  <conditionalFormatting sqref="AK16">
    <cfRule type="cellIs" dxfId="256" priority="267" operator="lessThan">
      <formula>0.88</formula>
    </cfRule>
  </conditionalFormatting>
  <conditionalFormatting sqref="AK18">
    <cfRule type="cellIs" dxfId="255" priority="266" operator="lessThan">
      <formula>0.97</formula>
    </cfRule>
  </conditionalFormatting>
  <conditionalFormatting sqref="AK25">
    <cfRule type="cellIs" dxfId="254" priority="265" operator="lessThan">
      <formula>0.97</formula>
    </cfRule>
  </conditionalFormatting>
  <conditionalFormatting sqref="AK24">
    <cfRule type="cellIs" dxfId="253" priority="263" operator="lessThan">
      <formula>0.88</formula>
    </cfRule>
  </conditionalFormatting>
  <conditionalFormatting sqref="AK26">
    <cfRule type="cellIs" dxfId="252" priority="262" operator="lessThan">
      <formula>0.97</formula>
    </cfRule>
  </conditionalFormatting>
  <conditionalFormatting sqref="AK27:AK29">
    <cfRule type="cellIs" dxfId="251" priority="261" operator="lessThan">
      <formula>0.92</formula>
    </cfRule>
  </conditionalFormatting>
  <conditionalFormatting sqref="AK56">
    <cfRule type="cellIs" dxfId="250" priority="260" operator="lessThan">
      <formula>0.94</formula>
    </cfRule>
  </conditionalFormatting>
  <conditionalFormatting sqref="AK57">
    <cfRule type="cellIs" dxfId="249" priority="259" operator="lessThan">
      <formula>0.94</formula>
    </cfRule>
  </conditionalFormatting>
  <conditionalFormatting sqref="AK58">
    <cfRule type="cellIs" dxfId="248" priority="258" operator="lessThan">
      <formula>0.94</formula>
    </cfRule>
  </conditionalFormatting>
  <conditionalFormatting sqref="AK59:AK61">
    <cfRule type="cellIs" dxfId="247" priority="257" operator="lessThan">
      <formula>0.94</formula>
    </cfRule>
  </conditionalFormatting>
  <conditionalFormatting sqref="AK62:AK64">
    <cfRule type="cellIs" dxfId="246" priority="256" operator="lessThan">
      <formula>0.94</formula>
    </cfRule>
  </conditionalFormatting>
  <conditionalFormatting sqref="AK65:AK67">
    <cfRule type="cellIs" dxfId="245" priority="255" operator="lessThan">
      <formula>0.94</formula>
    </cfRule>
  </conditionalFormatting>
  <conditionalFormatting sqref="AK69:AK70">
    <cfRule type="cellIs" dxfId="244" priority="254" operator="lessThan">
      <formula>0.94</formula>
    </cfRule>
  </conditionalFormatting>
  <conditionalFormatting sqref="AP69:AQ69">
    <cfRule type="cellIs" dxfId="243" priority="188" operator="lessThan">
      <formula>0.94</formula>
    </cfRule>
  </conditionalFormatting>
  <conditionalFormatting sqref="AS69:AW69">
    <cfRule type="cellIs" dxfId="242" priority="187" operator="lessThan">
      <formula>0.94</formula>
    </cfRule>
  </conditionalFormatting>
  <conditionalFormatting sqref="AP101:AW101">
    <cfRule type="cellIs" dxfId="241" priority="186" operator="lessThan">
      <formula>0.94</formula>
    </cfRule>
  </conditionalFormatting>
  <conditionalFormatting sqref="AP70">
    <cfRule type="cellIs" dxfId="240" priority="185" operator="lessThan">
      <formula>0.94</formula>
    </cfRule>
  </conditionalFormatting>
  <conditionalFormatting sqref="AQ70">
    <cfRule type="cellIs" dxfId="239" priority="184" operator="lessThan">
      <formula>0.94</formula>
    </cfRule>
  </conditionalFormatting>
  <conditionalFormatting sqref="AR70">
    <cfRule type="cellIs" dxfId="238" priority="183" operator="lessThan">
      <formula>0.94</formula>
    </cfRule>
  </conditionalFormatting>
  <conditionalFormatting sqref="AS70">
    <cfRule type="cellIs" dxfId="237" priority="182" operator="lessThan">
      <formula>0.94</formula>
    </cfRule>
  </conditionalFormatting>
  <conditionalFormatting sqref="AT70">
    <cfRule type="cellIs" dxfId="236" priority="181" operator="lessThan">
      <formula>0.94</formula>
    </cfRule>
  </conditionalFormatting>
  <conditionalFormatting sqref="AU70">
    <cfRule type="cellIs" dxfId="235" priority="180" operator="lessThan">
      <formula>0.94</formula>
    </cfRule>
  </conditionalFormatting>
  <conditionalFormatting sqref="AI89">
    <cfRule type="cellIs" dxfId="234" priority="220" operator="lessThan">
      <formula>0.94</formula>
    </cfRule>
  </conditionalFormatting>
  <conditionalFormatting sqref="AI90">
    <cfRule type="cellIs" dxfId="233" priority="219" operator="lessThan">
      <formula>0.94</formula>
    </cfRule>
  </conditionalFormatting>
  <conditionalFormatting sqref="AI91:AI93">
    <cfRule type="cellIs" dxfId="232" priority="218" operator="lessThan">
      <formula>0.94</formula>
    </cfRule>
  </conditionalFormatting>
  <conditionalFormatting sqref="BD101:BD102">
    <cfRule type="cellIs" dxfId="231" priority="151" operator="lessThan">
      <formula>0.94</formula>
    </cfRule>
  </conditionalFormatting>
  <conditionalFormatting sqref="AQ88">
    <cfRule type="cellIs" dxfId="230" priority="172" operator="lessThan">
      <formula>0.94</formula>
    </cfRule>
  </conditionalFormatting>
  <conditionalFormatting sqref="AQ89">
    <cfRule type="cellIs" dxfId="229" priority="171" operator="lessThan">
      <formula>0.94</formula>
    </cfRule>
  </conditionalFormatting>
  <conditionalFormatting sqref="AQ90">
    <cfRule type="cellIs" dxfId="228" priority="170" operator="lessThan">
      <formula>0.94</formula>
    </cfRule>
  </conditionalFormatting>
  <conditionalFormatting sqref="AZ91:BA93">
    <cfRule type="cellIs" dxfId="227" priority="147" operator="lessThan">
      <formula>0.94</formula>
    </cfRule>
  </conditionalFormatting>
  <conditionalFormatting sqref="AZ94:BA96">
    <cfRule type="cellIs" dxfId="226" priority="146" operator="lessThan">
      <formula>0.94</formula>
    </cfRule>
  </conditionalFormatting>
  <conditionalFormatting sqref="AZ97:BA99">
    <cfRule type="cellIs" dxfId="225" priority="145" operator="lessThan">
      <formula>0.94</formula>
    </cfRule>
  </conditionalFormatting>
  <conditionalFormatting sqref="BB88:BC88">
    <cfRule type="cellIs" dxfId="224" priority="144" operator="lessThan">
      <formula>0.94</formula>
    </cfRule>
  </conditionalFormatting>
  <conditionalFormatting sqref="BB89:BC89">
    <cfRule type="cellIs" dxfId="223" priority="143" operator="lessThan">
      <formula>0.94</formula>
    </cfRule>
  </conditionalFormatting>
  <conditionalFormatting sqref="BB90:BC90">
    <cfRule type="cellIs" dxfId="222" priority="142" operator="lessThan">
      <formula>0.94</formula>
    </cfRule>
  </conditionalFormatting>
  <conditionalFormatting sqref="AV56:AW56">
    <cfRule type="cellIs" dxfId="221" priority="247" operator="lessThan">
      <formula>0.94</formula>
    </cfRule>
  </conditionalFormatting>
  <conditionalFormatting sqref="AV57:AW57">
    <cfRule type="cellIs" dxfId="220" priority="246" operator="lessThan">
      <formula>0.94</formula>
    </cfRule>
  </conditionalFormatting>
  <conditionalFormatting sqref="AZ57:BA57">
    <cfRule type="cellIs" dxfId="219" priority="168" operator="lessThan">
      <formula>0.94</formula>
    </cfRule>
  </conditionalFormatting>
  <conditionalFormatting sqref="AZ58:BA58">
    <cfRule type="cellIs" dxfId="218" priority="167" operator="lessThan">
      <formula>0.94</formula>
    </cfRule>
  </conditionalFormatting>
  <conditionalFormatting sqref="AZ59:BA61">
    <cfRule type="cellIs" dxfId="217" priority="166" operator="lessThan">
      <formula>0.94</formula>
    </cfRule>
  </conditionalFormatting>
  <conditionalFormatting sqref="AZ62:BA64">
    <cfRule type="cellIs" dxfId="216" priority="165" operator="lessThan">
      <formula>0.94</formula>
    </cfRule>
  </conditionalFormatting>
  <conditionalFormatting sqref="AZ65:BA67">
    <cfRule type="cellIs" dxfId="215" priority="164" operator="lessThan">
      <formula>0.94</formula>
    </cfRule>
  </conditionalFormatting>
  <conditionalFormatting sqref="AZ15:BB15">
    <cfRule type="cellIs" dxfId="214" priority="129" operator="lessThan">
      <formula>0.94</formula>
    </cfRule>
  </conditionalFormatting>
  <conditionalFormatting sqref="AA91:AG93 AL91:AS93 AX91:AX93">
    <cfRule type="cellIs" dxfId="213" priority="235" operator="lessThan">
      <formula>0.94</formula>
    </cfRule>
  </conditionalFormatting>
  <conditionalFormatting sqref="Z94:Z96">
    <cfRule type="cellIs" dxfId="212" priority="234" operator="lessThan">
      <formula>0.94</formula>
    </cfRule>
  </conditionalFormatting>
  <conditionalFormatting sqref="AA94:AG96 AL94:AS96 AX94:AX96">
    <cfRule type="cellIs" dxfId="211" priority="233" operator="lessThan">
      <formula>0.94</formula>
    </cfRule>
  </conditionalFormatting>
  <conditionalFormatting sqref="Z97:Z99">
    <cfRule type="cellIs" dxfId="210" priority="232" operator="lessThan">
      <formula>0.94</formula>
    </cfRule>
  </conditionalFormatting>
  <conditionalFormatting sqref="AA97:AG99 AL97:AS99 AX97:AX99">
    <cfRule type="cellIs" dxfId="209" priority="231" operator="lessThan">
      <formula>0.94</formula>
    </cfRule>
  </conditionalFormatting>
  <conditionalFormatting sqref="Z101:Z102">
    <cfRule type="cellIs" dxfId="208" priority="230" operator="lessThan">
      <formula>0.94</formula>
    </cfRule>
  </conditionalFormatting>
  <conditionalFormatting sqref="AA101:AG102 AL101:AO101 AX101:AX102 AL102:AN102">
    <cfRule type="cellIs" dxfId="207" priority="229" operator="lessThan">
      <formula>0.94</formula>
    </cfRule>
  </conditionalFormatting>
  <conditionalFormatting sqref="AH88">
    <cfRule type="cellIs" dxfId="206" priority="228" operator="lessThan">
      <formula>0.94</formula>
    </cfRule>
  </conditionalFormatting>
  <conditionalFormatting sqref="AH89">
    <cfRule type="cellIs" dxfId="205" priority="227" operator="lessThan">
      <formula>0.94</formula>
    </cfRule>
  </conditionalFormatting>
  <conditionalFormatting sqref="AH90">
    <cfRule type="cellIs" dxfId="204" priority="226" operator="lessThan">
      <formula>0.94</formula>
    </cfRule>
  </conditionalFormatting>
  <conditionalFormatting sqref="AH91:AH93">
    <cfRule type="cellIs" dxfId="203" priority="225" operator="lessThan">
      <formula>0.94</formula>
    </cfRule>
  </conditionalFormatting>
  <conditionalFormatting sqref="AH94:AH96">
    <cfRule type="cellIs" dxfId="202" priority="224" operator="lessThan">
      <formula>0.94</formula>
    </cfRule>
  </conditionalFormatting>
  <conditionalFormatting sqref="AH97:AH99">
    <cfRule type="cellIs" dxfId="201" priority="223" operator="lessThan">
      <formula>0.94</formula>
    </cfRule>
  </conditionalFormatting>
  <conditionalFormatting sqref="AH101:AH102">
    <cfRule type="cellIs" dxfId="200" priority="222" operator="lessThan">
      <formula>0.94</formula>
    </cfRule>
  </conditionalFormatting>
  <conditionalFormatting sqref="AI88">
    <cfRule type="cellIs" dxfId="199" priority="221" operator="lessThan">
      <formula>0.94</formula>
    </cfRule>
  </conditionalFormatting>
  <conditionalFormatting sqref="AZ56:BA56">
    <cfRule type="cellIs" dxfId="198" priority="169" operator="lessThan">
      <formula>0.94</formula>
    </cfRule>
  </conditionalFormatting>
  <conditionalFormatting sqref="AK88">
    <cfRule type="cellIs" dxfId="197" priority="207" operator="lessThan">
      <formula>0.94</formula>
    </cfRule>
  </conditionalFormatting>
  <conditionalFormatting sqref="AK89">
    <cfRule type="cellIs" dxfId="196" priority="206" operator="lessThan">
      <formula>0.94</formula>
    </cfRule>
  </conditionalFormatting>
  <conditionalFormatting sqref="AK90">
    <cfRule type="cellIs" dxfId="195" priority="205" operator="lessThan">
      <formula>0.94</formula>
    </cfRule>
  </conditionalFormatting>
  <conditionalFormatting sqref="AK91:AK93">
    <cfRule type="cellIs" dxfId="194" priority="204" operator="lessThan">
      <formula>0.94</formula>
    </cfRule>
  </conditionalFormatting>
  <conditionalFormatting sqref="AK94:AK96">
    <cfRule type="cellIs" dxfId="193" priority="203" operator="lessThan">
      <formula>0.94</formula>
    </cfRule>
  </conditionalFormatting>
  <conditionalFormatting sqref="AK97:AK99">
    <cfRule type="cellIs" dxfId="192" priority="202" operator="lessThan">
      <formula>0.94</formula>
    </cfRule>
  </conditionalFormatting>
  <conditionalFormatting sqref="AK101:AK102">
    <cfRule type="cellIs" dxfId="191" priority="201" operator="lessThan">
      <formula>0.94</formula>
    </cfRule>
  </conditionalFormatting>
  <conditionalFormatting sqref="AT88:AU88">
    <cfRule type="cellIs" dxfId="190" priority="200" operator="lessThan">
      <formula>0.94</formula>
    </cfRule>
  </conditionalFormatting>
  <conditionalFormatting sqref="AT89:AU89">
    <cfRule type="cellIs" dxfId="189" priority="199" operator="lessThan">
      <formula>0.94</formula>
    </cfRule>
  </conditionalFormatting>
  <conditionalFormatting sqref="AT90:AU90">
    <cfRule type="cellIs" dxfId="188" priority="198" operator="lessThan">
      <formula>0.94</formula>
    </cfRule>
  </conditionalFormatting>
  <conditionalFormatting sqref="AT91:AU93">
    <cfRule type="cellIs" dxfId="187" priority="197" operator="lessThan">
      <formula>0.94</formula>
    </cfRule>
  </conditionalFormatting>
  <conditionalFormatting sqref="AT94:AU96">
    <cfRule type="cellIs" dxfId="186" priority="196" operator="lessThan">
      <formula>0.94</formula>
    </cfRule>
  </conditionalFormatting>
  <conditionalFormatting sqref="AT97:AU99">
    <cfRule type="cellIs" dxfId="185" priority="195" operator="lessThan">
      <formula>0.94</formula>
    </cfRule>
  </conditionalFormatting>
  <conditionalFormatting sqref="AV88:AW88">
    <cfRule type="cellIs" dxfId="184" priority="194" operator="lessThan">
      <formula>0.94</formula>
    </cfRule>
  </conditionalFormatting>
  <conditionalFormatting sqref="AV89:AW89">
    <cfRule type="cellIs" dxfId="183" priority="193" operator="lessThan">
      <formula>0.94</formula>
    </cfRule>
  </conditionalFormatting>
  <conditionalFormatting sqref="AV70">
    <cfRule type="cellIs" dxfId="182" priority="179" operator="lessThan">
      <formula>0.94</formula>
    </cfRule>
  </conditionalFormatting>
  <conditionalFormatting sqref="AW70">
    <cfRule type="cellIs" dxfId="181" priority="178" operator="lessThan">
      <formula>0.94</formula>
    </cfRule>
  </conditionalFormatting>
  <conditionalFormatting sqref="AO102:AW102">
    <cfRule type="cellIs" dxfId="180" priority="177" operator="lessThan">
      <formula>0.94</formula>
    </cfRule>
  </conditionalFormatting>
  <conditionalFormatting sqref="AR69">
    <cfRule type="cellIs" dxfId="179" priority="176" operator="lessThan">
      <formula>0.94</formula>
    </cfRule>
  </conditionalFormatting>
  <conditionalFormatting sqref="AC18">
    <cfRule type="cellIs" dxfId="178" priority="175" operator="lessThan">
      <formula>0.97</formula>
    </cfRule>
  </conditionalFormatting>
  <conditionalFormatting sqref="AD18:AG18">
    <cfRule type="cellIs" dxfId="177" priority="174" operator="lessThan">
      <formula>0.97</formula>
    </cfRule>
  </conditionalFormatting>
  <conditionalFormatting sqref="Z18:AA18">
    <cfRule type="cellIs" dxfId="176" priority="173" operator="lessThan">
      <formula>0.97</formula>
    </cfRule>
  </conditionalFormatting>
  <conditionalFormatting sqref="AZ88:BA88">
    <cfRule type="cellIs" dxfId="175" priority="150" operator="lessThan">
      <formula>0.94</formula>
    </cfRule>
  </conditionalFormatting>
  <conditionalFormatting sqref="AZ89:BA89">
    <cfRule type="cellIs" dxfId="174" priority="149" operator="lessThan">
      <formula>0.94</formula>
    </cfRule>
  </conditionalFormatting>
  <conditionalFormatting sqref="AZ90:BA90">
    <cfRule type="cellIs" dxfId="173" priority="148" operator="lessThan">
      <formula>0.94</formula>
    </cfRule>
  </conditionalFormatting>
  <conditionalFormatting sqref="BC23 BC30">
    <cfRule type="cellIs" dxfId="172" priority="105" operator="lessThan">
      <formula>0.94</formula>
    </cfRule>
  </conditionalFormatting>
  <conditionalFormatting sqref="BD88:BE88">
    <cfRule type="cellIs" dxfId="171" priority="54" operator="lessThan">
      <formula>0.94</formula>
    </cfRule>
  </conditionalFormatting>
  <conditionalFormatting sqref="BD15">
    <cfRule type="cellIs" dxfId="170" priority="99" operator="lessThan">
      <formula>0.94</formula>
    </cfRule>
  </conditionalFormatting>
  <conditionalFormatting sqref="BD90:BE90">
    <cfRule type="cellIs" dxfId="169" priority="52" operator="lessThan">
      <formula>0.94</formula>
    </cfRule>
  </conditionalFormatting>
  <conditionalFormatting sqref="BD91:BE93">
    <cfRule type="cellIs" dxfId="168" priority="51" operator="lessThan">
      <formula>0.94</formula>
    </cfRule>
  </conditionalFormatting>
  <conditionalFormatting sqref="BD94:BE96">
    <cfRule type="cellIs" dxfId="167" priority="50" operator="lessThan">
      <formula>0.94</formula>
    </cfRule>
  </conditionalFormatting>
  <conditionalFormatting sqref="AZ102:BC102">
    <cfRule type="cellIs" dxfId="166" priority="135" operator="lessThan">
      <formula>0.94</formula>
    </cfRule>
  </conditionalFormatting>
  <conditionalFormatting sqref="BA70">
    <cfRule type="cellIs" dxfId="165" priority="134" operator="lessThan">
      <formula>0.94</formula>
    </cfRule>
  </conditionalFormatting>
  <conditionalFormatting sqref="BB70">
    <cfRule type="cellIs" dxfId="164" priority="133" operator="lessThan">
      <formula>0.94</formula>
    </cfRule>
  </conditionalFormatting>
  <conditionalFormatting sqref="BC70">
    <cfRule type="cellIs" dxfId="163" priority="132" operator="lessThan">
      <formula>0.94</formula>
    </cfRule>
  </conditionalFormatting>
  <conditionalFormatting sqref="BE15">
    <cfRule type="cellIs" dxfId="162" priority="89" operator="lessThan">
      <formula>0.94</formula>
    </cfRule>
  </conditionalFormatting>
  <conditionalFormatting sqref="BE23 BE30">
    <cfRule type="cellIs" dxfId="161" priority="85" operator="lessThan">
      <formula>0.94</formula>
    </cfRule>
  </conditionalFormatting>
  <conditionalFormatting sqref="BB56:BC56">
    <cfRule type="cellIs" dxfId="160" priority="163" operator="lessThan">
      <formula>0.94</formula>
    </cfRule>
  </conditionalFormatting>
  <conditionalFormatting sqref="BB57:BC57">
    <cfRule type="cellIs" dxfId="159" priority="162" operator="lessThan">
      <formula>0.94</formula>
    </cfRule>
  </conditionalFormatting>
  <conditionalFormatting sqref="BB58:BC58">
    <cfRule type="cellIs" dxfId="158" priority="161" operator="lessThan">
      <formula>0.94</formula>
    </cfRule>
  </conditionalFormatting>
  <conditionalFormatting sqref="BB59:BC61">
    <cfRule type="cellIs" dxfId="157" priority="160" operator="lessThan">
      <formula>0.94</formula>
    </cfRule>
  </conditionalFormatting>
  <conditionalFormatting sqref="BB62:BC64">
    <cfRule type="cellIs" dxfId="156" priority="159" operator="lessThan">
      <formula>0.94</formula>
    </cfRule>
  </conditionalFormatting>
  <conditionalFormatting sqref="BB65:BC67">
    <cfRule type="cellIs" dxfId="155" priority="158" operator="lessThan">
      <formula>0.94</formula>
    </cfRule>
  </conditionalFormatting>
  <conditionalFormatting sqref="BX56">
    <cfRule type="cellIs" dxfId="154" priority="70" operator="lessThan">
      <formula>0.94</formula>
    </cfRule>
  </conditionalFormatting>
  <conditionalFormatting sqref="BX57">
    <cfRule type="cellIs" dxfId="153" priority="69" operator="lessThan">
      <formula>0.94</formula>
    </cfRule>
  </conditionalFormatting>
  <conditionalFormatting sqref="BX58">
    <cfRule type="cellIs" dxfId="152" priority="68" operator="lessThan">
      <formula>0.94</formula>
    </cfRule>
  </conditionalFormatting>
  <conditionalFormatting sqref="BX59:BX61">
    <cfRule type="cellIs" dxfId="151" priority="67" operator="lessThan">
      <formula>0.94</formula>
    </cfRule>
  </conditionalFormatting>
  <conditionalFormatting sqref="BX62:BX64">
    <cfRule type="cellIs" dxfId="150" priority="66" operator="lessThan">
      <formula>0.94</formula>
    </cfRule>
  </conditionalFormatting>
  <conditionalFormatting sqref="BX65:BX67">
    <cfRule type="cellIs" dxfId="149" priority="65" operator="lessThan">
      <formula>0.94</formula>
    </cfRule>
  </conditionalFormatting>
  <conditionalFormatting sqref="BX69:BX70">
    <cfRule type="cellIs" dxfId="148" priority="64" operator="lessThan">
      <formula>0.94</formula>
    </cfRule>
  </conditionalFormatting>
  <conditionalFormatting sqref="BD88">
    <cfRule type="cellIs" dxfId="147" priority="157" operator="lessThan">
      <formula>0.94</formula>
    </cfRule>
  </conditionalFormatting>
  <conditionalFormatting sqref="BD89">
    <cfRule type="cellIs" dxfId="146" priority="156" operator="lessThan">
      <formula>0.94</formula>
    </cfRule>
  </conditionalFormatting>
  <conditionalFormatting sqref="BD90">
    <cfRule type="cellIs" dxfId="145" priority="155" operator="lessThan">
      <formula>0.94</formula>
    </cfRule>
  </conditionalFormatting>
  <conditionalFormatting sqref="BD91:BD93">
    <cfRule type="cellIs" dxfId="144" priority="154" operator="lessThan">
      <formula>0.94</formula>
    </cfRule>
  </conditionalFormatting>
  <conditionalFormatting sqref="BD94:BD96">
    <cfRule type="cellIs" dxfId="143" priority="153" operator="lessThan">
      <formula>0.94</formula>
    </cfRule>
  </conditionalFormatting>
  <conditionalFormatting sqref="BD97:BD99">
    <cfRule type="cellIs" dxfId="142" priority="152" operator="lessThan">
      <formula>0.94</formula>
    </cfRule>
  </conditionalFormatting>
  <conditionalFormatting sqref="BB91:BC93">
    <cfRule type="cellIs" dxfId="141" priority="141" operator="lessThan">
      <formula>0.94</formula>
    </cfRule>
  </conditionalFormatting>
  <conditionalFormatting sqref="BB94:BC96">
    <cfRule type="cellIs" dxfId="140" priority="140" operator="lessThan">
      <formula>0.94</formula>
    </cfRule>
  </conditionalFormatting>
  <conditionalFormatting sqref="BB97:BC99">
    <cfRule type="cellIs" dxfId="139" priority="139" operator="lessThan">
      <formula>0.94</formula>
    </cfRule>
  </conditionalFormatting>
  <conditionalFormatting sqref="AZ69:BC69">
    <cfRule type="cellIs" dxfId="138" priority="138" operator="lessThan">
      <formula>0.94</formula>
    </cfRule>
  </conditionalFormatting>
  <conditionalFormatting sqref="AZ101:BC101">
    <cfRule type="cellIs" dxfId="137" priority="137" operator="lessThan">
      <formula>0.94</formula>
    </cfRule>
  </conditionalFormatting>
  <conditionalFormatting sqref="AZ70">
    <cfRule type="cellIs" dxfId="136" priority="136" operator="lessThan">
      <formula>0.94</formula>
    </cfRule>
  </conditionalFormatting>
  <conditionalFormatting sqref="AZ13:BB14">
    <cfRule type="cellIs" dxfId="135" priority="131" operator="greaterThan">
      <formula>1</formula>
    </cfRule>
  </conditionalFormatting>
  <conditionalFormatting sqref="AZ17:BB17">
    <cfRule type="cellIs" dxfId="134" priority="130" operator="lessThan">
      <formula>0.97</formula>
    </cfRule>
  </conditionalFormatting>
  <conditionalFormatting sqref="AZ16:BB16">
    <cfRule type="cellIs" dxfId="133" priority="128" operator="lessThan">
      <formula>0.88</formula>
    </cfRule>
  </conditionalFormatting>
  <conditionalFormatting sqref="AZ19:BB22">
    <cfRule type="cellIs" dxfId="132" priority="127" operator="lessThan">
      <formula>0.92</formula>
    </cfRule>
  </conditionalFormatting>
  <conditionalFormatting sqref="AZ25">
    <cfRule type="cellIs" dxfId="131" priority="126" operator="lessThan">
      <formula>0.97</formula>
    </cfRule>
  </conditionalFormatting>
  <conditionalFormatting sqref="AZ30 AZ23">
    <cfRule type="cellIs" dxfId="130" priority="125" operator="lessThan">
      <formula>0.94</formula>
    </cfRule>
  </conditionalFormatting>
  <conditionalFormatting sqref="AZ24">
    <cfRule type="cellIs" dxfId="129" priority="124" operator="lessThan">
      <formula>0.88</formula>
    </cfRule>
  </conditionalFormatting>
  <conditionalFormatting sqref="AZ26">
    <cfRule type="cellIs" dxfId="128" priority="123" operator="lessThan">
      <formula>0.97</formula>
    </cfRule>
  </conditionalFormatting>
  <conditionalFormatting sqref="AZ27:AZ29">
    <cfRule type="cellIs" dxfId="127" priority="122" operator="lessThan">
      <formula>0.92</formula>
    </cfRule>
  </conditionalFormatting>
  <conditionalFormatting sqref="BA25">
    <cfRule type="cellIs" dxfId="126" priority="121" operator="lessThan">
      <formula>0.97</formula>
    </cfRule>
  </conditionalFormatting>
  <conditionalFormatting sqref="BA30 BA23">
    <cfRule type="cellIs" dxfId="125" priority="120" operator="lessThan">
      <formula>0.94</formula>
    </cfRule>
  </conditionalFormatting>
  <conditionalFormatting sqref="BA24">
    <cfRule type="cellIs" dxfId="124" priority="119" operator="lessThan">
      <formula>0.88</formula>
    </cfRule>
  </conditionalFormatting>
  <conditionalFormatting sqref="BA26">
    <cfRule type="cellIs" dxfId="123" priority="118" operator="lessThan">
      <formula>0.97</formula>
    </cfRule>
  </conditionalFormatting>
  <conditionalFormatting sqref="BA27:BA29">
    <cfRule type="cellIs" dxfId="122" priority="117" operator="lessThan">
      <formula>0.92</formula>
    </cfRule>
  </conditionalFormatting>
  <conditionalFormatting sqref="BB25">
    <cfRule type="cellIs" dxfId="121" priority="116" operator="lessThan">
      <formula>0.97</formula>
    </cfRule>
  </conditionalFormatting>
  <conditionalFormatting sqref="BB23 BB30">
    <cfRule type="cellIs" dxfId="120" priority="115" operator="lessThan">
      <formula>0.94</formula>
    </cfRule>
  </conditionalFormatting>
  <conditionalFormatting sqref="BB24">
    <cfRule type="cellIs" dxfId="119" priority="114" operator="lessThan">
      <formula>0.88</formula>
    </cfRule>
  </conditionalFormatting>
  <conditionalFormatting sqref="BB26">
    <cfRule type="cellIs" dxfId="118" priority="113" operator="lessThan">
      <formula>0.97</formula>
    </cfRule>
  </conditionalFormatting>
  <conditionalFormatting sqref="BB27:BB29">
    <cfRule type="cellIs" dxfId="117" priority="112" operator="lessThan">
      <formula>0.92</formula>
    </cfRule>
  </conditionalFormatting>
  <conditionalFormatting sqref="BC13:BC14">
    <cfRule type="cellIs" dxfId="116" priority="111" operator="greaterThan">
      <formula>1</formula>
    </cfRule>
  </conditionalFormatting>
  <conditionalFormatting sqref="BC17">
    <cfRule type="cellIs" dxfId="115" priority="110" operator="lessThan">
      <formula>0.97</formula>
    </cfRule>
  </conditionalFormatting>
  <conditionalFormatting sqref="BC15">
    <cfRule type="cellIs" dxfId="114" priority="109" operator="lessThan">
      <formula>0.94</formula>
    </cfRule>
  </conditionalFormatting>
  <conditionalFormatting sqref="BC16">
    <cfRule type="cellIs" dxfId="113" priority="108" operator="lessThan">
      <formula>0.88</formula>
    </cfRule>
  </conditionalFormatting>
  <conditionalFormatting sqref="BC19:BC22">
    <cfRule type="cellIs" dxfId="112" priority="107" operator="lessThan">
      <formula>0.92</formula>
    </cfRule>
  </conditionalFormatting>
  <conditionalFormatting sqref="BC25">
    <cfRule type="cellIs" dxfId="111" priority="106" operator="lessThan">
      <formula>0.97</formula>
    </cfRule>
  </conditionalFormatting>
  <conditionalFormatting sqref="BC24">
    <cfRule type="cellIs" dxfId="110" priority="104" operator="lessThan">
      <formula>0.88</formula>
    </cfRule>
  </conditionalFormatting>
  <conditionalFormatting sqref="BC26">
    <cfRule type="cellIs" dxfId="109" priority="103" operator="lessThan">
      <formula>0.97</formula>
    </cfRule>
  </conditionalFormatting>
  <conditionalFormatting sqref="BC27:BC29">
    <cfRule type="cellIs" dxfId="108" priority="102" operator="lessThan">
      <formula>0.92</formula>
    </cfRule>
  </conditionalFormatting>
  <conditionalFormatting sqref="BD13:BD14">
    <cfRule type="cellIs" dxfId="107" priority="101" operator="greaterThan">
      <formula>1</formula>
    </cfRule>
  </conditionalFormatting>
  <conditionalFormatting sqref="BD17">
    <cfRule type="cellIs" dxfId="106" priority="100" operator="lessThan">
      <formula>0.97</formula>
    </cfRule>
  </conditionalFormatting>
  <conditionalFormatting sqref="BD89:BE89">
    <cfRule type="cellIs" dxfId="105" priority="53" operator="lessThan">
      <formula>0.94</formula>
    </cfRule>
  </conditionalFormatting>
  <conditionalFormatting sqref="BD16">
    <cfRule type="cellIs" dxfId="104" priority="98" operator="lessThan">
      <formula>0.88</formula>
    </cfRule>
  </conditionalFormatting>
  <conditionalFormatting sqref="BD19:BD22">
    <cfRule type="cellIs" dxfId="103" priority="97" operator="lessThan">
      <formula>0.92</formula>
    </cfRule>
  </conditionalFormatting>
  <conditionalFormatting sqref="BD25">
    <cfRule type="cellIs" dxfId="102" priority="96" operator="lessThan">
      <formula>0.97</formula>
    </cfRule>
  </conditionalFormatting>
  <conditionalFormatting sqref="BD23 BD30">
    <cfRule type="cellIs" dxfId="101" priority="95" operator="lessThan">
      <formula>0.94</formula>
    </cfRule>
  </conditionalFormatting>
  <conditionalFormatting sqref="BD24">
    <cfRule type="cellIs" dxfId="100" priority="94" operator="lessThan">
      <formula>0.88</formula>
    </cfRule>
  </conditionalFormatting>
  <conditionalFormatting sqref="BD26">
    <cfRule type="cellIs" dxfId="99" priority="93" operator="lessThan">
      <formula>0.97</formula>
    </cfRule>
  </conditionalFormatting>
  <conditionalFormatting sqref="BD27:BD29">
    <cfRule type="cellIs" dxfId="98" priority="92" operator="lessThan">
      <formula>0.92</formula>
    </cfRule>
  </conditionalFormatting>
  <conditionalFormatting sqref="BE13:BE14">
    <cfRule type="cellIs" dxfId="97" priority="91" operator="greaterThan">
      <formula>1</formula>
    </cfRule>
  </conditionalFormatting>
  <conditionalFormatting sqref="BE17">
    <cfRule type="cellIs" dxfId="96" priority="90" operator="lessThan">
      <formula>0.97</formula>
    </cfRule>
  </conditionalFormatting>
  <conditionalFormatting sqref="BE16">
    <cfRule type="cellIs" dxfId="95" priority="88" operator="lessThan">
      <formula>0.88</formula>
    </cfRule>
  </conditionalFormatting>
  <conditionalFormatting sqref="BE19:BE22">
    <cfRule type="cellIs" dxfId="94" priority="87" operator="lessThan">
      <formula>0.92</formula>
    </cfRule>
  </conditionalFormatting>
  <conditionalFormatting sqref="BE25">
    <cfRule type="cellIs" dxfId="93" priority="86" operator="lessThan">
      <formula>0.97</formula>
    </cfRule>
  </conditionalFormatting>
  <conditionalFormatting sqref="BE24">
    <cfRule type="cellIs" dxfId="92" priority="84" operator="lessThan">
      <formula>0.88</formula>
    </cfRule>
  </conditionalFormatting>
  <conditionalFormatting sqref="BE26">
    <cfRule type="cellIs" dxfId="91" priority="83" operator="lessThan">
      <formula>0.97</formula>
    </cfRule>
  </conditionalFormatting>
  <conditionalFormatting sqref="BE27:BE29">
    <cfRule type="cellIs" dxfId="90" priority="82" operator="lessThan">
      <formula>0.92</formula>
    </cfRule>
  </conditionalFormatting>
  <conditionalFormatting sqref="BB18">
    <cfRule type="cellIs" dxfId="89" priority="81" operator="lessThan">
      <formula>0.97</formula>
    </cfRule>
  </conditionalFormatting>
  <conditionalFormatting sqref="BC18">
    <cfRule type="cellIs" dxfId="88" priority="80" operator="lessThan">
      <formula>0.97</formula>
    </cfRule>
  </conditionalFormatting>
  <conditionalFormatting sqref="BD18:BE18">
    <cfRule type="cellIs" dxfId="87" priority="79" operator="lessThan">
      <formula>0.97</formula>
    </cfRule>
  </conditionalFormatting>
  <conditionalFormatting sqref="AZ18:BA18">
    <cfRule type="cellIs" dxfId="86" priority="78" operator="lessThan">
      <formula>0.97</formula>
    </cfRule>
  </conditionalFormatting>
  <conditionalFormatting sqref="BL17 BL25">
    <cfRule type="cellIs" dxfId="85" priority="77" operator="lessThan">
      <formula>0.97</formula>
    </cfRule>
  </conditionalFormatting>
  <conditionalFormatting sqref="BL30 BL23 BL15">
    <cfRule type="cellIs" dxfId="84" priority="76" operator="lessThan">
      <formula>0.94</formula>
    </cfRule>
  </conditionalFormatting>
  <conditionalFormatting sqref="BL24 BL16">
    <cfRule type="cellIs" dxfId="83" priority="75" operator="lessThan">
      <formula>0.88</formula>
    </cfRule>
  </conditionalFormatting>
  <conditionalFormatting sqref="BL19:BL22 BL27:BL29">
    <cfRule type="cellIs" dxfId="82" priority="74" operator="lessThan">
      <formula>0.92</formula>
    </cfRule>
  </conditionalFormatting>
  <conditionalFormatting sqref="BL13:BL14">
    <cfRule type="cellIs" dxfId="81" priority="73" operator="greaterThan">
      <formula>1</formula>
    </cfRule>
  </conditionalFormatting>
  <conditionalFormatting sqref="BL18">
    <cfRule type="cellIs" dxfId="80" priority="72" operator="lessThan">
      <formula>0.97</formula>
    </cfRule>
  </conditionalFormatting>
  <conditionalFormatting sqref="BL26">
    <cfRule type="cellIs" dxfId="79" priority="71" operator="lessThan">
      <formula>0.92</formula>
    </cfRule>
  </conditionalFormatting>
  <conditionalFormatting sqref="BD56:BE56">
    <cfRule type="cellIs" dxfId="78" priority="63" operator="lessThan">
      <formula>0.94</formula>
    </cfRule>
  </conditionalFormatting>
  <conditionalFormatting sqref="BD57:BE57">
    <cfRule type="cellIs" dxfId="77" priority="62" operator="lessThan">
      <formula>0.94</formula>
    </cfRule>
  </conditionalFormatting>
  <conditionalFormatting sqref="BD58:BE58">
    <cfRule type="cellIs" dxfId="76" priority="61" operator="lessThan">
      <formula>0.94</formula>
    </cfRule>
  </conditionalFormatting>
  <conditionalFormatting sqref="BD59:BE61">
    <cfRule type="cellIs" dxfId="75" priority="60" operator="lessThan">
      <formula>0.94</formula>
    </cfRule>
  </conditionalFormatting>
  <conditionalFormatting sqref="BD62:BE64">
    <cfRule type="cellIs" dxfId="74" priority="59" operator="lessThan">
      <formula>0.94</formula>
    </cfRule>
  </conditionalFormatting>
  <conditionalFormatting sqref="BD65:BE67">
    <cfRule type="cellIs" dxfId="73" priority="58" operator="lessThan">
      <formula>0.94</formula>
    </cfRule>
  </conditionalFormatting>
  <conditionalFormatting sqref="BD69:BE69">
    <cfRule type="cellIs" dxfId="72" priority="57" operator="lessThan">
      <formula>0.94</formula>
    </cfRule>
  </conditionalFormatting>
  <conditionalFormatting sqref="BD70">
    <cfRule type="cellIs" dxfId="71" priority="56" operator="lessThan">
      <formula>0.94</formula>
    </cfRule>
  </conditionalFormatting>
  <conditionalFormatting sqref="BE70">
    <cfRule type="cellIs" dxfId="70" priority="55" operator="lessThan">
      <formula>0.94</formula>
    </cfRule>
  </conditionalFormatting>
  <conditionalFormatting sqref="BD97:BE99">
    <cfRule type="cellIs" dxfId="69" priority="49" operator="lessThan">
      <formula>0.94</formula>
    </cfRule>
  </conditionalFormatting>
  <conditionalFormatting sqref="BD101:BE101">
    <cfRule type="cellIs" dxfId="68" priority="48" operator="lessThan">
      <formula>0.94</formula>
    </cfRule>
  </conditionalFormatting>
  <conditionalFormatting sqref="BD102:BE102">
    <cfRule type="cellIs" dxfId="67" priority="47" operator="lessThan">
      <formula>0.94</formula>
    </cfRule>
  </conditionalFormatting>
  <conditionalFormatting sqref="BX88">
    <cfRule type="cellIs" dxfId="66" priority="46" operator="lessThan">
      <formula>0.94</formula>
    </cfRule>
  </conditionalFormatting>
  <conditionalFormatting sqref="BX89">
    <cfRule type="cellIs" dxfId="65" priority="45" operator="lessThan">
      <formula>0.94</formula>
    </cfRule>
  </conditionalFormatting>
  <conditionalFormatting sqref="BX90">
    <cfRule type="cellIs" dxfId="64" priority="44" operator="lessThan">
      <formula>0.94</formula>
    </cfRule>
  </conditionalFormatting>
  <conditionalFormatting sqref="BX91:BX93">
    <cfRule type="cellIs" dxfId="63" priority="43" operator="lessThan">
      <formula>0.94</formula>
    </cfRule>
  </conditionalFormatting>
  <conditionalFormatting sqref="BX94:BX96">
    <cfRule type="cellIs" dxfId="62" priority="42" operator="lessThan">
      <formula>0.94</formula>
    </cfRule>
  </conditionalFormatting>
  <conditionalFormatting sqref="BX97:BX99">
    <cfRule type="cellIs" dxfId="61" priority="41" operator="lessThan">
      <formula>0.94</formula>
    </cfRule>
  </conditionalFormatting>
  <conditionalFormatting sqref="BX101:BX102">
    <cfRule type="cellIs" dxfId="60" priority="40" operator="lessThan">
      <formula>0.94</formula>
    </cfRule>
  </conditionalFormatting>
  <conditionalFormatting sqref="BF56:BG56">
    <cfRule type="cellIs" dxfId="59" priority="39" operator="lessThan">
      <formula>0.94</formula>
    </cfRule>
  </conditionalFormatting>
  <conditionalFormatting sqref="BF57:BG57">
    <cfRule type="cellIs" dxfId="58" priority="38" operator="lessThan">
      <formula>0.94</formula>
    </cfRule>
  </conditionalFormatting>
  <conditionalFormatting sqref="BF58:BG58">
    <cfRule type="cellIs" dxfId="57" priority="37" operator="lessThan">
      <formula>0.94</formula>
    </cfRule>
  </conditionalFormatting>
  <conditionalFormatting sqref="BF59:BG61">
    <cfRule type="cellIs" dxfId="56" priority="36" operator="lessThan">
      <formula>0.94</formula>
    </cfRule>
  </conditionalFormatting>
  <conditionalFormatting sqref="BF62:BG64">
    <cfRule type="cellIs" dxfId="55" priority="35" operator="lessThan">
      <formula>0.94</formula>
    </cfRule>
  </conditionalFormatting>
  <conditionalFormatting sqref="BF65:BG67">
    <cfRule type="cellIs" dxfId="54" priority="34" operator="lessThan">
      <formula>0.94</formula>
    </cfRule>
  </conditionalFormatting>
  <conditionalFormatting sqref="BF69:BG69">
    <cfRule type="cellIs" dxfId="53" priority="33" operator="lessThan">
      <formula>0.94</formula>
    </cfRule>
  </conditionalFormatting>
  <conditionalFormatting sqref="BF70">
    <cfRule type="cellIs" dxfId="52" priority="32" operator="lessThan">
      <formula>0.94</formula>
    </cfRule>
  </conditionalFormatting>
  <conditionalFormatting sqref="BG70">
    <cfRule type="cellIs" dxfId="51" priority="31" operator="lessThan">
      <formula>0.94</formula>
    </cfRule>
  </conditionalFormatting>
  <conditionalFormatting sqref="BF15:BK15">
    <cfRule type="cellIs" dxfId="50" priority="28" operator="lessThan">
      <formula>0.94</formula>
    </cfRule>
  </conditionalFormatting>
  <conditionalFormatting sqref="BF23:BK23 BF30:BK30">
    <cfRule type="cellIs" dxfId="49" priority="24" operator="lessThan">
      <formula>0.94</formula>
    </cfRule>
  </conditionalFormatting>
  <conditionalFormatting sqref="BF13:BK14">
    <cfRule type="cellIs" dxfId="48" priority="30" operator="greaterThan">
      <formula>1</formula>
    </cfRule>
  </conditionalFormatting>
  <conditionalFormatting sqref="BF17:BK17">
    <cfRule type="cellIs" dxfId="47" priority="29" operator="lessThan">
      <formula>0.97</formula>
    </cfRule>
  </conditionalFormatting>
  <conditionalFormatting sqref="BF16:BK16">
    <cfRule type="cellIs" dxfId="46" priority="27" operator="lessThan">
      <formula>0.88</formula>
    </cfRule>
  </conditionalFormatting>
  <conditionalFormatting sqref="BF19:BK22">
    <cfRule type="cellIs" dxfId="45" priority="26" operator="lessThan">
      <formula>0.92</formula>
    </cfRule>
  </conditionalFormatting>
  <conditionalFormatting sqref="BF25:BK25">
    <cfRule type="cellIs" dxfId="44" priority="25" operator="lessThan">
      <formula>0.97</formula>
    </cfRule>
  </conditionalFormatting>
  <conditionalFormatting sqref="BF24:BK24">
    <cfRule type="cellIs" dxfId="43" priority="23" operator="lessThan">
      <formula>0.88</formula>
    </cfRule>
  </conditionalFormatting>
  <conditionalFormatting sqref="BF26:BK26">
    <cfRule type="cellIs" dxfId="42" priority="22" operator="lessThan">
      <formula>0.97</formula>
    </cfRule>
  </conditionalFormatting>
  <conditionalFormatting sqref="BF27:BK29">
    <cfRule type="cellIs" dxfId="41" priority="21" operator="lessThan">
      <formula>0.92</formula>
    </cfRule>
  </conditionalFormatting>
  <conditionalFormatting sqref="BF18:BK18">
    <cfRule type="cellIs" dxfId="40" priority="20" operator="lessThan">
      <formula>0.97</formula>
    </cfRule>
  </conditionalFormatting>
  <conditionalFormatting sqref="BH56:BW56">
    <cfRule type="cellIs" dxfId="39" priority="19" operator="lessThan">
      <formula>0.94</formula>
    </cfRule>
  </conditionalFormatting>
  <conditionalFormatting sqref="BH57:BW57">
    <cfRule type="cellIs" dxfId="38" priority="18" operator="lessThan">
      <formula>0.94</formula>
    </cfRule>
  </conditionalFormatting>
  <conditionalFormatting sqref="BH58:BW58">
    <cfRule type="cellIs" dxfId="37" priority="17" operator="lessThan">
      <formula>0.94</formula>
    </cfRule>
  </conditionalFormatting>
  <conditionalFormatting sqref="BH59:BW61">
    <cfRule type="cellIs" dxfId="36" priority="16" operator="lessThan">
      <formula>0.94</formula>
    </cfRule>
  </conditionalFormatting>
  <conditionalFormatting sqref="BH62:BW64">
    <cfRule type="cellIs" dxfId="35" priority="15" operator="lessThan">
      <formula>0.94</formula>
    </cfRule>
  </conditionalFormatting>
  <conditionalFormatting sqref="BH65:BW67">
    <cfRule type="cellIs" dxfId="34" priority="14" operator="lessThan">
      <formula>0.94</formula>
    </cfRule>
  </conditionalFormatting>
  <conditionalFormatting sqref="BI69:BW69">
    <cfRule type="cellIs" dxfId="33" priority="13" operator="lessThan">
      <formula>0.94</formula>
    </cfRule>
  </conditionalFormatting>
  <conditionalFormatting sqref="BH70:BW70">
    <cfRule type="cellIs" dxfId="32" priority="12" operator="lessThan">
      <formula>0.94</formula>
    </cfRule>
  </conditionalFormatting>
  <conditionalFormatting sqref="BF88:BW88">
    <cfRule type="cellIs" dxfId="31" priority="11" operator="lessThan">
      <formula>0.94</formula>
    </cfRule>
  </conditionalFormatting>
  <conditionalFormatting sqref="BF90:BW90">
    <cfRule type="cellIs" dxfId="30" priority="9" operator="lessThan">
      <formula>0.94</formula>
    </cfRule>
  </conditionalFormatting>
  <conditionalFormatting sqref="BF91:BW93">
    <cfRule type="cellIs" dxfId="29" priority="8" operator="lessThan">
      <formula>0.94</formula>
    </cfRule>
  </conditionalFormatting>
  <conditionalFormatting sqref="BF94:BW94 BS95:BT98 BF95:BR96 BV95:BW98">
    <cfRule type="cellIs" dxfId="28" priority="7" operator="lessThan">
      <formula>0.94</formula>
    </cfRule>
  </conditionalFormatting>
  <conditionalFormatting sqref="BF89:BW89">
    <cfRule type="cellIs" dxfId="27" priority="10" operator="lessThan">
      <formula>0.94</formula>
    </cfRule>
  </conditionalFormatting>
  <conditionalFormatting sqref="BF99:BW99 BF97:BQ98 BS97:BT98 BV97:BW98">
    <cfRule type="cellIs" dxfId="26" priority="6" operator="lessThan">
      <formula>0.94</formula>
    </cfRule>
  </conditionalFormatting>
  <conditionalFormatting sqref="BF101:BW101">
    <cfRule type="cellIs" dxfId="25" priority="5" operator="lessThan">
      <formula>0.94</formula>
    </cfRule>
  </conditionalFormatting>
  <conditionalFormatting sqref="BF102:BW102">
    <cfRule type="cellIs" dxfId="24" priority="4" operator="lessThan">
      <formula>0.94</formula>
    </cfRule>
  </conditionalFormatting>
  <conditionalFormatting sqref="BR97:BR98">
    <cfRule type="cellIs" dxfId="23" priority="3" operator="lessThan">
      <formula>0.94</formula>
    </cfRule>
  </conditionalFormatting>
  <conditionalFormatting sqref="BU95:BU98">
    <cfRule type="cellIs" dxfId="22" priority="2" operator="lessThan">
      <formula>0.94</formula>
    </cfRule>
  </conditionalFormatting>
  <conditionalFormatting sqref="BH69">
    <cfRule type="cellIs" dxfId="21" priority="1" operator="lessThan">
      <formula>0.94</formula>
    </cfRule>
  </conditionalFormatting>
  <pageMargins left="0.7" right="0.7" top="0.75" bottom="0.75" header="0.3" footer="0.3"/>
  <pageSetup paperSize="9" scale="86" orientation="landscape" r:id="rId1"/>
  <colBreaks count="1" manualBreakCount="1">
    <brk id="38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workbookViewId="0">
      <pane ySplit="1" topLeftCell="A57" activePane="bottomLeft" state="frozen"/>
      <selection pane="bottomLeft" activeCell="K10" sqref="K10"/>
    </sheetView>
  </sheetViews>
  <sheetFormatPr defaultColWidth="9.125" defaultRowHeight="15"/>
  <cols>
    <col min="1" max="1" width="12.625" style="201" bestFit="1" customWidth="1"/>
    <col min="2" max="2" width="9.625" style="201" bestFit="1" customWidth="1"/>
    <col min="3" max="3" width="9.125" style="201"/>
    <col min="4" max="4" width="26.125" style="201" bestFit="1" customWidth="1"/>
    <col min="5" max="14" width="9.125" style="201"/>
    <col min="15" max="15" width="62.375" style="201" bestFit="1" customWidth="1"/>
    <col min="16" max="16384" width="9.125" style="201"/>
  </cols>
  <sheetData>
    <row r="1" spans="1:15" s="223" customFormat="1" ht="16.2">
      <c r="A1" s="233" t="s">
        <v>465</v>
      </c>
      <c r="B1" s="238" t="s">
        <v>466</v>
      </c>
      <c r="C1" s="238" t="s">
        <v>467</v>
      </c>
      <c r="D1" s="238" t="s">
        <v>100</v>
      </c>
      <c r="E1" s="237" t="s">
        <v>181</v>
      </c>
      <c r="F1" s="235" t="s">
        <v>192</v>
      </c>
      <c r="G1" s="236" t="s">
        <v>144</v>
      </c>
      <c r="H1" s="236" t="s">
        <v>133</v>
      </c>
      <c r="I1" s="235" t="s">
        <v>606</v>
      </c>
      <c r="J1" s="234" t="s">
        <v>142</v>
      </c>
      <c r="K1" s="233" t="s">
        <v>104</v>
      </c>
      <c r="L1" s="232" t="s">
        <v>101</v>
      </c>
      <c r="M1" s="232" t="s">
        <v>143</v>
      </c>
      <c r="N1" s="232" t="s">
        <v>193</v>
      </c>
      <c r="O1" s="231" t="s">
        <v>128</v>
      </c>
    </row>
    <row r="2" spans="1:15" s="205" customFormat="1">
      <c r="A2" s="222" t="s">
        <v>528</v>
      </c>
      <c r="B2" s="221">
        <v>516333</v>
      </c>
      <c r="C2" s="213" t="s">
        <v>529</v>
      </c>
      <c r="D2" s="220" t="s">
        <v>457</v>
      </c>
      <c r="E2" s="209">
        <v>300</v>
      </c>
      <c r="F2" s="216">
        <v>300</v>
      </c>
      <c r="G2" s="219">
        <v>0</v>
      </c>
      <c r="H2" s="209">
        <v>300</v>
      </c>
      <c r="I2" s="209" t="s">
        <v>546</v>
      </c>
      <c r="J2" s="225" t="s">
        <v>107</v>
      </c>
      <c r="K2" s="213" t="s">
        <v>155</v>
      </c>
      <c r="L2" s="204">
        <v>44331</v>
      </c>
      <c r="M2" s="204">
        <v>44331</v>
      </c>
      <c r="N2" s="204">
        <v>44331</v>
      </c>
      <c r="O2" s="226" t="s">
        <v>530</v>
      </c>
    </row>
    <row r="3" spans="1:15" s="205" customFormat="1">
      <c r="A3" s="222" t="s">
        <v>605</v>
      </c>
      <c r="B3" s="221">
        <v>960006</v>
      </c>
      <c r="C3" s="213" t="s">
        <v>604</v>
      </c>
      <c r="D3" s="220" t="s">
        <v>598</v>
      </c>
      <c r="E3" s="209">
        <v>215</v>
      </c>
      <c r="F3" s="216">
        <v>215</v>
      </c>
      <c r="G3" s="219">
        <v>0</v>
      </c>
      <c r="H3" s="209">
        <v>215</v>
      </c>
      <c r="I3" s="209" t="s">
        <v>561</v>
      </c>
      <c r="J3" s="225" t="s">
        <v>156</v>
      </c>
      <c r="K3" s="213" t="s">
        <v>177</v>
      </c>
      <c r="L3" s="204">
        <v>44331</v>
      </c>
      <c r="M3" s="204">
        <v>44331</v>
      </c>
      <c r="N3" s="204">
        <v>44286</v>
      </c>
      <c r="O3" s="226" t="s">
        <v>374</v>
      </c>
    </row>
    <row r="4" spans="1:15" s="205" customFormat="1">
      <c r="A4" s="222" t="s">
        <v>531</v>
      </c>
      <c r="B4" s="221">
        <v>516342</v>
      </c>
      <c r="C4" s="213" t="s">
        <v>529</v>
      </c>
      <c r="D4" s="220" t="s">
        <v>457</v>
      </c>
      <c r="E4" s="209">
        <v>1112</v>
      </c>
      <c r="F4" s="218">
        <v>1112</v>
      </c>
      <c r="G4" s="219">
        <v>0</v>
      </c>
      <c r="H4" s="209">
        <v>1112</v>
      </c>
      <c r="I4" s="209" t="s">
        <v>546</v>
      </c>
      <c r="J4" s="225" t="s">
        <v>107</v>
      </c>
      <c r="K4" s="213" t="s">
        <v>155</v>
      </c>
      <c r="L4" s="204">
        <v>44347</v>
      </c>
      <c r="M4" s="204">
        <v>44331</v>
      </c>
      <c r="N4" s="204">
        <v>44347</v>
      </c>
      <c r="O4" s="226" t="s">
        <v>530</v>
      </c>
    </row>
    <row r="5" spans="1:15" s="205" customFormat="1">
      <c r="A5" s="227" t="s">
        <v>603</v>
      </c>
      <c r="B5" s="221">
        <v>684009</v>
      </c>
      <c r="C5" s="213" t="s">
        <v>458</v>
      </c>
      <c r="D5" s="220" t="s">
        <v>457</v>
      </c>
      <c r="E5" s="209">
        <v>420</v>
      </c>
      <c r="F5" s="211" t="s">
        <v>547</v>
      </c>
      <c r="G5" s="219">
        <v>0</v>
      </c>
      <c r="H5" s="209">
        <v>420</v>
      </c>
      <c r="I5" s="215" t="s">
        <v>556</v>
      </c>
      <c r="J5" s="225" t="s">
        <v>146</v>
      </c>
      <c r="K5" s="213" t="s">
        <v>155</v>
      </c>
      <c r="L5" s="204">
        <v>44331</v>
      </c>
      <c r="M5" s="204">
        <v>44331</v>
      </c>
      <c r="N5" s="204">
        <v>44331</v>
      </c>
      <c r="O5" s="226" t="s">
        <v>530</v>
      </c>
    </row>
    <row r="6" spans="1:15" s="205" customFormat="1">
      <c r="A6" s="227" t="s">
        <v>602</v>
      </c>
      <c r="B6" s="221">
        <v>652001</v>
      </c>
      <c r="C6" s="213" t="s">
        <v>458</v>
      </c>
      <c r="D6" s="220" t="s">
        <v>457</v>
      </c>
      <c r="E6" s="209">
        <v>502</v>
      </c>
      <c r="F6" s="211" t="s">
        <v>547</v>
      </c>
      <c r="G6" s="219">
        <v>0</v>
      </c>
      <c r="H6" s="209">
        <v>502</v>
      </c>
      <c r="I6" s="215" t="s">
        <v>556</v>
      </c>
      <c r="J6" s="225" t="s">
        <v>132</v>
      </c>
      <c r="K6" s="213" t="s">
        <v>159</v>
      </c>
      <c r="L6" s="204">
        <v>44331</v>
      </c>
      <c r="M6" s="204">
        <v>44331</v>
      </c>
      <c r="N6" s="204">
        <v>44331</v>
      </c>
      <c r="O6" s="226" t="s">
        <v>530</v>
      </c>
    </row>
    <row r="7" spans="1:15" s="205" customFormat="1">
      <c r="A7" s="227" t="s">
        <v>495</v>
      </c>
      <c r="B7" s="221">
        <v>960006</v>
      </c>
      <c r="C7" s="213" t="s">
        <v>496</v>
      </c>
      <c r="D7" s="220" t="s">
        <v>126</v>
      </c>
      <c r="E7" s="209">
        <v>152</v>
      </c>
      <c r="F7" s="216">
        <v>152</v>
      </c>
      <c r="G7" s="219">
        <v>0</v>
      </c>
      <c r="H7" s="209">
        <v>152</v>
      </c>
      <c r="I7" s="209" t="s">
        <v>561</v>
      </c>
      <c r="J7" s="225" t="s">
        <v>156</v>
      </c>
      <c r="K7" s="213" t="s">
        <v>163</v>
      </c>
      <c r="L7" s="204">
        <v>44331</v>
      </c>
      <c r="M7" s="204">
        <v>44331</v>
      </c>
      <c r="N7" s="204">
        <v>44331</v>
      </c>
      <c r="O7" s="226" t="s">
        <v>463</v>
      </c>
    </row>
    <row r="8" spans="1:15" s="205" customFormat="1">
      <c r="A8" s="227" t="s">
        <v>497</v>
      </c>
      <c r="B8" s="221">
        <v>806018</v>
      </c>
      <c r="C8" s="213" t="s">
        <v>496</v>
      </c>
      <c r="D8" s="220" t="s">
        <v>126</v>
      </c>
      <c r="E8" s="209">
        <v>1216</v>
      </c>
      <c r="F8" s="216">
        <v>233</v>
      </c>
      <c r="G8" s="219">
        <v>0</v>
      </c>
      <c r="H8" s="209">
        <v>1216</v>
      </c>
      <c r="I8" s="209" t="s">
        <v>561</v>
      </c>
      <c r="J8" s="225" t="s">
        <v>267</v>
      </c>
      <c r="K8" s="213" t="s">
        <v>163</v>
      </c>
      <c r="L8" s="204">
        <v>44331</v>
      </c>
      <c r="M8" s="204">
        <v>44331</v>
      </c>
      <c r="N8" s="204">
        <v>44331</v>
      </c>
      <c r="O8" s="226" t="s">
        <v>463</v>
      </c>
    </row>
    <row r="9" spans="1:15" s="205" customFormat="1">
      <c r="A9" s="227" t="s">
        <v>498</v>
      </c>
      <c r="B9" s="221">
        <v>600000</v>
      </c>
      <c r="C9" s="213" t="s">
        <v>496</v>
      </c>
      <c r="D9" s="220" t="s">
        <v>126</v>
      </c>
      <c r="E9" s="209">
        <v>3083</v>
      </c>
      <c r="F9" s="218">
        <v>3083</v>
      </c>
      <c r="G9" s="219">
        <v>0</v>
      </c>
      <c r="H9" s="209">
        <v>3083</v>
      </c>
      <c r="I9" s="209" t="s">
        <v>546</v>
      </c>
      <c r="J9" s="225" t="s">
        <v>105</v>
      </c>
      <c r="K9" s="213" t="s">
        <v>163</v>
      </c>
      <c r="L9" s="204">
        <v>44331</v>
      </c>
      <c r="M9" s="204">
        <v>44331</v>
      </c>
      <c r="N9" s="204">
        <v>44331</v>
      </c>
      <c r="O9" s="226" t="s">
        <v>463</v>
      </c>
    </row>
    <row r="10" spans="1:15" s="205" customFormat="1">
      <c r="A10" s="227" t="s">
        <v>499</v>
      </c>
      <c r="B10" s="221">
        <v>600000</v>
      </c>
      <c r="C10" s="213" t="s">
        <v>496</v>
      </c>
      <c r="D10" s="220" t="s">
        <v>126</v>
      </c>
      <c r="E10" s="209">
        <v>720</v>
      </c>
      <c r="F10" s="216">
        <v>720</v>
      </c>
      <c r="G10" s="219">
        <v>0</v>
      </c>
      <c r="H10" s="209">
        <v>720</v>
      </c>
      <c r="I10" s="209" t="s">
        <v>546</v>
      </c>
      <c r="J10" s="225" t="s">
        <v>105</v>
      </c>
      <c r="K10" s="213" t="s">
        <v>108</v>
      </c>
      <c r="L10" s="204">
        <v>44331</v>
      </c>
      <c r="M10" s="204">
        <v>44331</v>
      </c>
      <c r="N10" s="204">
        <v>44331</v>
      </c>
      <c r="O10" s="226" t="s">
        <v>463</v>
      </c>
    </row>
    <row r="11" spans="1:15" s="205" customFormat="1">
      <c r="A11" s="227" t="s">
        <v>500</v>
      </c>
      <c r="B11" s="221">
        <v>600000</v>
      </c>
      <c r="C11" s="213" t="s">
        <v>496</v>
      </c>
      <c r="D11" s="220" t="s">
        <v>126</v>
      </c>
      <c r="E11" s="209">
        <v>840</v>
      </c>
      <c r="F11" s="216">
        <v>840</v>
      </c>
      <c r="G11" s="219">
        <v>0</v>
      </c>
      <c r="H11" s="209">
        <v>840</v>
      </c>
      <c r="I11" s="209" t="s">
        <v>546</v>
      </c>
      <c r="J11" s="225" t="s">
        <v>105</v>
      </c>
      <c r="K11" s="213" t="s">
        <v>108</v>
      </c>
      <c r="L11" s="204">
        <v>44331</v>
      </c>
      <c r="M11" s="204">
        <v>44331</v>
      </c>
      <c r="N11" s="204">
        <v>44331</v>
      </c>
      <c r="O11" s="226" t="s">
        <v>463</v>
      </c>
    </row>
    <row r="12" spans="1:15" s="205" customFormat="1">
      <c r="A12" s="227" t="s">
        <v>501</v>
      </c>
      <c r="B12" s="221">
        <v>600000</v>
      </c>
      <c r="C12" s="213" t="s">
        <v>496</v>
      </c>
      <c r="D12" s="220" t="s">
        <v>126</v>
      </c>
      <c r="E12" s="209">
        <v>1150</v>
      </c>
      <c r="F12" s="218">
        <v>1150</v>
      </c>
      <c r="G12" s="219">
        <v>0</v>
      </c>
      <c r="H12" s="209">
        <v>1150</v>
      </c>
      <c r="I12" s="209" t="s">
        <v>546</v>
      </c>
      <c r="J12" s="225" t="s">
        <v>105</v>
      </c>
      <c r="K12" s="213" t="s">
        <v>108</v>
      </c>
      <c r="L12" s="204">
        <v>44331</v>
      </c>
      <c r="M12" s="204">
        <v>44331</v>
      </c>
      <c r="N12" s="204">
        <v>44331</v>
      </c>
      <c r="O12" s="226" t="s">
        <v>463</v>
      </c>
    </row>
    <row r="13" spans="1:15" s="205" customFormat="1">
      <c r="A13" s="227" t="s">
        <v>502</v>
      </c>
      <c r="B13" s="221">
        <v>600000</v>
      </c>
      <c r="C13" s="213" t="s">
        <v>496</v>
      </c>
      <c r="D13" s="220" t="s">
        <v>126</v>
      </c>
      <c r="E13" s="209">
        <v>481</v>
      </c>
      <c r="F13" s="216">
        <v>481</v>
      </c>
      <c r="G13" s="219">
        <v>0</v>
      </c>
      <c r="H13" s="209">
        <v>481</v>
      </c>
      <c r="I13" s="209" t="s">
        <v>546</v>
      </c>
      <c r="J13" s="225" t="s">
        <v>105</v>
      </c>
      <c r="K13" s="213" t="s">
        <v>108</v>
      </c>
      <c r="L13" s="204">
        <v>44331</v>
      </c>
      <c r="M13" s="204">
        <v>44331</v>
      </c>
      <c r="N13" s="204">
        <v>44331</v>
      </c>
      <c r="O13" s="226" t="s">
        <v>463</v>
      </c>
    </row>
    <row r="14" spans="1:15" s="205" customFormat="1">
      <c r="A14" s="227" t="s">
        <v>503</v>
      </c>
      <c r="B14" s="221">
        <v>600000</v>
      </c>
      <c r="C14" s="213" t="s">
        <v>496</v>
      </c>
      <c r="D14" s="220" t="s">
        <v>126</v>
      </c>
      <c r="E14" s="209">
        <v>420</v>
      </c>
      <c r="F14" s="216">
        <v>420</v>
      </c>
      <c r="G14" s="219">
        <v>0</v>
      </c>
      <c r="H14" s="209">
        <v>420</v>
      </c>
      <c r="I14" s="209" t="s">
        <v>546</v>
      </c>
      <c r="J14" s="225" t="s">
        <v>105</v>
      </c>
      <c r="K14" s="213" t="s">
        <v>108</v>
      </c>
      <c r="L14" s="204">
        <v>44331</v>
      </c>
      <c r="M14" s="204">
        <v>44331</v>
      </c>
      <c r="N14" s="204">
        <v>44331</v>
      </c>
      <c r="O14" s="226" t="s">
        <v>463</v>
      </c>
    </row>
    <row r="15" spans="1:15" s="205" customFormat="1">
      <c r="A15" s="230" t="s">
        <v>504</v>
      </c>
      <c r="B15" s="213">
        <v>630001</v>
      </c>
      <c r="C15" s="213" t="s">
        <v>496</v>
      </c>
      <c r="D15" s="230" t="s">
        <v>126</v>
      </c>
      <c r="E15" s="219">
        <v>305</v>
      </c>
      <c r="F15" s="211" t="s">
        <v>547</v>
      </c>
      <c r="G15" s="219">
        <v>0</v>
      </c>
      <c r="H15" s="209">
        <v>305</v>
      </c>
      <c r="I15" s="215" t="s">
        <v>556</v>
      </c>
      <c r="J15" s="208" t="s">
        <v>152</v>
      </c>
      <c r="K15" s="213" t="s">
        <v>163</v>
      </c>
      <c r="L15" s="207">
        <v>44331</v>
      </c>
      <c r="M15" s="207">
        <v>44331</v>
      </c>
      <c r="N15" s="204">
        <v>44331</v>
      </c>
      <c r="O15" s="226" t="s">
        <v>463</v>
      </c>
    </row>
    <row r="16" spans="1:15" s="205" customFormat="1">
      <c r="A16" s="230" t="s">
        <v>505</v>
      </c>
      <c r="B16" s="213">
        <v>960009</v>
      </c>
      <c r="C16" s="213" t="s">
        <v>496</v>
      </c>
      <c r="D16" s="230" t="s">
        <v>126</v>
      </c>
      <c r="E16" s="219">
        <v>200</v>
      </c>
      <c r="F16" s="211" t="s">
        <v>547</v>
      </c>
      <c r="G16" s="219">
        <v>0</v>
      </c>
      <c r="H16" s="209">
        <v>200</v>
      </c>
      <c r="I16" s="209" t="s">
        <v>561</v>
      </c>
      <c r="J16" s="208" t="s">
        <v>156</v>
      </c>
      <c r="K16" s="213" t="s">
        <v>163</v>
      </c>
      <c r="L16" s="207">
        <v>44331</v>
      </c>
      <c r="M16" s="207">
        <v>44331</v>
      </c>
      <c r="N16" s="204">
        <v>44331</v>
      </c>
      <c r="O16" s="226" t="s">
        <v>463</v>
      </c>
    </row>
    <row r="17" spans="1:15" s="205" customFormat="1">
      <c r="A17" s="230" t="s">
        <v>506</v>
      </c>
      <c r="B17" s="213">
        <v>600000</v>
      </c>
      <c r="C17" s="213" t="s">
        <v>496</v>
      </c>
      <c r="D17" s="230" t="s">
        <v>126</v>
      </c>
      <c r="E17" s="219">
        <v>1240</v>
      </c>
      <c r="F17" s="216">
        <v>600</v>
      </c>
      <c r="G17" s="219">
        <v>0</v>
      </c>
      <c r="H17" s="209">
        <v>1240</v>
      </c>
      <c r="I17" s="209" t="s">
        <v>546</v>
      </c>
      <c r="J17" s="208" t="s">
        <v>507</v>
      </c>
      <c r="K17" s="213" t="s">
        <v>538</v>
      </c>
      <c r="L17" s="207">
        <v>44331</v>
      </c>
      <c r="M17" s="207">
        <v>44331</v>
      </c>
      <c r="N17" s="204">
        <v>44331</v>
      </c>
      <c r="O17" s="226" t="s">
        <v>463</v>
      </c>
    </row>
    <row r="18" spans="1:15" s="205" customFormat="1">
      <c r="A18" s="230" t="s">
        <v>508</v>
      </c>
      <c r="B18" s="213">
        <v>600000</v>
      </c>
      <c r="C18" s="213" t="s">
        <v>496</v>
      </c>
      <c r="D18" s="230" t="s">
        <v>126</v>
      </c>
      <c r="E18" s="219">
        <v>2000</v>
      </c>
      <c r="F18" s="218">
        <v>2000</v>
      </c>
      <c r="G18" s="219">
        <v>0</v>
      </c>
      <c r="H18" s="209">
        <v>2000</v>
      </c>
      <c r="I18" s="209" t="s">
        <v>546</v>
      </c>
      <c r="J18" s="208" t="s">
        <v>507</v>
      </c>
      <c r="K18" s="213" t="s">
        <v>538</v>
      </c>
      <c r="L18" s="207">
        <v>44331</v>
      </c>
      <c r="M18" s="207">
        <v>44331</v>
      </c>
      <c r="N18" s="204">
        <v>44331</v>
      </c>
      <c r="O18" s="226" t="s">
        <v>463</v>
      </c>
    </row>
    <row r="19" spans="1:15" s="205" customFormat="1">
      <c r="A19" s="230" t="s">
        <v>509</v>
      </c>
      <c r="B19" s="213">
        <v>600000</v>
      </c>
      <c r="C19" s="213" t="s">
        <v>496</v>
      </c>
      <c r="D19" s="230" t="s">
        <v>126</v>
      </c>
      <c r="E19" s="219">
        <v>1310</v>
      </c>
      <c r="F19" s="218">
        <v>1310</v>
      </c>
      <c r="G19" s="219">
        <v>0</v>
      </c>
      <c r="H19" s="209">
        <v>1310</v>
      </c>
      <c r="I19" s="209" t="s">
        <v>546</v>
      </c>
      <c r="J19" s="208" t="s">
        <v>507</v>
      </c>
      <c r="K19" s="213" t="s">
        <v>538</v>
      </c>
      <c r="L19" s="207">
        <v>44331</v>
      </c>
      <c r="M19" s="207">
        <v>44331</v>
      </c>
      <c r="N19" s="204">
        <v>44331</v>
      </c>
      <c r="O19" s="226" t="s">
        <v>463</v>
      </c>
    </row>
    <row r="20" spans="1:15" s="223" customFormat="1">
      <c r="A20" s="230" t="s">
        <v>510</v>
      </c>
      <c r="B20" s="213">
        <v>600000</v>
      </c>
      <c r="C20" s="213" t="s">
        <v>496</v>
      </c>
      <c r="D20" s="230" t="s">
        <v>126</v>
      </c>
      <c r="E20" s="219">
        <v>862</v>
      </c>
      <c r="F20" s="216">
        <v>862</v>
      </c>
      <c r="G20" s="219">
        <v>0</v>
      </c>
      <c r="H20" s="209">
        <v>862</v>
      </c>
      <c r="I20" s="209" t="s">
        <v>546</v>
      </c>
      <c r="J20" s="208" t="s">
        <v>507</v>
      </c>
      <c r="K20" s="213" t="s">
        <v>538</v>
      </c>
      <c r="L20" s="207">
        <v>44331</v>
      </c>
      <c r="M20" s="207">
        <v>44331</v>
      </c>
      <c r="N20" s="204">
        <v>44331</v>
      </c>
      <c r="O20" s="226" t="s">
        <v>463</v>
      </c>
    </row>
    <row r="21" spans="1:15" s="205" customFormat="1">
      <c r="A21" s="230" t="s">
        <v>511</v>
      </c>
      <c r="B21" s="213">
        <v>600000</v>
      </c>
      <c r="C21" s="213" t="s">
        <v>496</v>
      </c>
      <c r="D21" s="230" t="s">
        <v>126</v>
      </c>
      <c r="E21" s="219">
        <v>1730</v>
      </c>
      <c r="F21" s="218">
        <v>1730</v>
      </c>
      <c r="G21" s="219">
        <v>0</v>
      </c>
      <c r="H21" s="209">
        <v>1730</v>
      </c>
      <c r="I21" s="209" t="s">
        <v>546</v>
      </c>
      <c r="J21" s="208" t="s">
        <v>507</v>
      </c>
      <c r="K21" s="213" t="s">
        <v>538</v>
      </c>
      <c r="L21" s="207">
        <v>44331</v>
      </c>
      <c r="M21" s="207">
        <v>44331</v>
      </c>
      <c r="N21" s="204">
        <v>44331</v>
      </c>
      <c r="O21" s="226" t="s">
        <v>463</v>
      </c>
    </row>
    <row r="22" spans="1:15" s="205" customFormat="1">
      <c r="A22" s="230" t="s">
        <v>512</v>
      </c>
      <c r="B22" s="213">
        <v>600000</v>
      </c>
      <c r="C22" s="213" t="s">
        <v>496</v>
      </c>
      <c r="D22" s="230" t="s">
        <v>126</v>
      </c>
      <c r="E22" s="219">
        <v>1240</v>
      </c>
      <c r="F22" s="218">
        <v>1240</v>
      </c>
      <c r="G22" s="219">
        <v>0</v>
      </c>
      <c r="H22" s="209">
        <v>1240</v>
      </c>
      <c r="I22" s="209" t="s">
        <v>546</v>
      </c>
      <c r="J22" s="208" t="s">
        <v>507</v>
      </c>
      <c r="K22" s="213" t="s">
        <v>538</v>
      </c>
      <c r="L22" s="207">
        <v>44331</v>
      </c>
      <c r="M22" s="207">
        <v>44331</v>
      </c>
      <c r="N22" s="204">
        <v>44331</v>
      </c>
      <c r="O22" s="226" t="s">
        <v>463</v>
      </c>
    </row>
    <row r="23" spans="1:15" s="205" customFormat="1">
      <c r="A23" s="227" t="s">
        <v>532</v>
      </c>
      <c r="B23" s="221">
        <v>516333</v>
      </c>
      <c r="C23" s="213" t="s">
        <v>533</v>
      </c>
      <c r="D23" s="220" t="s">
        <v>457</v>
      </c>
      <c r="E23" s="209">
        <v>534</v>
      </c>
      <c r="F23" s="211" t="s">
        <v>547</v>
      </c>
      <c r="G23" s="219">
        <v>0</v>
      </c>
      <c r="H23" s="209">
        <v>534</v>
      </c>
      <c r="I23" s="209" t="s">
        <v>546</v>
      </c>
      <c r="J23" s="225" t="s">
        <v>107</v>
      </c>
      <c r="K23" s="213" t="s">
        <v>534</v>
      </c>
      <c r="L23" s="204">
        <v>44331</v>
      </c>
      <c r="M23" s="204">
        <v>44331</v>
      </c>
      <c r="N23" s="204">
        <v>44331</v>
      </c>
      <c r="O23" s="226" t="s">
        <v>535</v>
      </c>
    </row>
    <row r="24" spans="1:15" s="205" customFormat="1">
      <c r="A24" s="227" t="s">
        <v>536</v>
      </c>
      <c r="B24" s="221">
        <v>516342</v>
      </c>
      <c r="C24" s="213" t="s">
        <v>533</v>
      </c>
      <c r="D24" s="220" t="s">
        <v>457</v>
      </c>
      <c r="E24" s="209">
        <v>300</v>
      </c>
      <c r="F24" s="216">
        <v>300</v>
      </c>
      <c r="G24" s="219">
        <v>0</v>
      </c>
      <c r="H24" s="209">
        <v>300</v>
      </c>
      <c r="I24" s="209" t="s">
        <v>546</v>
      </c>
      <c r="J24" s="225" t="s">
        <v>107</v>
      </c>
      <c r="K24" s="213" t="s">
        <v>534</v>
      </c>
      <c r="L24" s="204">
        <v>44331</v>
      </c>
      <c r="M24" s="204">
        <v>44331</v>
      </c>
      <c r="N24" s="204">
        <v>44331</v>
      </c>
      <c r="O24" s="226" t="s">
        <v>535</v>
      </c>
    </row>
    <row r="25" spans="1:15" s="205" customFormat="1">
      <c r="A25" s="227" t="s">
        <v>537</v>
      </c>
      <c r="B25" s="221">
        <v>516342</v>
      </c>
      <c r="C25" s="213" t="s">
        <v>533</v>
      </c>
      <c r="D25" s="220" t="s">
        <v>457</v>
      </c>
      <c r="E25" s="209">
        <v>656</v>
      </c>
      <c r="F25" s="216">
        <v>456</v>
      </c>
      <c r="G25" s="219">
        <v>0</v>
      </c>
      <c r="H25" s="209">
        <v>656</v>
      </c>
      <c r="I25" s="209" t="s">
        <v>546</v>
      </c>
      <c r="J25" s="225" t="s">
        <v>107</v>
      </c>
      <c r="K25" s="213" t="s">
        <v>534</v>
      </c>
      <c r="L25" s="204">
        <v>44347</v>
      </c>
      <c r="M25" s="204">
        <v>44331</v>
      </c>
      <c r="N25" s="204">
        <v>44347</v>
      </c>
      <c r="O25" s="226" t="s">
        <v>535</v>
      </c>
    </row>
    <row r="26" spans="1:15" s="205" customFormat="1">
      <c r="A26" s="222" t="s">
        <v>479</v>
      </c>
      <c r="B26" s="221">
        <v>678002</v>
      </c>
      <c r="C26" s="213" t="s">
        <v>480</v>
      </c>
      <c r="D26" s="220" t="s">
        <v>447</v>
      </c>
      <c r="E26" s="209">
        <v>21</v>
      </c>
      <c r="F26" s="216">
        <v>21</v>
      </c>
      <c r="G26" s="219">
        <v>0</v>
      </c>
      <c r="H26" s="209">
        <v>21</v>
      </c>
      <c r="I26" s="215" t="s">
        <v>556</v>
      </c>
      <c r="J26" s="225" t="s">
        <v>481</v>
      </c>
      <c r="K26" s="213" t="s">
        <v>184</v>
      </c>
      <c r="L26" s="204">
        <v>44331</v>
      </c>
      <c r="M26" s="204">
        <v>44331</v>
      </c>
      <c r="N26" s="204">
        <v>44331</v>
      </c>
      <c r="O26" s="226" t="s">
        <v>474</v>
      </c>
    </row>
    <row r="27" spans="1:15" s="205" customFormat="1">
      <c r="A27" s="227" t="s">
        <v>482</v>
      </c>
      <c r="B27" s="221">
        <v>672020</v>
      </c>
      <c r="C27" s="213" t="s">
        <v>480</v>
      </c>
      <c r="D27" s="220" t="s">
        <v>447</v>
      </c>
      <c r="E27" s="209">
        <v>200</v>
      </c>
      <c r="F27" s="216">
        <v>200</v>
      </c>
      <c r="G27" s="219">
        <v>0</v>
      </c>
      <c r="H27" s="209">
        <v>200</v>
      </c>
      <c r="I27" s="215" t="s">
        <v>556</v>
      </c>
      <c r="J27" s="225" t="s">
        <v>483</v>
      </c>
      <c r="K27" s="213" t="s">
        <v>184</v>
      </c>
      <c r="L27" s="204">
        <v>44331</v>
      </c>
      <c r="M27" s="204">
        <v>44331</v>
      </c>
      <c r="N27" s="204">
        <v>44331</v>
      </c>
      <c r="O27" s="226" t="s">
        <v>474</v>
      </c>
    </row>
    <row r="28" spans="1:15" s="205" customFormat="1">
      <c r="A28" s="227" t="s">
        <v>486</v>
      </c>
      <c r="B28" s="221">
        <v>548209</v>
      </c>
      <c r="C28" s="213" t="s">
        <v>480</v>
      </c>
      <c r="D28" s="220" t="s">
        <v>447</v>
      </c>
      <c r="E28" s="209">
        <v>100</v>
      </c>
      <c r="F28" s="216">
        <v>100</v>
      </c>
      <c r="G28" s="219">
        <v>0</v>
      </c>
      <c r="H28" s="209">
        <v>100</v>
      </c>
      <c r="I28" s="209" t="s">
        <v>546</v>
      </c>
      <c r="J28" s="225" t="s">
        <v>406</v>
      </c>
      <c r="K28" s="213" t="s">
        <v>184</v>
      </c>
      <c r="L28" s="204">
        <v>44331</v>
      </c>
      <c r="M28" s="204">
        <v>44331</v>
      </c>
      <c r="N28" s="204">
        <v>44331</v>
      </c>
      <c r="O28" s="226" t="s">
        <v>474</v>
      </c>
    </row>
    <row r="29" spans="1:15" s="205" customFormat="1">
      <c r="A29" s="227" t="s">
        <v>487</v>
      </c>
      <c r="B29" s="221">
        <v>516333</v>
      </c>
      <c r="C29" s="213" t="s">
        <v>480</v>
      </c>
      <c r="D29" s="220" t="s">
        <v>447</v>
      </c>
      <c r="E29" s="209">
        <v>6851</v>
      </c>
      <c r="F29" s="218">
        <v>6851</v>
      </c>
      <c r="G29" s="219">
        <v>0</v>
      </c>
      <c r="H29" s="209">
        <v>6851</v>
      </c>
      <c r="I29" s="209" t="s">
        <v>546</v>
      </c>
      <c r="J29" s="225" t="s">
        <v>107</v>
      </c>
      <c r="K29" s="213" t="s">
        <v>184</v>
      </c>
      <c r="L29" s="204">
        <v>44331</v>
      </c>
      <c r="M29" s="204">
        <v>44331</v>
      </c>
      <c r="N29" s="204">
        <v>44331</v>
      </c>
      <c r="O29" s="226" t="s">
        <v>474</v>
      </c>
    </row>
    <row r="30" spans="1:15" s="205" customFormat="1">
      <c r="A30" s="227" t="s">
        <v>472</v>
      </c>
      <c r="B30" s="221">
        <v>516343</v>
      </c>
      <c r="C30" s="213" t="s">
        <v>473</v>
      </c>
      <c r="D30" s="220" t="s">
        <v>443</v>
      </c>
      <c r="E30" s="209">
        <v>2088</v>
      </c>
      <c r="F30" s="218">
        <v>2088</v>
      </c>
      <c r="G30" s="219">
        <v>0</v>
      </c>
      <c r="H30" s="209">
        <v>2088</v>
      </c>
      <c r="I30" s="209" t="s">
        <v>546</v>
      </c>
      <c r="J30" s="225" t="s">
        <v>183</v>
      </c>
      <c r="K30" s="213" t="s">
        <v>186</v>
      </c>
      <c r="L30" s="204">
        <v>44347</v>
      </c>
      <c r="M30" s="204">
        <v>44331</v>
      </c>
      <c r="N30" s="204">
        <v>44347</v>
      </c>
      <c r="O30" s="226" t="s">
        <v>474</v>
      </c>
    </row>
    <row r="31" spans="1:15" s="205" customFormat="1">
      <c r="A31" s="227" t="s">
        <v>475</v>
      </c>
      <c r="B31" s="221">
        <v>516406</v>
      </c>
      <c r="C31" s="213" t="s">
        <v>473</v>
      </c>
      <c r="D31" s="220" t="s">
        <v>443</v>
      </c>
      <c r="E31" s="209">
        <v>616</v>
      </c>
      <c r="F31" s="216">
        <v>616</v>
      </c>
      <c r="G31" s="219">
        <v>0</v>
      </c>
      <c r="H31" s="209">
        <v>616</v>
      </c>
      <c r="I31" s="209" t="s">
        <v>546</v>
      </c>
      <c r="J31" s="225" t="s">
        <v>183</v>
      </c>
      <c r="K31" s="213" t="s">
        <v>186</v>
      </c>
      <c r="L31" s="204">
        <v>44347</v>
      </c>
      <c r="M31" s="204">
        <v>44331</v>
      </c>
      <c r="N31" s="204">
        <v>44347</v>
      </c>
      <c r="O31" s="226" t="s">
        <v>474</v>
      </c>
    </row>
    <row r="32" spans="1:15" s="205" customFormat="1">
      <c r="A32" s="227" t="s">
        <v>476</v>
      </c>
      <c r="B32" s="221">
        <v>516254</v>
      </c>
      <c r="C32" s="213" t="s">
        <v>473</v>
      </c>
      <c r="D32" s="220" t="s">
        <v>443</v>
      </c>
      <c r="E32" s="209">
        <v>3000</v>
      </c>
      <c r="F32" s="218">
        <v>3000</v>
      </c>
      <c r="G32" s="219">
        <v>0</v>
      </c>
      <c r="H32" s="209">
        <v>3000</v>
      </c>
      <c r="I32" s="209" t="s">
        <v>546</v>
      </c>
      <c r="J32" s="225" t="s">
        <v>183</v>
      </c>
      <c r="K32" s="213" t="s">
        <v>186</v>
      </c>
      <c r="L32" s="204">
        <v>44347</v>
      </c>
      <c r="M32" s="204">
        <v>44331</v>
      </c>
      <c r="N32" s="204">
        <v>44347</v>
      </c>
      <c r="O32" s="226" t="s">
        <v>474</v>
      </c>
    </row>
    <row r="33" spans="1:15" s="205" customFormat="1">
      <c r="A33" s="227" t="s">
        <v>477</v>
      </c>
      <c r="B33" s="221">
        <v>516254</v>
      </c>
      <c r="C33" s="213" t="s">
        <v>473</v>
      </c>
      <c r="D33" s="220" t="s">
        <v>443</v>
      </c>
      <c r="E33" s="209">
        <v>1000</v>
      </c>
      <c r="F33" s="218">
        <v>1000</v>
      </c>
      <c r="G33" s="219">
        <v>0</v>
      </c>
      <c r="H33" s="209">
        <v>1000</v>
      </c>
      <c r="I33" s="209" t="s">
        <v>546</v>
      </c>
      <c r="J33" s="225" t="s">
        <v>183</v>
      </c>
      <c r="K33" s="213" t="s">
        <v>186</v>
      </c>
      <c r="L33" s="204">
        <v>44347</v>
      </c>
      <c r="M33" s="204">
        <v>44331</v>
      </c>
      <c r="N33" s="204">
        <v>44347</v>
      </c>
      <c r="O33" s="226" t="s">
        <v>474</v>
      </c>
    </row>
    <row r="34" spans="1:15" s="205" customFormat="1">
      <c r="A34" s="227" t="s">
        <v>478</v>
      </c>
      <c r="B34" s="221">
        <v>516254</v>
      </c>
      <c r="C34" s="213" t="s">
        <v>473</v>
      </c>
      <c r="D34" s="220" t="s">
        <v>443</v>
      </c>
      <c r="E34" s="209">
        <v>348</v>
      </c>
      <c r="F34" s="216">
        <v>348</v>
      </c>
      <c r="G34" s="219">
        <v>0</v>
      </c>
      <c r="H34" s="209">
        <v>348</v>
      </c>
      <c r="I34" s="209" t="s">
        <v>546</v>
      </c>
      <c r="J34" s="225" t="s">
        <v>183</v>
      </c>
      <c r="K34" s="213" t="s">
        <v>186</v>
      </c>
      <c r="L34" s="204">
        <v>44347</v>
      </c>
      <c r="M34" s="204">
        <v>44331</v>
      </c>
      <c r="N34" s="204">
        <v>44347</v>
      </c>
      <c r="O34" s="226" t="s">
        <v>474</v>
      </c>
    </row>
    <row r="35" spans="1:15" s="205" customFormat="1">
      <c r="A35" s="230" t="s">
        <v>539</v>
      </c>
      <c r="B35" s="213">
        <v>516333</v>
      </c>
      <c r="C35" s="213" t="s">
        <v>540</v>
      </c>
      <c r="D35" s="230" t="s">
        <v>541</v>
      </c>
      <c r="E35" s="219">
        <v>1054</v>
      </c>
      <c r="F35" s="216">
        <v>370</v>
      </c>
      <c r="G35" s="219">
        <v>0</v>
      </c>
      <c r="H35" s="209">
        <v>1054</v>
      </c>
      <c r="I35" s="209" t="s">
        <v>546</v>
      </c>
      <c r="J35" s="208" t="s">
        <v>107</v>
      </c>
      <c r="K35" s="213" t="s">
        <v>148</v>
      </c>
      <c r="L35" s="207">
        <v>44331</v>
      </c>
      <c r="M35" s="207">
        <v>44331</v>
      </c>
      <c r="N35" s="204">
        <v>44331</v>
      </c>
      <c r="O35" s="226" t="s">
        <v>601</v>
      </c>
    </row>
    <row r="36" spans="1:15" s="205" customFormat="1">
      <c r="A36" s="222" t="s">
        <v>600</v>
      </c>
      <c r="B36" s="221">
        <v>834012</v>
      </c>
      <c r="C36" s="213" t="s">
        <v>599</v>
      </c>
      <c r="D36" s="220" t="s">
        <v>598</v>
      </c>
      <c r="E36" s="209">
        <v>263</v>
      </c>
      <c r="F36" s="216">
        <v>263</v>
      </c>
      <c r="G36" s="219">
        <v>0</v>
      </c>
      <c r="H36" s="209">
        <v>263</v>
      </c>
      <c r="I36" s="209" t="s">
        <v>546</v>
      </c>
      <c r="J36" s="225" t="s">
        <v>597</v>
      </c>
      <c r="K36" s="213" t="s">
        <v>177</v>
      </c>
      <c r="L36" s="204">
        <v>44331</v>
      </c>
      <c r="M36" s="204">
        <v>44331</v>
      </c>
      <c r="N36" s="204">
        <v>44331</v>
      </c>
      <c r="O36" s="226" t="s">
        <v>395</v>
      </c>
    </row>
    <row r="37" spans="1:15" s="223" customFormat="1">
      <c r="A37" s="227" t="s">
        <v>468</v>
      </c>
      <c r="B37" s="221">
        <v>825057</v>
      </c>
      <c r="C37" s="213" t="s">
        <v>400</v>
      </c>
      <c r="D37" s="220" t="s">
        <v>401</v>
      </c>
      <c r="E37" s="209">
        <v>386</v>
      </c>
      <c r="F37" s="216">
        <v>42</v>
      </c>
      <c r="G37" s="219">
        <v>0</v>
      </c>
      <c r="H37" s="209">
        <v>386</v>
      </c>
      <c r="I37" s="209" t="s">
        <v>561</v>
      </c>
      <c r="J37" s="225" t="s">
        <v>161</v>
      </c>
      <c r="K37" s="213" t="s">
        <v>177</v>
      </c>
      <c r="L37" s="204">
        <v>44331</v>
      </c>
      <c r="M37" s="204">
        <v>44331</v>
      </c>
      <c r="N37" s="204">
        <v>44331</v>
      </c>
      <c r="O37" s="226" t="s">
        <v>426</v>
      </c>
    </row>
    <row r="38" spans="1:15" s="223" customFormat="1">
      <c r="A38" s="222" t="s">
        <v>469</v>
      </c>
      <c r="B38" s="221">
        <v>804028</v>
      </c>
      <c r="C38" s="213" t="s">
        <v>400</v>
      </c>
      <c r="D38" s="220" t="s">
        <v>401</v>
      </c>
      <c r="E38" s="209">
        <v>500</v>
      </c>
      <c r="F38" s="216">
        <v>54</v>
      </c>
      <c r="G38" s="219">
        <v>0</v>
      </c>
      <c r="H38" s="209">
        <v>500</v>
      </c>
      <c r="I38" s="209" t="s">
        <v>561</v>
      </c>
      <c r="J38" s="225" t="s">
        <v>470</v>
      </c>
      <c r="K38" s="213" t="s">
        <v>177</v>
      </c>
      <c r="L38" s="204">
        <v>44331</v>
      </c>
      <c r="M38" s="204">
        <v>44331</v>
      </c>
      <c r="N38" s="204">
        <v>44331</v>
      </c>
      <c r="O38" s="226" t="s">
        <v>426</v>
      </c>
    </row>
    <row r="39" spans="1:15" s="223" customFormat="1">
      <c r="A39" s="222" t="s">
        <v>471</v>
      </c>
      <c r="B39" s="221">
        <v>825055</v>
      </c>
      <c r="C39" s="213" t="s">
        <v>400</v>
      </c>
      <c r="D39" s="220" t="s">
        <v>401</v>
      </c>
      <c r="E39" s="209">
        <v>678</v>
      </c>
      <c r="F39" s="216">
        <v>498</v>
      </c>
      <c r="G39" s="219">
        <v>0</v>
      </c>
      <c r="H39" s="209">
        <v>678</v>
      </c>
      <c r="I39" s="209" t="s">
        <v>561</v>
      </c>
      <c r="J39" s="225" t="s">
        <v>161</v>
      </c>
      <c r="K39" s="213" t="s">
        <v>177</v>
      </c>
      <c r="L39" s="204">
        <v>44331</v>
      </c>
      <c r="M39" s="204">
        <v>44331</v>
      </c>
      <c r="N39" s="204">
        <v>44331</v>
      </c>
      <c r="O39" s="226" t="s">
        <v>426</v>
      </c>
    </row>
    <row r="40" spans="1:15" s="223" customFormat="1">
      <c r="A40" s="212" t="s">
        <v>542</v>
      </c>
      <c r="B40" s="213">
        <v>516333</v>
      </c>
      <c r="C40" s="213" t="s">
        <v>432</v>
      </c>
      <c r="D40" s="230" t="s">
        <v>162</v>
      </c>
      <c r="E40" s="219">
        <v>606</v>
      </c>
      <c r="F40" s="216">
        <v>183</v>
      </c>
      <c r="G40" s="219">
        <v>0</v>
      </c>
      <c r="H40" s="209">
        <v>606</v>
      </c>
      <c r="I40" s="209" t="s">
        <v>546</v>
      </c>
      <c r="J40" s="208" t="s">
        <v>107</v>
      </c>
      <c r="K40" s="213" t="s">
        <v>127</v>
      </c>
      <c r="L40" s="207">
        <v>44331</v>
      </c>
      <c r="M40" s="207">
        <v>44331</v>
      </c>
      <c r="N40" s="204">
        <v>44331</v>
      </c>
      <c r="O40" s="226" t="s">
        <v>596</v>
      </c>
    </row>
    <row r="41" spans="1:15" s="223" customFormat="1">
      <c r="A41" s="222" t="s">
        <v>488</v>
      </c>
      <c r="B41" s="214">
        <v>848012</v>
      </c>
      <c r="C41" s="213" t="s">
        <v>489</v>
      </c>
      <c r="D41" s="213" t="s">
        <v>162</v>
      </c>
      <c r="E41" s="229">
        <v>120</v>
      </c>
      <c r="F41" s="216">
        <v>120</v>
      </c>
      <c r="G41" s="219">
        <v>0</v>
      </c>
      <c r="H41" s="209">
        <v>120</v>
      </c>
      <c r="I41" s="209" t="s">
        <v>546</v>
      </c>
      <c r="J41" s="228" t="s">
        <v>182</v>
      </c>
      <c r="K41" s="213" t="s">
        <v>108</v>
      </c>
      <c r="L41" s="207">
        <v>44362</v>
      </c>
      <c r="M41" s="207">
        <v>44331</v>
      </c>
      <c r="N41" s="204">
        <v>44362</v>
      </c>
      <c r="O41" s="206" t="s">
        <v>595</v>
      </c>
    </row>
    <row r="42" spans="1:15" s="223" customFormat="1">
      <c r="A42" s="222" t="s">
        <v>490</v>
      </c>
      <c r="B42" s="214">
        <v>516342</v>
      </c>
      <c r="C42" s="213" t="s">
        <v>491</v>
      </c>
      <c r="D42" s="213" t="s">
        <v>162</v>
      </c>
      <c r="E42" s="229">
        <v>316</v>
      </c>
      <c r="F42" s="216">
        <v>316</v>
      </c>
      <c r="G42" s="219">
        <v>0</v>
      </c>
      <c r="H42" s="209">
        <v>316</v>
      </c>
      <c r="I42" s="209" t="s">
        <v>546</v>
      </c>
      <c r="J42" s="228" t="s">
        <v>107</v>
      </c>
      <c r="K42" s="213" t="s">
        <v>167</v>
      </c>
      <c r="L42" s="207">
        <v>44331</v>
      </c>
      <c r="M42" s="207">
        <v>44331</v>
      </c>
      <c r="N42" s="204">
        <v>44331</v>
      </c>
      <c r="O42" s="206" t="s">
        <v>595</v>
      </c>
    </row>
    <row r="43" spans="1:15" s="223" customFormat="1">
      <c r="A43" s="222" t="s">
        <v>492</v>
      </c>
      <c r="B43" s="214">
        <v>960006</v>
      </c>
      <c r="C43" s="213" t="s">
        <v>491</v>
      </c>
      <c r="D43" s="213" t="s">
        <v>162</v>
      </c>
      <c r="E43" s="229">
        <v>400</v>
      </c>
      <c r="F43" s="216">
        <v>400</v>
      </c>
      <c r="G43" s="219">
        <v>0</v>
      </c>
      <c r="H43" s="209">
        <v>400</v>
      </c>
      <c r="I43" s="209" t="s">
        <v>561</v>
      </c>
      <c r="J43" s="228" t="s">
        <v>156</v>
      </c>
      <c r="K43" s="213" t="s">
        <v>167</v>
      </c>
      <c r="L43" s="207">
        <v>44347</v>
      </c>
      <c r="M43" s="207">
        <v>44331</v>
      </c>
      <c r="N43" s="204">
        <v>44347</v>
      </c>
      <c r="O43" s="206" t="s">
        <v>595</v>
      </c>
    </row>
    <row r="44" spans="1:15" s="223" customFormat="1">
      <c r="A44" s="222" t="s">
        <v>493</v>
      </c>
      <c r="B44" s="214">
        <v>960006</v>
      </c>
      <c r="C44" s="213" t="s">
        <v>494</v>
      </c>
      <c r="D44" s="213" t="s">
        <v>162</v>
      </c>
      <c r="E44" s="229">
        <v>400</v>
      </c>
      <c r="F44" s="216">
        <v>400</v>
      </c>
      <c r="G44" s="219">
        <v>0</v>
      </c>
      <c r="H44" s="209">
        <v>400</v>
      </c>
      <c r="I44" s="209" t="s">
        <v>561</v>
      </c>
      <c r="J44" s="228" t="s">
        <v>156</v>
      </c>
      <c r="K44" s="213" t="s">
        <v>167</v>
      </c>
      <c r="L44" s="207">
        <v>44347</v>
      </c>
      <c r="M44" s="207">
        <v>44331</v>
      </c>
      <c r="N44" s="204">
        <v>44347</v>
      </c>
      <c r="O44" s="206" t="s">
        <v>595</v>
      </c>
    </row>
    <row r="45" spans="1:15" s="223" customFormat="1">
      <c r="A45" s="227" t="s">
        <v>523</v>
      </c>
      <c r="B45" s="221">
        <v>838103</v>
      </c>
      <c r="C45" s="213" t="s">
        <v>306</v>
      </c>
      <c r="D45" s="220" t="s">
        <v>169</v>
      </c>
      <c r="E45" s="209">
        <v>258</v>
      </c>
      <c r="F45" s="216">
        <v>258</v>
      </c>
      <c r="G45" s="219">
        <v>0</v>
      </c>
      <c r="H45" s="209">
        <v>258</v>
      </c>
      <c r="I45" s="209" t="s">
        <v>561</v>
      </c>
      <c r="J45" s="225" t="s">
        <v>171</v>
      </c>
      <c r="K45" s="213" t="s">
        <v>168</v>
      </c>
      <c r="L45" s="204">
        <v>44331</v>
      </c>
      <c r="M45" s="204">
        <v>44331</v>
      </c>
      <c r="N45" s="204">
        <v>44331</v>
      </c>
      <c r="O45" s="226" t="s">
        <v>522</v>
      </c>
    </row>
    <row r="46" spans="1:15" s="223" customFormat="1">
      <c r="A46" s="227" t="s">
        <v>524</v>
      </c>
      <c r="B46" s="221">
        <v>814006</v>
      </c>
      <c r="C46" s="213" t="s">
        <v>306</v>
      </c>
      <c r="D46" s="220" t="s">
        <v>169</v>
      </c>
      <c r="E46" s="209">
        <v>258</v>
      </c>
      <c r="F46" s="216">
        <v>258</v>
      </c>
      <c r="G46" s="219">
        <v>0</v>
      </c>
      <c r="H46" s="209">
        <v>258</v>
      </c>
      <c r="I46" s="209" t="s">
        <v>561</v>
      </c>
      <c r="J46" s="225" t="s">
        <v>485</v>
      </c>
      <c r="K46" s="213" t="s">
        <v>168</v>
      </c>
      <c r="L46" s="204">
        <v>44331</v>
      </c>
      <c r="M46" s="204">
        <v>44331</v>
      </c>
      <c r="N46" s="204">
        <v>44331</v>
      </c>
      <c r="O46" s="226" t="s">
        <v>522</v>
      </c>
    </row>
    <row r="47" spans="1:15" s="223" customFormat="1">
      <c r="A47" s="227" t="s">
        <v>521</v>
      </c>
      <c r="B47" s="221">
        <v>600000</v>
      </c>
      <c r="C47" s="213" t="s">
        <v>195</v>
      </c>
      <c r="D47" s="220" t="s">
        <v>169</v>
      </c>
      <c r="E47" s="209">
        <v>64</v>
      </c>
      <c r="F47" s="216">
        <v>46</v>
      </c>
      <c r="G47" s="219">
        <v>0</v>
      </c>
      <c r="H47" s="209">
        <v>64</v>
      </c>
      <c r="I47" s="209" t="s">
        <v>546</v>
      </c>
      <c r="J47" s="225" t="s">
        <v>105</v>
      </c>
      <c r="K47" s="213" t="s">
        <v>168</v>
      </c>
      <c r="L47" s="204">
        <v>44331</v>
      </c>
      <c r="M47" s="204">
        <v>44331</v>
      </c>
      <c r="N47" s="204">
        <v>44331</v>
      </c>
      <c r="O47" s="226" t="s">
        <v>522</v>
      </c>
    </row>
    <row r="48" spans="1:15" s="223" customFormat="1">
      <c r="A48" s="227" t="s">
        <v>526</v>
      </c>
      <c r="B48" s="221">
        <v>826010</v>
      </c>
      <c r="C48" s="213" t="s">
        <v>310</v>
      </c>
      <c r="D48" s="220" t="s">
        <v>175</v>
      </c>
      <c r="E48" s="209">
        <v>107</v>
      </c>
      <c r="F48" s="216">
        <v>107</v>
      </c>
      <c r="G48" s="219">
        <v>0</v>
      </c>
      <c r="H48" s="209">
        <v>107</v>
      </c>
      <c r="I48" s="209" t="s">
        <v>546</v>
      </c>
      <c r="J48" s="225" t="s">
        <v>484</v>
      </c>
      <c r="K48" s="213" t="s">
        <v>150</v>
      </c>
      <c r="L48" s="204">
        <v>44331</v>
      </c>
      <c r="M48" s="204">
        <v>44331</v>
      </c>
      <c r="N48" s="204">
        <v>44331</v>
      </c>
      <c r="O48" s="226" t="s">
        <v>522</v>
      </c>
    </row>
    <row r="49" spans="1:15" s="223" customFormat="1">
      <c r="A49" s="227" t="s">
        <v>525</v>
      </c>
      <c r="B49" s="221">
        <v>814006</v>
      </c>
      <c r="C49" s="213" t="s">
        <v>339</v>
      </c>
      <c r="D49" s="220" t="s">
        <v>175</v>
      </c>
      <c r="E49" s="209">
        <v>160</v>
      </c>
      <c r="F49" s="216">
        <v>160</v>
      </c>
      <c r="G49" s="219">
        <v>0</v>
      </c>
      <c r="H49" s="209">
        <v>160</v>
      </c>
      <c r="I49" s="209" t="s">
        <v>561</v>
      </c>
      <c r="J49" s="225" t="s">
        <v>485</v>
      </c>
      <c r="K49" s="213" t="s">
        <v>150</v>
      </c>
      <c r="L49" s="204">
        <v>44347</v>
      </c>
      <c r="M49" s="204">
        <v>44331</v>
      </c>
      <c r="N49" s="204">
        <v>44347</v>
      </c>
      <c r="O49" s="226" t="s">
        <v>522</v>
      </c>
    </row>
    <row r="50" spans="1:15" s="223" customFormat="1">
      <c r="A50" s="227" t="s">
        <v>527</v>
      </c>
      <c r="B50" s="221">
        <v>600000</v>
      </c>
      <c r="C50" s="213" t="s">
        <v>310</v>
      </c>
      <c r="D50" s="220" t="s">
        <v>175</v>
      </c>
      <c r="E50" s="209">
        <v>300</v>
      </c>
      <c r="F50" s="216">
        <v>140</v>
      </c>
      <c r="G50" s="219">
        <v>0</v>
      </c>
      <c r="H50" s="209">
        <v>300</v>
      </c>
      <c r="I50" s="209" t="s">
        <v>546</v>
      </c>
      <c r="J50" s="225" t="s">
        <v>105</v>
      </c>
      <c r="K50" s="213" t="s">
        <v>150</v>
      </c>
      <c r="L50" s="204">
        <v>44331</v>
      </c>
      <c r="M50" s="204">
        <v>44331</v>
      </c>
      <c r="N50" s="204">
        <v>44331</v>
      </c>
      <c r="O50" s="226" t="s">
        <v>522</v>
      </c>
    </row>
    <row r="51" spans="1:15" s="223" customFormat="1">
      <c r="A51" s="227" t="s">
        <v>513</v>
      </c>
      <c r="B51" s="221">
        <v>600000</v>
      </c>
      <c r="C51" s="213" t="s">
        <v>514</v>
      </c>
      <c r="D51" s="220" t="s">
        <v>169</v>
      </c>
      <c r="E51" s="209">
        <v>2430</v>
      </c>
      <c r="F51" s="218">
        <v>2430</v>
      </c>
      <c r="G51" s="219">
        <v>0</v>
      </c>
      <c r="H51" s="209">
        <v>2430</v>
      </c>
      <c r="I51" s="209" t="s">
        <v>546</v>
      </c>
      <c r="J51" s="225" t="s">
        <v>105</v>
      </c>
      <c r="K51" s="213" t="s">
        <v>168</v>
      </c>
      <c r="L51" s="204">
        <v>44331</v>
      </c>
      <c r="M51" s="204">
        <v>44331</v>
      </c>
      <c r="N51" s="204">
        <v>44331</v>
      </c>
      <c r="O51" s="226" t="s">
        <v>594</v>
      </c>
    </row>
    <row r="52" spans="1:15" s="223" customFormat="1">
      <c r="A52" s="227" t="s">
        <v>515</v>
      </c>
      <c r="B52" s="221">
        <v>600000</v>
      </c>
      <c r="C52" s="213" t="s">
        <v>514</v>
      </c>
      <c r="D52" s="220" t="s">
        <v>169</v>
      </c>
      <c r="E52" s="209">
        <v>1200</v>
      </c>
      <c r="F52" s="218">
        <v>1200</v>
      </c>
      <c r="G52" s="219">
        <v>0</v>
      </c>
      <c r="H52" s="209">
        <v>1200</v>
      </c>
      <c r="I52" s="209" t="s">
        <v>546</v>
      </c>
      <c r="J52" s="225" t="s">
        <v>105</v>
      </c>
      <c r="K52" s="213" t="s">
        <v>168</v>
      </c>
      <c r="L52" s="204">
        <v>44331</v>
      </c>
      <c r="M52" s="204">
        <v>44331</v>
      </c>
      <c r="N52" s="204">
        <v>44316</v>
      </c>
      <c r="O52" s="226" t="s">
        <v>594</v>
      </c>
    </row>
    <row r="53" spans="1:15" s="223" customFormat="1">
      <c r="A53" s="227" t="s">
        <v>517</v>
      </c>
      <c r="B53" s="221">
        <v>600000</v>
      </c>
      <c r="C53" s="213" t="s">
        <v>518</v>
      </c>
      <c r="D53" s="220" t="s">
        <v>169</v>
      </c>
      <c r="E53" s="209">
        <v>2580</v>
      </c>
      <c r="F53" s="218">
        <v>2580</v>
      </c>
      <c r="G53" s="219">
        <v>0</v>
      </c>
      <c r="H53" s="209">
        <v>2580</v>
      </c>
      <c r="I53" s="209" t="s">
        <v>546</v>
      </c>
      <c r="J53" s="225" t="s">
        <v>105</v>
      </c>
      <c r="K53" s="213" t="s">
        <v>166</v>
      </c>
      <c r="L53" s="204">
        <v>44331</v>
      </c>
      <c r="M53" s="204">
        <v>44331</v>
      </c>
      <c r="N53" s="204">
        <v>44331</v>
      </c>
      <c r="O53" s="226" t="s">
        <v>594</v>
      </c>
    </row>
    <row r="54" spans="1:15" s="223" customFormat="1">
      <c r="A54" s="227" t="s">
        <v>519</v>
      </c>
      <c r="B54" s="221">
        <v>600000</v>
      </c>
      <c r="C54" s="213" t="s">
        <v>518</v>
      </c>
      <c r="D54" s="220" t="s">
        <v>169</v>
      </c>
      <c r="E54" s="209">
        <v>2430</v>
      </c>
      <c r="F54" s="218">
        <v>2430</v>
      </c>
      <c r="G54" s="219">
        <v>0</v>
      </c>
      <c r="H54" s="209">
        <v>2430</v>
      </c>
      <c r="I54" s="209" t="s">
        <v>546</v>
      </c>
      <c r="J54" s="225" t="s">
        <v>105</v>
      </c>
      <c r="K54" s="213" t="s">
        <v>166</v>
      </c>
      <c r="L54" s="204">
        <v>44331</v>
      </c>
      <c r="M54" s="204">
        <v>44331</v>
      </c>
      <c r="N54" s="204">
        <v>44331</v>
      </c>
      <c r="O54" s="226" t="s">
        <v>594</v>
      </c>
    </row>
    <row r="55" spans="1:15" s="223" customFormat="1">
      <c r="A55" s="227" t="s">
        <v>516</v>
      </c>
      <c r="B55" s="221">
        <v>600000</v>
      </c>
      <c r="C55" s="213" t="s">
        <v>514</v>
      </c>
      <c r="D55" s="220" t="s">
        <v>169</v>
      </c>
      <c r="E55" s="209">
        <v>2580</v>
      </c>
      <c r="F55" s="218">
        <v>2580</v>
      </c>
      <c r="G55" s="219">
        <v>0</v>
      </c>
      <c r="H55" s="209">
        <v>2580</v>
      </c>
      <c r="I55" s="209" t="s">
        <v>546</v>
      </c>
      <c r="J55" s="225" t="s">
        <v>105</v>
      </c>
      <c r="K55" s="213" t="s">
        <v>166</v>
      </c>
      <c r="L55" s="204">
        <v>44331</v>
      </c>
      <c r="M55" s="204">
        <v>44331</v>
      </c>
      <c r="N55" s="204">
        <v>44331</v>
      </c>
      <c r="O55" s="226" t="s">
        <v>594</v>
      </c>
    </row>
    <row r="56" spans="1:15" s="223" customFormat="1">
      <c r="A56" s="227" t="s">
        <v>520</v>
      </c>
      <c r="B56" s="221">
        <v>600000</v>
      </c>
      <c r="C56" s="213" t="s">
        <v>518</v>
      </c>
      <c r="D56" s="220" t="s">
        <v>169</v>
      </c>
      <c r="E56" s="209">
        <v>2100</v>
      </c>
      <c r="F56" s="218">
        <v>2100</v>
      </c>
      <c r="G56" s="219">
        <v>0</v>
      </c>
      <c r="H56" s="209">
        <v>2100</v>
      </c>
      <c r="I56" s="209" t="s">
        <v>546</v>
      </c>
      <c r="J56" s="225" t="s">
        <v>105</v>
      </c>
      <c r="K56" s="213" t="s">
        <v>166</v>
      </c>
      <c r="L56" s="204">
        <v>44331</v>
      </c>
      <c r="M56" s="204">
        <v>44331</v>
      </c>
      <c r="N56" s="204">
        <v>44316</v>
      </c>
      <c r="O56" s="226" t="s">
        <v>594</v>
      </c>
    </row>
    <row r="57" spans="1:15" s="223" customFormat="1">
      <c r="A57" s="212" t="s">
        <v>593</v>
      </c>
      <c r="B57" s="214">
        <v>652001</v>
      </c>
      <c r="C57" s="213" t="s">
        <v>592</v>
      </c>
      <c r="D57" s="212" t="s">
        <v>235</v>
      </c>
      <c r="E57" s="210">
        <v>1700</v>
      </c>
      <c r="F57" s="216">
        <v>240</v>
      </c>
      <c r="G57" s="210">
        <v>0</v>
      </c>
      <c r="H57" s="209">
        <v>1700</v>
      </c>
      <c r="I57" s="215" t="s">
        <v>556</v>
      </c>
      <c r="J57" s="225" t="s">
        <v>132</v>
      </c>
      <c r="K57" s="213" t="s">
        <v>538</v>
      </c>
      <c r="L57" s="207">
        <v>44331</v>
      </c>
      <c r="M57" s="207">
        <v>44331</v>
      </c>
      <c r="N57" s="204">
        <v>44316</v>
      </c>
      <c r="O57" s="217" t="s">
        <v>568</v>
      </c>
    </row>
    <row r="58" spans="1:15" s="223" customFormat="1">
      <c r="A58" s="212" t="s">
        <v>591</v>
      </c>
      <c r="B58" s="214">
        <v>516333</v>
      </c>
      <c r="C58" s="213" t="s">
        <v>590</v>
      </c>
      <c r="D58" s="212" t="s">
        <v>172</v>
      </c>
      <c r="E58" s="210">
        <v>624</v>
      </c>
      <c r="F58" s="211" t="s">
        <v>547</v>
      </c>
      <c r="G58" s="210">
        <v>0</v>
      </c>
      <c r="H58" s="209">
        <v>624</v>
      </c>
      <c r="I58" s="209" t="s">
        <v>546</v>
      </c>
      <c r="J58" s="224" t="s">
        <v>107</v>
      </c>
      <c r="K58" s="213" t="s">
        <v>167</v>
      </c>
      <c r="L58" s="207">
        <v>44331</v>
      </c>
      <c r="M58" s="207">
        <v>44331</v>
      </c>
      <c r="N58" s="204">
        <v>44331</v>
      </c>
      <c r="O58" s="217" t="s">
        <v>568</v>
      </c>
    </row>
    <row r="59" spans="1:15" s="223" customFormat="1">
      <c r="A59" s="222" t="s">
        <v>589</v>
      </c>
      <c r="B59" s="221">
        <v>516404</v>
      </c>
      <c r="C59" s="213" t="s">
        <v>588</v>
      </c>
      <c r="D59" s="220" t="s">
        <v>585</v>
      </c>
      <c r="E59" s="209">
        <v>1000</v>
      </c>
      <c r="F59" s="211" t="s">
        <v>547</v>
      </c>
      <c r="G59" s="219">
        <v>0</v>
      </c>
      <c r="H59" s="209">
        <v>1000</v>
      </c>
      <c r="I59" s="209" t="s">
        <v>546</v>
      </c>
      <c r="J59" s="208" t="s">
        <v>544</v>
      </c>
      <c r="K59" s="213" t="s">
        <v>545</v>
      </c>
      <c r="L59" s="204">
        <v>44331</v>
      </c>
      <c r="M59" s="204">
        <v>44331</v>
      </c>
      <c r="N59" s="204">
        <v>44331</v>
      </c>
      <c r="O59" s="217" t="s">
        <v>568</v>
      </c>
    </row>
    <row r="60" spans="1:15" s="205" customFormat="1">
      <c r="A60" s="222" t="s">
        <v>587</v>
      </c>
      <c r="B60" s="221">
        <v>516404</v>
      </c>
      <c r="C60" s="213" t="s">
        <v>586</v>
      </c>
      <c r="D60" s="220" t="s">
        <v>585</v>
      </c>
      <c r="E60" s="209">
        <v>700</v>
      </c>
      <c r="F60" s="211" t="s">
        <v>547</v>
      </c>
      <c r="G60" s="219">
        <v>0</v>
      </c>
      <c r="H60" s="209">
        <v>700</v>
      </c>
      <c r="I60" s="209" t="s">
        <v>546</v>
      </c>
      <c r="J60" s="208" t="s">
        <v>544</v>
      </c>
      <c r="K60" s="213" t="s">
        <v>545</v>
      </c>
      <c r="L60" s="204">
        <v>44331</v>
      </c>
      <c r="M60" s="204">
        <v>44331</v>
      </c>
      <c r="N60" s="204">
        <v>44331</v>
      </c>
      <c r="O60" s="217" t="s">
        <v>568</v>
      </c>
    </row>
    <row r="61" spans="1:15" s="205" customFormat="1">
      <c r="A61" s="212" t="s">
        <v>584</v>
      </c>
      <c r="B61" s="214">
        <v>516342</v>
      </c>
      <c r="C61" s="213" t="s">
        <v>231</v>
      </c>
      <c r="D61" s="212" t="s">
        <v>162</v>
      </c>
      <c r="E61" s="210">
        <v>1990</v>
      </c>
      <c r="F61" s="218">
        <v>1990</v>
      </c>
      <c r="G61" s="210">
        <v>0</v>
      </c>
      <c r="H61" s="209">
        <v>1990</v>
      </c>
      <c r="I61" s="209" t="s">
        <v>546</v>
      </c>
      <c r="J61" s="208" t="s">
        <v>107</v>
      </c>
      <c r="K61" s="213" t="s">
        <v>538</v>
      </c>
      <c r="L61" s="207">
        <v>44331</v>
      </c>
      <c r="M61" s="207">
        <v>44331</v>
      </c>
      <c r="N61" s="204">
        <v>44331</v>
      </c>
      <c r="O61" s="217" t="s">
        <v>581</v>
      </c>
    </row>
    <row r="62" spans="1:15" s="205" customFormat="1">
      <c r="A62" s="212" t="s">
        <v>583</v>
      </c>
      <c r="B62" s="214">
        <v>516342</v>
      </c>
      <c r="C62" s="213" t="s">
        <v>582</v>
      </c>
      <c r="D62" s="212" t="s">
        <v>126</v>
      </c>
      <c r="E62" s="210">
        <v>1525</v>
      </c>
      <c r="F62" s="216">
        <v>90</v>
      </c>
      <c r="G62" s="210">
        <v>0</v>
      </c>
      <c r="H62" s="209">
        <v>1525</v>
      </c>
      <c r="I62" s="209" t="s">
        <v>546</v>
      </c>
      <c r="J62" s="208" t="s">
        <v>107</v>
      </c>
      <c r="K62" s="213" t="s">
        <v>538</v>
      </c>
      <c r="L62" s="207">
        <v>44331</v>
      </c>
      <c r="M62" s="207">
        <v>44331</v>
      </c>
      <c r="N62" s="204">
        <v>44331</v>
      </c>
      <c r="O62" s="217" t="s">
        <v>581</v>
      </c>
    </row>
    <row r="63" spans="1:15" s="205" customFormat="1">
      <c r="A63" s="212" t="s">
        <v>580</v>
      </c>
      <c r="B63" s="214">
        <v>652001</v>
      </c>
      <c r="C63" s="213" t="s">
        <v>569</v>
      </c>
      <c r="D63" s="212" t="s">
        <v>235</v>
      </c>
      <c r="E63" s="210">
        <v>7881</v>
      </c>
      <c r="F63" s="211" t="s">
        <v>547</v>
      </c>
      <c r="G63" s="210">
        <v>1850</v>
      </c>
      <c r="H63" s="209">
        <v>6031</v>
      </c>
      <c r="I63" s="215" t="s">
        <v>556</v>
      </c>
      <c r="J63" s="208" t="s">
        <v>132</v>
      </c>
      <c r="K63" s="208" t="s">
        <v>166</v>
      </c>
      <c r="L63" s="207">
        <v>44347</v>
      </c>
      <c r="M63" s="207">
        <v>44331</v>
      </c>
      <c r="N63" s="204">
        <v>44347</v>
      </c>
      <c r="O63" s="217" t="s">
        <v>568</v>
      </c>
    </row>
    <row r="64" spans="1:15" s="205" customFormat="1">
      <c r="A64" s="212" t="s">
        <v>579</v>
      </c>
      <c r="B64" s="214">
        <v>659018</v>
      </c>
      <c r="C64" s="213" t="s">
        <v>458</v>
      </c>
      <c r="D64" s="212" t="s">
        <v>457</v>
      </c>
      <c r="E64" s="210">
        <v>421</v>
      </c>
      <c r="F64" s="211" t="s">
        <v>547</v>
      </c>
      <c r="G64" s="210">
        <v>0</v>
      </c>
      <c r="H64" s="209">
        <v>421</v>
      </c>
      <c r="I64" s="215" t="s">
        <v>556</v>
      </c>
      <c r="J64" s="208" t="s">
        <v>576</v>
      </c>
      <c r="K64" s="208" t="s">
        <v>155</v>
      </c>
      <c r="L64" s="207">
        <v>44331</v>
      </c>
      <c r="M64" s="207">
        <v>44331</v>
      </c>
      <c r="N64" s="204">
        <v>44331</v>
      </c>
      <c r="O64" s="217" t="s">
        <v>530</v>
      </c>
    </row>
    <row r="65" spans="1:15" s="205" customFormat="1">
      <c r="A65" s="212" t="s">
        <v>578</v>
      </c>
      <c r="B65" s="214">
        <v>680015</v>
      </c>
      <c r="C65" s="213" t="s">
        <v>458</v>
      </c>
      <c r="D65" s="212" t="s">
        <v>457</v>
      </c>
      <c r="E65" s="210">
        <v>502</v>
      </c>
      <c r="F65" s="211" t="s">
        <v>547</v>
      </c>
      <c r="G65" s="210">
        <v>0</v>
      </c>
      <c r="H65" s="209">
        <v>502</v>
      </c>
      <c r="I65" s="215" t="s">
        <v>556</v>
      </c>
      <c r="J65" s="208" t="s">
        <v>574</v>
      </c>
      <c r="K65" s="208" t="s">
        <v>155</v>
      </c>
      <c r="L65" s="207">
        <v>44331</v>
      </c>
      <c r="M65" s="207">
        <v>44331</v>
      </c>
      <c r="N65" s="204">
        <v>44331</v>
      </c>
      <c r="O65" s="217" t="s">
        <v>530</v>
      </c>
    </row>
    <row r="66" spans="1:15" s="205" customFormat="1">
      <c r="A66" s="212" t="s">
        <v>577</v>
      </c>
      <c r="B66" s="214">
        <v>659018</v>
      </c>
      <c r="C66" s="213" t="s">
        <v>448</v>
      </c>
      <c r="D66" s="212" t="s">
        <v>566</v>
      </c>
      <c r="E66" s="210">
        <v>29</v>
      </c>
      <c r="F66" s="211" t="s">
        <v>547</v>
      </c>
      <c r="G66" s="210">
        <v>0</v>
      </c>
      <c r="H66" s="209">
        <v>29</v>
      </c>
      <c r="I66" s="215" t="s">
        <v>556</v>
      </c>
      <c r="J66" s="208" t="s">
        <v>576</v>
      </c>
      <c r="K66" s="208" t="s">
        <v>184</v>
      </c>
      <c r="L66" s="207">
        <v>44331</v>
      </c>
      <c r="M66" s="207">
        <v>44331</v>
      </c>
      <c r="N66" s="204">
        <v>44331</v>
      </c>
      <c r="O66" s="217" t="s">
        <v>474</v>
      </c>
    </row>
    <row r="67" spans="1:15" s="205" customFormat="1">
      <c r="A67" s="212" t="s">
        <v>575</v>
      </c>
      <c r="B67" s="214">
        <v>680015</v>
      </c>
      <c r="C67" s="213" t="s">
        <v>448</v>
      </c>
      <c r="D67" s="212" t="s">
        <v>566</v>
      </c>
      <c r="E67" s="210">
        <v>30</v>
      </c>
      <c r="F67" s="211" t="s">
        <v>547</v>
      </c>
      <c r="G67" s="210">
        <v>0</v>
      </c>
      <c r="H67" s="209">
        <v>30</v>
      </c>
      <c r="I67" s="215" t="s">
        <v>556</v>
      </c>
      <c r="J67" s="208" t="s">
        <v>574</v>
      </c>
      <c r="K67" s="208" t="s">
        <v>184</v>
      </c>
      <c r="L67" s="207">
        <v>44331</v>
      </c>
      <c r="M67" s="207">
        <v>44331</v>
      </c>
      <c r="N67" s="204">
        <v>44331</v>
      </c>
      <c r="O67" s="217" t="s">
        <v>474</v>
      </c>
    </row>
    <row r="68" spans="1:15" s="205" customFormat="1">
      <c r="A68" s="212" t="s">
        <v>573</v>
      </c>
      <c r="B68" s="214">
        <v>684009</v>
      </c>
      <c r="C68" s="213" t="s">
        <v>448</v>
      </c>
      <c r="D68" s="212" t="s">
        <v>566</v>
      </c>
      <c r="E68" s="210">
        <v>24</v>
      </c>
      <c r="F68" s="211" t="s">
        <v>547</v>
      </c>
      <c r="G68" s="210">
        <v>0</v>
      </c>
      <c r="H68" s="209">
        <v>24</v>
      </c>
      <c r="I68" s="215" t="s">
        <v>556</v>
      </c>
      <c r="J68" s="208" t="s">
        <v>146</v>
      </c>
      <c r="K68" s="208" t="s">
        <v>184</v>
      </c>
      <c r="L68" s="207">
        <v>44331</v>
      </c>
      <c r="M68" s="207">
        <v>44331</v>
      </c>
      <c r="N68" s="204">
        <v>44331</v>
      </c>
      <c r="O68" s="217" t="s">
        <v>474</v>
      </c>
    </row>
    <row r="69" spans="1:15" s="205" customFormat="1">
      <c r="A69" s="212" t="s">
        <v>572</v>
      </c>
      <c r="B69" s="214">
        <v>672020</v>
      </c>
      <c r="C69" s="213" t="s">
        <v>458</v>
      </c>
      <c r="D69" s="212" t="s">
        <v>457</v>
      </c>
      <c r="E69" s="210">
        <v>614</v>
      </c>
      <c r="F69" s="211" t="s">
        <v>547</v>
      </c>
      <c r="G69" s="210">
        <v>0</v>
      </c>
      <c r="H69" s="209">
        <v>614</v>
      </c>
      <c r="I69" s="215" t="s">
        <v>556</v>
      </c>
      <c r="J69" s="208" t="s">
        <v>483</v>
      </c>
      <c r="K69" s="208" t="s">
        <v>159</v>
      </c>
      <c r="L69" s="207">
        <v>44331</v>
      </c>
      <c r="M69" s="207">
        <v>44331</v>
      </c>
      <c r="N69" s="204">
        <v>44331</v>
      </c>
      <c r="O69" s="217" t="s">
        <v>530</v>
      </c>
    </row>
    <row r="70" spans="1:15" s="205" customFormat="1">
      <c r="A70" s="212" t="s">
        <v>571</v>
      </c>
      <c r="B70" s="214">
        <v>848012</v>
      </c>
      <c r="C70" s="213" t="s">
        <v>458</v>
      </c>
      <c r="D70" s="212" t="s">
        <v>457</v>
      </c>
      <c r="E70" s="210">
        <v>351</v>
      </c>
      <c r="F70" s="211" t="s">
        <v>547</v>
      </c>
      <c r="G70" s="210">
        <v>0</v>
      </c>
      <c r="H70" s="209">
        <v>351</v>
      </c>
      <c r="I70" s="209" t="s">
        <v>546</v>
      </c>
      <c r="J70" s="208" t="s">
        <v>543</v>
      </c>
      <c r="K70" s="208" t="s">
        <v>155</v>
      </c>
      <c r="L70" s="207">
        <v>44331</v>
      </c>
      <c r="M70" s="207">
        <v>44331</v>
      </c>
      <c r="N70" s="204">
        <v>44331</v>
      </c>
      <c r="O70" s="217" t="s">
        <v>530</v>
      </c>
    </row>
    <row r="71" spans="1:15" s="205" customFormat="1">
      <c r="A71" s="212" t="s">
        <v>570</v>
      </c>
      <c r="B71" s="214">
        <v>848012</v>
      </c>
      <c r="C71" s="213" t="s">
        <v>569</v>
      </c>
      <c r="D71" s="212" t="s">
        <v>235</v>
      </c>
      <c r="E71" s="210">
        <v>797</v>
      </c>
      <c r="F71" s="211" t="s">
        <v>547</v>
      </c>
      <c r="G71" s="210">
        <v>0</v>
      </c>
      <c r="H71" s="209">
        <v>797</v>
      </c>
      <c r="I71" s="209" t="s">
        <v>546</v>
      </c>
      <c r="J71" s="208" t="s">
        <v>543</v>
      </c>
      <c r="K71" s="208" t="s">
        <v>538</v>
      </c>
      <c r="L71" s="207">
        <v>44331</v>
      </c>
      <c r="M71" s="207">
        <v>44331</v>
      </c>
      <c r="N71" s="204">
        <v>44316</v>
      </c>
      <c r="O71" s="217" t="s">
        <v>568</v>
      </c>
    </row>
    <row r="72" spans="1:15" s="205" customFormat="1">
      <c r="A72" s="212" t="s">
        <v>567</v>
      </c>
      <c r="B72" s="214">
        <v>600000</v>
      </c>
      <c r="C72" s="213" t="s">
        <v>448</v>
      </c>
      <c r="D72" s="212" t="s">
        <v>566</v>
      </c>
      <c r="E72" s="210">
        <v>94</v>
      </c>
      <c r="F72" s="211" t="s">
        <v>547</v>
      </c>
      <c r="G72" s="210">
        <v>0</v>
      </c>
      <c r="H72" s="209">
        <v>94</v>
      </c>
      <c r="I72" s="209" t="s">
        <v>546</v>
      </c>
      <c r="J72" s="208" t="s">
        <v>105</v>
      </c>
      <c r="K72" s="208" t="s">
        <v>184</v>
      </c>
      <c r="L72" s="207">
        <v>44331</v>
      </c>
      <c r="M72" s="207">
        <v>44331</v>
      </c>
      <c r="N72" s="204">
        <v>44331</v>
      </c>
      <c r="O72" s="217" t="s">
        <v>474</v>
      </c>
    </row>
    <row r="73" spans="1:15" s="205" customFormat="1">
      <c r="A73" s="212" t="s">
        <v>565</v>
      </c>
      <c r="B73" s="214">
        <v>516333</v>
      </c>
      <c r="C73" s="213" t="s">
        <v>564</v>
      </c>
      <c r="D73" s="212" t="s">
        <v>162</v>
      </c>
      <c r="E73" s="210">
        <v>304</v>
      </c>
      <c r="F73" s="216">
        <v>40</v>
      </c>
      <c r="G73" s="210">
        <v>0</v>
      </c>
      <c r="H73" s="209">
        <v>304</v>
      </c>
      <c r="I73" s="209" t="s">
        <v>546</v>
      </c>
      <c r="J73" s="208" t="s">
        <v>107</v>
      </c>
      <c r="K73" s="208" t="s">
        <v>538</v>
      </c>
      <c r="L73" s="207">
        <v>44331</v>
      </c>
      <c r="M73" s="207">
        <v>44331</v>
      </c>
      <c r="N73" s="204">
        <v>44331</v>
      </c>
      <c r="O73" s="206"/>
    </row>
    <row r="74" spans="1:15" s="205" customFormat="1">
      <c r="A74" s="212" t="s">
        <v>563</v>
      </c>
      <c r="B74" s="214">
        <v>859013</v>
      </c>
      <c r="C74" s="213" t="s">
        <v>562</v>
      </c>
      <c r="D74" s="212" t="s">
        <v>235</v>
      </c>
      <c r="E74" s="210">
        <v>1140</v>
      </c>
      <c r="F74" s="216">
        <v>40</v>
      </c>
      <c r="G74" s="210">
        <v>0</v>
      </c>
      <c r="H74" s="209">
        <v>1140</v>
      </c>
      <c r="I74" s="209" t="s">
        <v>561</v>
      </c>
      <c r="J74" s="208" t="s">
        <v>560</v>
      </c>
      <c r="K74" s="208" t="s">
        <v>538</v>
      </c>
      <c r="L74" s="207">
        <v>44331</v>
      </c>
      <c r="M74" s="207">
        <v>44331</v>
      </c>
      <c r="N74" s="204">
        <v>44316</v>
      </c>
      <c r="O74" s="206"/>
    </row>
    <row r="75" spans="1:15" s="205" customFormat="1">
      <c r="A75" s="212" t="s">
        <v>559</v>
      </c>
      <c r="B75" s="214">
        <v>516342</v>
      </c>
      <c r="C75" s="213" t="s">
        <v>558</v>
      </c>
      <c r="D75" s="212" t="s">
        <v>457</v>
      </c>
      <c r="E75" s="210">
        <v>773</v>
      </c>
      <c r="F75" s="211" t="s">
        <v>547</v>
      </c>
      <c r="G75" s="210">
        <v>0</v>
      </c>
      <c r="H75" s="209">
        <v>773</v>
      </c>
      <c r="I75" s="209" t="s">
        <v>546</v>
      </c>
      <c r="J75" s="208" t="s">
        <v>107</v>
      </c>
      <c r="K75" s="208" t="s">
        <v>155</v>
      </c>
      <c r="L75" s="207">
        <v>44347</v>
      </c>
      <c r="M75" s="207">
        <v>44331</v>
      </c>
      <c r="N75" s="204">
        <v>44347</v>
      </c>
      <c r="O75" s="206"/>
    </row>
    <row r="76" spans="1:15" s="205" customFormat="1">
      <c r="A76" s="212" t="s">
        <v>557</v>
      </c>
      <c r="B76" s="214">
        <v>672020</v>
      </c>
      <c r="C76" s="213" t="s">
        <v>460</v>
      </c>
      <c r="D76" s="212" t="s">
        <v>457</v>
      </c>
      <c r="E76" s="210">
        <v>312</v>
      </c>
      <c r="F76" s="211" t="s">
        <v>547</v>
      </c>
      <c r="G76" s="210">
        <v>0</v>
      </c>
      <c r="H76" s="209">
        <v>312</v>
      </c>
      <c r="I76" s="215" t="s">
        <v>556</v>
      </c>
      <c r="J76" s="208" t="s">
        <v>483</v>
      </c>
      <c r="K76" s="208" t="s">
        <v>534</v>
      </c>
      <c r="L76" s="207">
        <v>44331</v>
      </c>
      <c r="M76" s="207">
        <v>44331</v>
      </c>
      <c r="N76" s="204">
        <v>44331</v>
      </c>
      <c r="O76" s="206"/>
    </row>
    <row r="77" spans="1:15" s="205" customFormat="1">
      <c r="A77" s="212" t="s">
        <v>555</v>
      </c>
      <c r="B77" s="214">
        <v>848012</v>
      </c>
      <c r="C77" s="213" t="s">
        <v>453</v>
      </c>
      <c r="D77" s="212" t="s">
        <v>169</v>
      </c>
      <c r="E77" s="210">
        <v>134</v>
      </c>
      <c r="F77" s="211" t="s">
        <v>547</v>
      </c>
      <c r="G77" s="210">
        <v>0</v>
      </c>
      <c r="H77" s="209">
        <v>134</v>
      </c>
      <c r="I77" s="209" t="s">
        <v>546</v>
      </c>
      <c r="J77" s="208" t="s">
        <v>543</v>
      </c>
      <c r="K77" s="208" t="s">
        <v>168</v>
      </c>
      <c r="L77" s="207">
        <v>44331</v>
      </c>
      <c r="M77" s="207">
        <v>44331</v>
      </c>
      <c r="N77" s="204">
        <v>44331</v>
      </c>
      <c r="O77" s="206"/>
    </row>
    <row r="78" spans="1:15" s="205" customFormat="1">
      <c r="A78" s="212" t="s">
        <v>554</v>
      </c>
      <c r="B78" s="214">
        <v>548209</v>
      </c>
      <c r="C78" s="213" t="s">
        <v>433</v>
      </c>
      <c r="D78" s="212" t="s">
        <v>235</v>
      </c>
      <c r="E78" s="210">
        <v>700</v>
      </c>
      <c r="F78" s="211" t="s">
        <v>547</v>
      </c>
      <c r="G78" s="210">
        <v>0</v>
      </c>
      <c r="H78" s="209">
        <v>700</v>
      </c>
      <c r="I78" s="209" t="s">
        <v>546</v>
      </c>
      <c r="J78" s="208" t="s">
        <v>553</v>
      </c>
      <c r="K78" s="208" t="s">
        <v>538</v>
      </c>
      <c r="L78" s="207">
        <v>44331</v>
      </c>
      <c r="M78" s="207">
        <v>44331</v>
      </c>
      <c r="N78" s="204">
        <v>44316</v>
      </c>
      <c r="O78" s="206"/>
    </row>
    <row r="79" spans="1:15" s="205" customFormat="1">
      <c r="A79" s="212" t="s">
        <v>552</v>
      </c>
      <c r="B79" s="214">
        <v>516244</v>
      </c>
      <c r="C79" s="213" t="s">
        <v>551</v>
      </c>
      <c r="D79" s="212" t="s">
        <v>172</v>
      </c>
      <c r="E79" s="210">
        <v>342</v>
      </c>
      <c r="F79" s="211" t="s">
        <v>547</v>
      </c>
      <c r="G79" s="210">
        <v>0</v>
      </c>
      <c r="H79" s="209">
        <v>342</v>
      </c>
      <c r="I79" s="209" t="s">
        <v>546</v>
      </c>
      <c r="J79" s="208" t="s">
        <v>107</v>
      </c>
      <c r="K79" s="208" t="s">
        <v>167</v>
      </c>
      <c r="L79" s="207">
        <v>44331</v>
      </c>
      <c r="M79" s="207">
        <v>44331</v>
      </c>
      <c r="N79" s="204">
        <v>44286</v>
      </c>
      <c r="O79" s="206"/>
    </row>
    <row r="80" spans="1:15" s="205" customFormat="1">
      <c r="A80" s="212" t="s">
        <v>550</v>
      </c>
      <c r="B80" s="214">
        <v>516404</v>
      </c>
      <c r="C80" s="213" t="s">
        <v>549</v>
      </c>
      <c r="D80" s="212" t="s">
        <v>548</v>
      </c>
      <c r="E80" s="210">
        <v>340</v>
      </c>
      <c r="F80" s="211" t="s">
        <v>547</v>
      </c>
      <c r="G80" s="210">
        <v>0</v>
      </c>
      <c r="H80" s="209">
        <v>340</v>
      </c>
      <c r="I80" s="209" t="s">
        <v>546</v>
      </c>
      <c r="J80" s="208" t="s">
        <v>544</v>
      </c>
      <c r="K80" s="208" t="s">
        <v>545</v>
      </c>
      <c r="L80" s="207">
        <v>44331</v>
      </c>
      <c r="M80" s="207">
        <v>44331</v>
      </c>
      <c r="N80" s="204">
        <v>44347</v>
      </c>
      <c r="O80" s="206"/>
    </row>
    <row r="81" spans="5:14">
      <c r="E81" s="202">
        <f>+SUBTOTAL(9,E2:E80)</f>
        <v>76729</v>
      </c>
      <c r="F81" s="202"/>
      <c r="G81" s="202">
        <f>+SUBTOTAL(9,G2:G80)</f>
        <v>1850</v>
      </c>
      <c r="H81" s="202">
        <f>+SUBTOTAL(9,H2:H80)</f>
        <v>74879</v>
      </c>
      <c r="I81" s="202"/>
      <c r="N81" s="204" t="e">
        <v>#N/A</v>
      </c>
    </row>
    <row r="82" spans="5:14">
      <c r="H82" s="203"/>
    </row>
    <row r="83" spans="5:14">
      <c r="H83" s="202">
        <v>75599</v>
      </c>
    </row>
    <row r="84" spans="5:14">
      <c r="H84" s="202">
        <f>H83-H81</f>
        <v>720</v>
      </c>
    </row>
  </sheetData>
  <autoFilter ref="A1:O81"/>
  <phoneticPr fontId="94" type="noConversion"/>
  <conditionalFormatting sqref="A47:A48">
    <cfRule type="duplicateValues" dxfId="20" priority="17"/>
  </conditionalFormatting>
  <conditionalFormatting sqref="A47:A48">
    <cfRule type="duplicateValues" dxfId="19" priority="16"/>
  </conditionalFormatting>
  <conditionalFormatting sqref="A51">
    <cfRule type="duplicateValues" dxfId="18" priority="15"/>
  </conditionalFormatting>
  <conditionalFormatting sqref="A51">
    <cfRule type="duplicateValues" dxfId="17" priority="14"/>
  </conditionalFormatting>
  <conditionalFormatting sqref="A52">
    <cfRule type="duplicateValues" dxfId="16" priority="13"/>
  </conditionalFormatting>
  <conditionalFormatting sqref="A52">
    <cfRule type="duplicateValues" dxfId="15" priority="12"/>
  </conditionalFormatting>
  <conditionalFormatting sqref="A53:A59">
    <cfRule type="duplicateValues" dxfId="14" priority="11"/>
  </conditionalFormatting>
  <conditionalFormatting sqref="A53:A59">
    <cfRule type="duplicateValues" dxfId="13" priority="10"/>
  </conditionalFormatting>
  <conditionalFormatting sqref="A20">
    <cfRule type="duplicateValues" dxfId="12" priority="9"/>
  </conditionalFormatting>
  <conditionalFormatting sqref="A20">
    <cfRule type="duplicateValues" dxfId="11" priority="8"/>
  </conditionalFormatting>
  <conditionalFormatting sqref="A49:A50 A1:A19 A61:A62 A21:A23 A28:A46">
    <cfRule type="duplicateValues" dxfId="10" priority="18"/>
  </conditionalFormatting>
  <conditionalFormatting sqref="A1:A19 A49:A50 A61:A62 A21:A23 A28:A46">
    <cfRule type="duplicateValues" dxfId="9" priority="19"/>
  </conditionalFormatting>
  <conditionalFormatting sqref="A24:A27">
    <cfRule type="duplicateValues" dxfId="8" priority="6"/>
  </conditionalFormatting>
  <conditionalFormatting sqref="A24:A27">
    <cfRule type="duplicateValues" dxfId="7" priority="7"/>
  </conditionalFormatting>
  <conditionalFormatting sqref="A60">
    <cfRule type="duplicateValues" dxfId="6" priority="3"/>
  </conditionalFormatting>
  <conditionalFormatting sqref="A60">
    <cfRule type="duplicateValues" dxfId="5" priority="4"/>
  </conditionalFormatting>
  <conditionalFormatting sqref="A60">
    <cfRule type="duplicateValues" dxfId="4" priority="5"/>
  </conditionalFormatting>
  <conditionalFormatting sqref="A61:A62 A1:A19 A21:A23 A28:A36">
    <cfRule type="duplicateValues" dxfId="3" priority="20"/>
  </conditionalFormatting>
  <conditionalFormatting sqref="A63:A80">
    <cfRule type="duplicateValues" dxfId="2" priority="2"/>
  </conditionalFormatting>
  <conditionalFormatting sqref="C1:C1048576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7" zoomScale="110" zoomScaleNormal="110" workbookViewId="0">
      <selection activeCell="F21" sqref="F21"/>
    </sheetView>
  </sheetViews>
  <sheetFormatPr defaultColWidth="9.125" defaultRowHeight="16.2"/>
  <cols>
    <col min="1" max="1" width="28.625" style="170" customWidth="1"/>
    <col min="2" max="2" width="13.875" style="170" customWidth="1"/>
    <col min="3" max="3" width="18.625" style="170" customWidth="1"/>
    <col min="4" max="4" width="7.625" style="170" customWidth="1"/>
    <col min="5" max="5" width="13.5" style="170" customWidth="1"/>
    <col min="6" max="6" width="67.5" style="170" customWidth="1"/>
    <col min="7" max="16384" width="9.125" style="170"/>
  </cols>
  <sheetData>
    <row r="1" spans="1:6" hidden="1"/>
    <row r="2" spans="1:6" hidden="1"/>
    <row r="3" spans="1:6" hidden="1"/>
    <row r="4" spans="1:6" hidden="1"/>
    <row r="5" spans="1:6" hidden="1"/>
    <row r="6" spans="1:6" hidden="1"/>
    <row r="7" spans="1:6" hidden="1"/>
    <row r="8" spans="1:6">
      <c r="A8" s="194" t="s">
        <v>437</v>
      </c>
      <c r="B8" s="194" t="s">
        <v>438</v>
      </c>
      <c r="C8" s="194" t="s">
        <v>439</v>
      </c>
      <c r="D8" s="194" t="s">
        <v>440</v>
      </c>
      <c r="E8" s="194" t="s">
        <v>441</v>
      </c>
      <c r="F8" s="195" t="s">
        <v>442</v>
      </c>
    </row>
    <row r="9" spans="1:6" ht="16.8" thickBot="1">
      <c r="A9" s="194" t="s">
        <v>443</v>
      </c>
      <c r="B9" s="194" t="s">
        <v>444</v>
      </c>
      <c r="C9" s="194">
        <v>2300</v>
      </c>
      <c r="D9" s="194"/>
      <c r="E9" s="194">
        <f>C9-D9</f>
        <v>2300</v>
      </c>
      <c r="F9" s="196" t="s">
        <v>445</v>
      </c>
    </row>
    <row r="10" spans="1:6" ht="16.8" thickBot="1">
      <c r="A10" s="194" t="s">
        <v>443</v>
      </c>
      <c r="B10" s="194" t="s">
        <v>446</v>
      </c>
      <c r="C10" s="194">
        <v>8942</v>
      </c>
      <c r="D10" s="194"/>
      <c r="E10" s="194">
        <f t="shared" ref="E10:E19" si="0">C10-D10</f>
        <v>8942</v>
      </c>
      <c r="F10" s="196" t="s">
        <v>445</v>
      </c>
    </row>
    <row r="11" spans="1:6" ht="16.8" thickBot="1">
      <c r="A11" s="194" t="s">
        <v>447</v>
      </c>
      <c r="B11" s="194" t="s">
        <v>448</v>
      </c>
      <c r="C11" s="194">
        <v>8451</v>
      </c>
      <c r="D11" s="194">
        <v>3000</v>
      </c>
      <c r="E11" s="194">
        <f t="shared" si="0"/>
        <v>5451</v>
      </c>
      <c r="F11" s="196" t="s">
        <v>449</v>
      </c>
    </row>
    <row r="12" spans="1:6" ht="16.8" thickBot="1">
      <c r="A12" s="194" t="s">
        <v>169</v>
      </c>
      <c r="B12" s="195" t="s">
        <v>450</v>
      </c>
      <c r="C12" s="194">
        <v>6210</v>
      </c>
      <c r="D12" s="194"/>
      <c r="E12" s="194">
        <f t="shared" si="0"/>
        <v>6210</v>
      </c>
      <c r="F12" s="196" t="s">
        <v>451</v>
      </c>
    </row>
    <row r="13" spans="1:6" ht="16.8" thickBot="1">
      <c r="A13" s="194" t="s">
        <v>169</v>
      </c>
      <c r="B13" s="194" t="s">
        <v>452</v>
      </c>
      <c r="C13" s="194">
        <v>7110</v>
      </c>
      <c r="D13" s="194"/>
      <c r="E13" s="194">
        <f t="shared" si="0"/>
        <v>7110</v>
      </c>
      <c r="F13" s="196" t="s">
        <v>451</v>
      </c>
    </row>
    <row r="14" spans="1:6" ht="16.8" thickBot="1">
      <c r="A14" s="194" t="s">
        <v>169</v>
      </c>
      <c r="B14" s="194" t="s">
        <v>453</v>
      </c>
      <c r="C14" s="194">
        <v>198</v>
      </c>
      <c r="D14" s="194"/>
      <c r="E14" s="194">
        <f t="shared" si="0"/>
        <v>198</v>
      </c>
      <c r="F14" s="196" t="s">
        <v>454</v>
      </c>
    </row>
    <row r="15" spans="1:6" ht="16.8" thickBot="1">
      <c r="A15" s="194" t="s">
        <v>169</v>
      </c>
      <c r="B15" s="194" t="s">
        <v>455</v>
      </c>
      <c r="C15" s="194">
        <v>537</v>
      </c>
      <c r="D15" s="194"/>
      <c r="E15" s="194">
        <f t="shared" si="0"/>
        <v>537</v>
      </c>
      <c r="F15" s="196" t="s">
        <v>454</v>
      </c>
    </row>
    <row r="16" spans="1:6" ht="16.8" thickBot="1">
      <c r="A16" s="194" t="s">
        <v>169</v>
      </c>
      <c r="B16" s="194" t="s">
        <v>456</v>
      </c>
      <c r="C16" s="194">
        <v>1871</v>
      </c>
      <c r="D16" s="194"/>
      <c r="E16" s="194">
        <f t="shared" si="0"/>
        <v>1871</v>
      </c>
      <c r="F16" s="196" t="s">
        <v>454</v>
      </c>
    </row>
    <row r="17" spans="1:6" ht="16.8" thickBot="1">
      <c r="A17" s="194" t="s">
        <v>457</v>
      </c>
      <c r="B17" s="194" t="s">
        <v>458</v>
      </c>
      <c r="C17" s="194">
        <v>5203</v>
      </c>
      <c r="D17" s="194"/>
      <c r="E17" s="194">
        <f t="shared" si="0"/>
        <v>5203</v>
      </c>
      <c r="F17" s="196" t="s">
        <v>459</v>
      </c>
    </row>
    <row r="18" spans="1:6" ht="16.8" thickBot="1">
      <c r="A18" s="194" t="s">
        <v>457</v>
      </c>
      <c r="B18" s="194" t="s">
        <v>460</v>
      </c>
      <c r="C18" s="194">
        <v>3971</v>
      </c>
      <c r="D18" s="194"/>
      <c r="E18" s="194">
        <f t="shared" si="0"/>
        <v>3971</v>
      </c>
      <c r="F18" s="196" t="s">
        <v>461</v>
      </c>
    </row>
    <row r="19" spans="1:6">
      <c r="A19" s="197" t="s">
        <v>126</v>
      </c>
      <c r="B19" s="198" t="s">
        <v>462</v>
      </c>
      <c r="C19" s="194">
        <v>16949</v>
      </c>
      <c r="D19" s="194"/>
      <c r="E19" s="194">
        <f t="shared" si="0"/>
        <v>16949</v>
      </c>
      <c r="F19" s="199" t="s">
        <v>463</v>
      </c>
    </row>
    <row r="20" spans="1:6">
      <c r="A20" s="194" t="s">
        <v>464</v>
      </c>
      <c r="B20" s="194"/>
      <c r="C20" s="194">
        <f>SUM(C9:C19)</f>
        <v>61742</v>
      </c>
      <c r="D20" s="194">
        <f>SUM(D9:D18)</f>
        <v>3000</v>
      </c>
      <c r="E20" s="200">
        <f>SUM(E9:E19)</f>
        <v>58742</v>
      </c>
      <c r="F20" s="194"/>
    </row>
    <row r="24" spans="1:6">
      <c r="A24" s="194" t="s">
        <v>437</v>
      </c>
      <c r="B24" s="194" t="s">
        <v>438</v>
      </c>
      <c r="C24" s="194" t="s">
        <v>439</v>
      </c>
      <c r="D24" s="194" t="s">
        <v>440</v>
      </c>
      <c r="E24" s="194" t="s">
        <v>441</v>
      </c>
      <c r="F24" s="195" t="s">
        <v>442</v>
      </c>
    </row>
    <row r="25" spans="1:6" ht="16.8" thickBot="1">
      <c r="A25" s="194" t="s">
        <v>443</v>
      </c>
      <c r="B25" s="194" t="s">
        <v>446</v>
      </c>
      <c r="C25" s="194">
        <v>8942</v>
      </c>
      <c r="D25" s="194"/>
      <c r="E25" s="194">
        <f t="shared" ref="E25:E31" si="1">C25-D25</f>
        <v>8942</v>
      </c>
      <c r="F25" s="196" t="s">
        <v>445</v>
      </c>
    </row>
    <row r="26" spans="1:6" ht="16.8" thickBot="1">
      <c r="A26" s="194" t="s">
        <v>447</v>
      </c>
      <c r="B26" s="194" t="s">
        <v>448</v>
      </c>
      <c r="C26" s="194">
        <v>8451</v>
      </c>
      <c r="D26" s="194">
        <v>3000</v>
      </c>
      <c r="E26" s="194">
        <f t="shared" si="1"/>
        <v>5451</v>
      </c>
      <c r="F26" s="196" t="s">
        <v>449</v>
      </c>
    </row>
    <row r="27" spans="1:6" ht="16.8" thickBot="1">
      <c r="A27" s="194" t="s">
        <v>169</v>
      </c>
      <c r="B27" s="195" t="s">
        <v>450</v>
      </c>
      <c r="C27" s="194">
        <v>6210</v>
      </c>
      <c r="D27" s="194"/>
      <c r="E27" s="194">
        <v>5010</v>
      </c>
      <c r="F27" s="196" t="s">
        <v>451</v>
      </c>
    </row>
    <row r="28" spans="1:6" ht="16.8" thickBot="1">
      <c r="A28" s="194" t="s">
        <v>169</v>
      </c>
      <c r="B28" s="194" t="s">
        <v>452</v>
      </c>
      <c r="C28" s="194">
        <v>7110</v>
      </c>
      <c r="D28" s="194"/>
      <c r="E28" s="194">
        <f t="shared" si="1"/>
        <v>7110</v>
      </c>
      <c r="F28" s="196" t="s">
        <v>451</v>
      </c>
    </row>
    <row r="29" spans="1:6" ht="16.8" thickBot="1">
      <c r="A29" s="194" t="s">
        <v>457</v>
      </c>
      <c r="B29" s="194" t="s">
        <v>458</v>
      </c>
      <c r="C29" s="194">
        <v>5203</v>
      </c>
      <c r="D29" s="194"/>
      <c r="E29" s="194">
        <f t="shared" si="1"/>
        <v>5203</v>
      </c>
      <c r="F29" s="196" t="s">
        <v>459</v>
      </c>
    </row>
    <row r="30" spans="1:6" ht="16.8" thickBot="1">
      <c r="A30" s="194" t="s">
        <v>457</v>
      </c>
      <c r="B30" s="194" t="s">
        <v>460</v>
      </c>
      <c r="C30" s="194">
        <v>3971</v>
      </c>
      <c r="D30" s="194"/>
      <c r="E30" s="194">
        <f t="shared" si="1"/>
        <v>3971</v>
      </c>
      <c r="F30" s="196" t="s">
        <v>461</v>
      </c>
    </row>
    <row r="31" spans="1:6">
      <c r="A31" s="197" t="s">
        <v>126</v>
      </c>
      <c r="B31" s="198" t="s">
        <v>462</v>
      </c>
      <c r="C31" s="194">
        <v>16949</v>
      </c>
      <c r="D31" s="194"/>
      <c r="E31" s="194">
        <f t="shared" si="1"/>
        <v>16949</v>
      </c>
      <c r="F31" s="199" t="s">
        <v>463</v>
      </c>
    </row>
    <row r="32" spans="1:6">
      <c r="A32" s="194" t="s">
        <v>464</v>
      </c>
      <c r="B32" s="194"/>
      <c r="C32" s="194">
        <f>SUM(C25:C31)</f>
        <v>56836</v>
      </c>
      <c r="D32" s="194">
        <f>SUM(D25:D30)</f>
        <v>3000</v>
      </c>
      <c r="E32" s="200">
        <f>SUM(E25:E31)</f>
        <v>52636</v>
      </c>
      <c r="F32" s="194"/>
    </row>
  </sheetData>
  <phoneticPr fontId="9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workbookViewId="0">
      <pane ySplit="1" topLeftCell="A14" activePane="bottomLeft" state="frozen"/>
      <selection pane="bottomLeft" activeCell="J27" sqref="J27"/>
    </sheetView>
  </sheetViews>
  <sheetFormatPr defaultColWidth="9.125" defaultRowHeight="16.2"/>
  <cols>
    <col min="1" max="1" width="12.5" style="170" bestFit="1" customWidth="1"/>
    <col min="2" max="3" width="9.125" style="170"/>
    <col min="4" max="4" width="27.875" style="170" bestFit="1" customWidth="1"/>
    <col min="5" max="13" width="9.125" style="170"/>
    <col min="14" max="14" width="69.5" style="170" bestFit="1" customWidth="1"/>
    <col min="15" max="16384" width="9.125" style="170"/>
  </cols>
  <sheetData>
    <row r="1" spans="1:14">
      <c r="A1" s="171" t="s">
        <v>179</v>
      </c>
      <c r="B1" s="172" t="s">
        <v>191</v>
      </c>
      <c r="C1" s="173" t="s">
        <v>180</v>
      </c>
      <c r="D1" s="173" t="s">
        <v>100</v>
      </c>
      <c r="E1" s="173" t="s">
        <v>181</v>
      </c>
      <c r="F1" s="174" t="s">
        <v>192</v>
      </c>
      <c r="G1" s="173" t="s">
        <v>144</v>
      </c>
      <c r="H1" s="173" t="s">
        <v>133</v>
      </c>
      <c r="I1" s="175" t="s">
        <v>142</v>
      </c>
      <c r="J1" s="175" t="s">
        <v>104</v>
      </c>
      <c r="K1" s="176" t="s">
        <v>101</v>
      </c>
      <c r="L1" s="176" t="s">
        <v>143</v>
      </c>
      <c r="M1" s="176" t="s">
        <v>193</v>
      </c>
      <c r="N1" s="173" t="s">
        <v>128</v>
      </c>
    </row>
    <row r="2" spans="1:14" s="188" customFormat="1">
      <c r="A2" s="182" t="s">
        <v>194</v>
      </c>
      <c r="B2" s="183" t="s">
        <v>134</v>
      </c>
      <c r="C2" s="184" t="s">
        <v>195</v>
      </c>
      <c r="D2" s="184" t="s">
        <v>169</v>
      </c>
      <c r="E2" s="185">
        <v>936</v>
      </c>
      <c r="F2" s="186">
        <v>936</v>
      </c>
      <c r="G2" s="185">
        <v>0</v>
      </c>
      <c r="H2" s="185">
        <v>936</v>
      </c>
      <c r="I2" s="184" t="s">
        <v>105</v>
      </c>
      <c r="J2" s="184" t="s">
        <v>168</v>
      </c>
      <c r="K2" s="187">
        <v>44316</v>
      </c>
      <c r="L2" s="187">
        <v>44316</v>
      </c>
      <c r="M2" s="187">
        <v>44316</v>
      </c>
      <c r="N2" s="184" t="s">
        <v>196</v>
      </c>
    </row>
    <row r="3" spans="1:14" s="188" customFormat="1">
      <c r="A3" s="182" t="s">
        <v>197</v>
      </c>
      <c r="B3" s="183" t="s">
        <v>198</v>
      </c>
      <c r="C3" s="184" t="s">
        <v>199</v>
      </c>
      <c r="D3" s="184" t="s">
        <v>169</v>
      </c>
      <c r="E3" s="185">
        <v>300</v>
      </c>
      <c r="F3" s="186">
        <v>300</v>
      </c>
      <c r="G3" s="185">
        <v>0</v>
      </c>
      <c r="H3" s="185">
        <v>300</v>
      </c>
      <c r="I3" s="184" t="s">
        <v>152</v>
      </c>
      <c r="J3" s="184" t="s">
        <v>168</v>
      </c>
      <c r="K3" s="187">
        <v>44316</v>
      </c>
      <c r="L3" s="187">
        <v>44316</v>
      </c>
      <c r="M3" s="187">
        <v>44316</v>
      </c>
      <c r="N3" s="184" t="s">
        <v>196</v>
      </c>
    </row>
    <row r="4" spans="1:14" s="188" customFormat="1">
      <c r="A4" s="182" t="s">
        <v>200</v>
      </c>
      <c r="B4" s="183" t="s">
        <v>201</v>
      </c>
      <c r="C4" s="184" t="s">
        <v>199</v>
      </c>
      <c r="D4" s="184" t="s">
        <v>169</v>
      </c>
      <c r="E4" s="185">
        <v>273</v>
      </c>
      <c r="F4" s="186">
        <v>273</v>
      </c>
      <c r="G4" s="185">
        <v>0</v>
      </c>
      <c r="H4" s="185">
        <v>273</v>
      </c>
      <c r="I4" s="184" t="s">
        <v>173</v>
      </c>
      <c r="J4" s="184" t="s">
        <v>168</v>
      </c>
      <c r="K4" s="187">
        <v>44316</v>
      </c>
      <c r="L4" s="187">
        <v>44316</v>
      </c>
      <c r="M4" s="187">
        <v>44316</v>
      </c>
      <c r="N4" s="184" t="s">
        <v>196</v>
      </c>
    </row>
    <row r="5" spans="1:14" s="188" customFormat="1">
      <c r="A5" s="182" t="s">
        <v>202</v>
      </c>
      <c r="B5" s="183" t="s">
        <v>134</v>
      </c>
      <c r="C5" s="184" t="s">
        <v>195</v>
      </c>
      <c r="D5" s="184" t="s">
        <v>169</v>
      </c>
      <c r="E5" s="185">
        <v>879</v>
      </c>
      <c r="F5" s="186">
        <v>879</v>
      </c>
      <c r="G5" s="185">
        <v>0</v>
      </c>
      <c r="H5" s="185">
        <v>879</v>
      </c>
      <c r="I5" s="184" t="s">
        <v>105</v>
      </c>
      <c r="J5" s="184" t="s">
        <v>168</v>
      </c>
      <c r="K5" s="187">
        <v>44316</v>
      </c>
      <c r="L5" s="187">
        <v>44316</v>
      </c>
      <c r="M5" s="187">
        <v>44316</v>
      </c>
      <c r="N5" s="184" t="s">
        <v>196</v>
      </c>
    </row>
    <row r="6" spans="1:14" s="188" customFormat="1">
      <c r="A6" s="182" t="s">
        <v>203</v>
      </c>
      <c r="B6" s="183" t="s">
        <v>204</v>
      </c>
      <c r="C6" s="184" t="s">
        <v>199</v>
      </c>
      <c r="D6" s="184" t="s">
        <v>169</v>
      </c>
      <c r="E6" s="185">
        <v>619</v>
      </c>
      <c r="F6" s="186">
        <v>619</v>
      </c>
      <c r="G6" s="185">
        <v>0</v>
      </c>
      <c r="H6" s="185">
        <v>619</v>
      </c>
      <c r="I6" s="184" t="s">
        <v>107</v>
      </c>
      <c r="J6" s="184" t="s">
        <v>168</v>
      </c>
      <c r="K6" s="187">
        <v>44316</v>
      </c>
      <c r="L6" s="187">
        <v>44316</v>
      </c>
      <c r="M6" s="187">
        <v>44301</v>
      </c>
      <c r="N6" s="184" t="s">
        <v>196</v>
      </c>
    </row>
    <row r="7" spans="1:14" s="188" customFormat="1">
      <c r="A7" s="182" t="s">
        <v>205</v>
      </c>
      <c r="B7" s="183" t="s">
        <v>138</v>
      </c>
      <c r="C7" s="184" t="s">
        <v>199</v>
      </c>
      <c r="D7" s="184" t="s">
        <v>169</v>
      </c>
      <c r="E7" s="185">
        <v>8</v>
      </c>
      <c r="F7" s="186">
        <v>8</v>
      </c>
      <c r="G7" s="185">
        <v>0</v>
      </c>
      <c r="H7" s="185">
        <v>8</v>
      </c>
      <c r="I7" s="184" t="s">
        <v>132</v>
      </c>
      <c r="J7" s="184" t="s">
        <v>168</v>
      </c>
      <c r="K7" s="187">
        <v>44316</v>
      </c>
      <c r="L7" s="187">
        <v>44316</v>
      </c>
      <c r="M7" s="187">
        <v>44316</v>
      </c>
      <c r="N7" s="184" t="s">
        <v>196</v>
      </c>
    </row>
    <row r="8" spans="1:14" s="188" customFormat="1">
      <c r="A8" s="182" t="s">
        <v>206</v>
      </c>
      <c r="B8" s="183" t="s">
        <v>198</v>
      </c>
      <c r="C8" s="184" t="s">
        <v>195</v>
      </c>
      <c r="D8" s="184" t="s">
        <v>169</v>
      </c>
      <c r="E8" s="185">
        <v>300</v>
      </c>
      <c r="F8" s="186">
        <v>300</v>
      </c>
      <c r="G8" s="185">
        <v>0</v>
      </c>
      <c r="H8" s="185">
        <v>300</v>
      </c>
      <c r="I8" s="184" t="s">
        <v>152</v>
      </c>
      <c r="J8" s="184" t="s">
        <v>168</v>
      </c>
      <c r="K8" s="187">
        <v>44316</v>
      </c>
      <c r="L8" s="187">
        <v>44316</v>
      </c>
      <c r="M8" s="187">
        <v>44316</v>
      </c>
      <c r="N8" s="184" t="s">
        <v>196</v>
      </c>
    </row>
    <row r="9" spans="1:14" s="188" customFormat="1">
      <c r="A9" s="182" t="s">
        <v>207</v>
      </c>
      <c r="B9" s="183" t="s">
        <v>208</v>
      </c>
      <c r="C9" s="184" t="s">
        <v>195</v>
      </c>
      <c r="D9" s="184" t="s">
        <v>169</v>
      </c>
      <c r="E9" s="185">
        <v>380</v>
      </c>
      <c r="F9" s="186">
        <v>380</v>
      </c>
      <c r="G9" s="185">
        <v>0</v>
      </c>
      <c r="H9" s="185">
        <v>380</v>
      </c>
      <c r="I9" s="184" t="s">
        <v>156</v>
      </c>
      <c r="J9" s="184" t="s">
        <v>168</v>
      </c>
      <c r="K9" s="187">
        <v>44316</v>
      </c>
      <c r="L9" s="187">
        <v>44316</v>
      </c>
      <c r="M9" s="187">
        <v>44316</v>
      </c>
      <c r="N9" s="184" t="s">
        <v>196</v>
      </c>
    </row>
    <row r="10" spans="1:14" s="188" customFormat="1">
      <c r="A10" s="182" t="s">
        <v>209</v>
      </c>
      <c r="B10" s="183" t="s">
        <v>138</v>
      </c>
      <c r="C10" s="184" t="s">
        <v>195</v>
      </c>
      <c r="D10" s="184" t="s">
        <v>169</v>
      </c>
      <c r="E10" s="185">
        <v>8</v>
      </c>
      <c r="F10" s="186">
        <v>8</v>
      </c>
      <c r="G10" s="185">
        <v>0</v>
      </c>
      <c r="H10" s="185">
        <v>8</v>
      </c>
      <c r="I10" s="184" t="s">
        <v>132</v>
      </c>
      <c r="J10" s="184" t="s">
        <v>168</v>
      </c>
      <c r="K10" s="187">
        <v>44316</v>
      </c>
      <c r="L10" s="187">
        <v>44316</v>
      </c>
      <c r="M10" s="187">
        <v>44316</v>
      </c>
      <c r="N10" s="184" t="s">
        <v>196</v>
      </c>
    </row>
    <row r="11" spans="1:14" s="188" customFormat="1">
      <c r="A11" s="182" t="s">
        <v>210</v>
      </c>
      <c r="B11" s="183" t="s">
        <v>138</v>
      </c>
      <c r="C11" s="184" t="s">
        <v>195</v>
      </c>
      <c r="D11" s="184" t="s">
        <v>169</v>
      </c>
      <c r="E11" s="185">
        <v>163</v>
      </c>
      <c r="F11" s="186">
        <v>163</v>
      </c>
      <c r="G11" s="185">
        <v>0</v>
      </c>
      <c r="H11" s="185">
        <v>163</v>
      </c>
      <c r="I11" s="184" t="s">
        <v>132</v>
      </c>
      <c r="J11" s="184" t="s">
        <v>168</v>
      </c>
      <c r="K11" s="187">
        <v>44316</v>
      </c>
      <c r="L11" s="187">
        <v>44316</v>
      </c>
      <c r="M11" s="187">
        <v>44316</v>
      </c>
      <c r="N11" s="184" t="s">
        <v>196</v>
      </c>
    </row>
    <row r="12" spans="1:14" s="188" customFormat="1">
      <c r="A12" s="182" t="s">
        <v>211</v>
      </c>
      <c r="B12" s="183" t="s">
        <v>204</v>
      </c>
      <c r="C12" s="184" t="s">
        <v>195</v>
      </c>
      <c r="D12" s="184" t="s">
        <v>169</v>
      </c>
      <c r="E12" s="185">
        <v>983</v>
      </c>
      <c r="F12" s="186">
        <v>983</v>
      </c>
      <c r="G12" s="185">
        <v>0</v>
      </c>
      <c r="H12" s="185">
        <v>983</v>
      </c>
      <c r="I12" s="184" t="s">
        <v>107</v>
      </c>
      <c r="J12" s="184" t="s">
        <v>168</v>
      </c>
      <c r="K12" s="187">
        <v>44316</v>
      </c>
      <c r="L12" s="187">
        <v>44316</v>
      </c>
      <c r="M12" s="187">
        <v>44316</v>
      </c>
      <c r="N12" s="184" t="s">
        <v>196</v>
      </c>
    </row>
    <row r="13" spans="1:14" s="188" customFormat="1">
      <c r="A13" s="182" t="s">
        <v>212</v>
      </c>
      <c r="B13" s="183" t="s">
        <v>134</v>
      </c>
      <c r="C13" s="184" t="s">
        <v>195</v>
      </c>
      <c r="D13" s="184" t="s">
        <v>169</v>
      </c>
      <c r="E13" s="185">
        <v>900</v>
      </c>
      <c r="F13" s="186">
        <v>900</v>
      </c>
      <c r="G13" s="185">
        <v>0</v>
      </c>
      <c r="H13" s="185">
        <v>900</v>
      </c>
      <c r="I13" s="184" t="s">
        <v>105</v>
      </c>
      <c r="J13" s="184" t="s">
        <v>168</v>
      </c>
      <c r="K13" s="187">
        <v>44316</v>
      </c>
      <c r="L13" s="187">
        <v>44316</v>
      </c>
      <c r="M13" s="187">
        <v>44316</v>
      </c>
      <c r="N13" s="184" t="s">
        <v>196</v>
      </c>
    </row>
    <row r="14" spans="1:14" s="188" customFormat="1">
      <c r="A14" s="182" t="s">
        <v>213</v>
      </c>
      <c r="B14" s="183" t="s">
        <v>134</v>
      </c>
      <c r="C14" s="184" t="s">
        <v>195</v>
      </c>
      <c r="D14" s="184" t="s">
        <v>169</v>
      </c>
      <c r="E14" s="185">
        <v>2207</v>
      </c>
      <c r="F14" s="189">
        <v>2207</v>
      </c>
      <c r="G14" s="185">
        <v>0</v>
      </c>
      <c r="H14" s="185">
        <v>2207</v>
      </c>
      <c r="I14" s="184" t="s">
        <v>105</v>
      </c>
      <c r="J14" s="184" t="s">
        <v>168</v>
      </c>
      <c r="K14" s="187">
        <v>44331</v>
      </c>
      <c r="L14" s="187">
        <v>44316</v>
      </c>
      <c r="M14" s="187">
        <v>44331</v>
      </c>
      <c r="N14" s="184" t="s">
        <v>196</v>
      </c>
    </row>
    <row r="15" spans="1:14" s="188" customFormat="1">
      <c r="A15" s="182" t="s">
        <v>214</v>
      </c>
      <c r="B15" s="183" t="s">
        <v>137</v>
      </c>
      <c r="C15" s="184" t="s">
        <v>199</v>
      </c>
      <c r="D15" s="184" t="s">
        <v>169</v>
      </c>
      <c r="E15" s="185">
        <v>771</v>
      </c>
      <c r="F15" s="186">
        <v>771</v>
      </c>
      <c r="G15" s="185">
        <v>0</v>
      </c>
      <c r="H15" s="185">
        <v>771</v>
      </c>
      <c r="I15" s="184" t="s">
        <v>107</v>
      </c>
      <c r="J15" s="184" t="s">
        <v>168</v>
      </c>
      <c r="K15" s="187">
        <v>44331</v>
      </c>
      <c r="L15" s="187">
        <v>44316</v>
      </c>
      <c r="M15" s="187">
        <v>44331</v>
      </c>
      <c r="N15" s="184" t="s">
        <v>196</v>
      </c>
    </row>
    <row r="16" spans="1:14" s="188" customFormat="1">
      <c r="A16" s="182" t="s">
        <v>215</v>
      </c>
      <c r="B16" s="183" t="s">
        <v>216</v>
      </c>
      <c r="C16" s="184" t="s">
        <v>195</v>
      </c>
      <c r="D16" s="184" t="s">
        <v>169</v>
      </c>
      <c r="E16" s="185">
        <v>752</v>
      </c>
      <c r="F16" s="186">
        <v>752</v>
      </c>
      <c r="G16" s="185">
        <v>0</v>
      </c>
      <c r="H16" s="185">
        <v>752</v>
      </c>
      <c r="I16" s="184" t="s">
        <v>182</v>
      </c>
      <c r="J16" s="184" t="s">
        <v>168</v>
      </c>
      <c r="K16" s="187">
        <v>44331</v>
      </c>
      <c r="L16" s="187">
        <v>44316</v>
      </c>
      <c r="M16" s="187">
        <v>44331</v>
      </c>
      <c r="N16" s="184" t="s">
        <v>196</v>
      </c>
    </row>
    <row r="17" spans="1:14" s="188" customFormat="1">
      <c r="A17" s="182" t="s">
        <v>217</v>
      </c>
      <c r="B17" s="183" t="s">
        <v>201</v>
      </c>
      <c r="C17" s="184" t="s">
        <v>195</v>
      </c>
      <c r="D17" s="184" t="s">
        <v>169</v>
      </c>
      <c r="E17" s="185">
        <v>252</v>
      </c>
      <c r="F17" s="186">
        <v>252</v>
      </c>
      <c r="G17" s="185">
        <v>0</v>
      </c>
      <c r="H17" s="185">
        <v>252</v>
      </c>
      <c r="I17" s="184" t="s">
        <v>173</v>
      </c>
      <c r="J17" s="184" t="s">
        <v>168</v>
      </c>
      <c r="K17" s="187">
        <v>44331</v>
      </c>
      <c r="L17" s="187">
        <v>44316</v>
      </c>
      <c r="M17" s="187">
        <v>44331</v>
      </c>
      <c r="N17" s="184" t="s">
        <v>196</v>
      </c>
    </row>
    <row r="18" spans="1:14" s="188" customFormat="1">
      <c r="A18" s="182" t="s">
        <v>218</v>
      </c>
      <c r="B18" s="183" t="s">
        <v>137</v>
      </c>
      <c r="C18" s="184" t="s">
        <v>195</v>
      </c>
      <c r="D18" s="184" t="s">
        <v>169</v>
      </c>
      <c r="E18" s="185">
        <v>898</v>
      </c>
      <c r="F18" s="186">
        <v>898</v>
      </c>
      <c r="G18" s="185">
        <v>0</v>
      </c>
      <c r="H18" s="185">
        <v>898</v>
      </c>
      <c r="I18" s="184" t="s">
        <v>107</v>
      </c>
      <c r="J18" s="184" t="s">
        <v>168</v>
      </c>
      <c r="K18" s="187">
        <v>44331</v>
      </c>
      <c r="L18" s="187">
        <v>44316</v>
      </c>
      <c r="M18" s="187">
        <v>44331</v>
      </c>
      <c r="N18" s="184" t="s">
        <v>196</v>
      </c>
    </row>
    <row r="19" spans="1:14" s="188" customFormat="1">
      <c r="A19" s="182" t="s">
        <v>219</v>
      </c>
      <c r="B19" s="183" t="s">
        <v>134</v>
      </c>
      <c r="C19" s="184" t="s">
        <v>195</v>
      </c>
      <c r="D19" s="184" t="s">
        <v>169</v>
      </c>
      <c r="E19" s="185">
        <v>353</v>
      </c>
      <c r="F19" s="186">
        <v>353</v>
      </c>
      <c r="G19" s="185">
        <v>0</v>
      </c>
      <c r="H19" s="185">
        <v>353</v>
      </c>
      <c r="I19" s="184" t="s">
        <v>105</v>
      </c>
      <c r="J19" s="184" t="s">
        <v>168</v>
      </c>
      <c r="K19" s="187">
        <v>44331</v>
      </c>
      <c r="L19" s="187">
        <v>44316</v>
      </c>
      <c r="M19" s="187">
        <v>44331</v>
      </c>
      <c r="N19" s="184" t="s">
        <v>196</v>
      </c>
    </row>
    <row r="20" spans="1:14" s="188" customFormat="1">
      <c r="A20" s="182" t="s">
        <v>220</v>
      </c>
      <c r="B20" s="183" t="s">
        <v>134</v>
      </c>
      <c r="C20" s="184" t="s">
        <v>221</v>
      </c>
      <c r="D20" s="184" t="s">
        <v>126</v>
      </c>
      <c r="E20" s="185">
        <v>1400</v>
      </c>
      <c r="F20" s="186">
        <v>250</v>
      </c>
      <c r="G20" s="185">
        <v>0</v>
      </c>
      <c r="H20" s="185">
        <v>1400</v>
      </c>
      <c r="I20" s="184" t="s">
        <v>105</v>
      </c>
      <c r="J20" s="184" t="s">
        <v>168</v>
      </c>
      <c r="K20" s="187">
        <v>44331</v>
      </c>
      <c r="L20" s="187">
        <v>44316</v>
      </c>
      <c r="M20" s="187">
        <v>44316</v>
      </c>
      <c r="N20" s="184" t="s">
        <v>222</v>
      </c>
    </row>
    <row r="21" spans="1:14" s="188" customFormat="1">
      <c r="A21" s="182" t="s">
        <v>223</v>
      </c>
      <c r="B21" s="183" t="s">
        <v>224</v>
      </c>
      <c r="C21" s="184" t="s">
        <v>225</v>
      </c>
      <c r="D21" s="184" t="s">
        <v>162</v>
      </c>
      <c r="E21" s="185">
        <v>387</v>
      </c>
      <c r="F21" s="186">
        <v>162</v>
      </c>
      <c r="G21" s="185">
        <v>0</v>
      </c>
      <c r="H21" s="185">
        <v>387</v>
      </c>
      <c r="I21" s="184" t="s">
        <v>183</v>
      </c>
      <c r="J21" s="184" t="s">
        <v>127</v>
      </c>
      <c r="K21" s="187">
        <v>44316</v>
      </c>
      <c r="L21" s="187">
        <v>44316</v>
      </c>
      <c r="M21" s="187">
        <v>44316</v>
      </c>
      <c r="N21" s="184" t="s">
        <v>222</v>
      </c>
    </row>
    <row r="22" spans="1:14" s="188" customFormat="1">
      <c r="A22" s="182" t="s">
        <v>227</v>
      </c>
      <c r="B22" s="183" t="s">
        <v>228</v>
      </c>
      <c r="C22" s="184" t="s">
        <v>229</v>
      </c>
      <c r="D22" s="184" t="s">
        <v>162</v>
      </c>
      <c r="E22" s="185">
        <v>5000</v>
      </c>
      <c r="F22" s="186">
        <v>720</v>
      </c>
      <c r="G22" s="190">
        <v>4230</v>
      </c>
      <c r="H22" s="185">
        <v>770</v>
      </c>
      <c r="I22" s="184" t="s">
        <v>107</v>
      </c>
      <c r="J22" s="184" t="s">
        <v>163</v>
      </c>
      <c r="K22" s="187">
        <v>44316</v>
      </c>
      <c r="L22" s="187">
        <v>44316</v>
      </c>
      <c r="M22" s="187">
        <v>44301</v>
      </c>
      <c r="N22" s="184" t="s">
        <v>230</v>
      </c>
    </row>
    <row r="23" spans="1:14" s="188" customFormat="1">
      <c r="A23" s="182" t="s">
        <v>232</v>
      </c>
      <c r="B23" s="183" t="s">
        <v>139</v>
      </c>
      <c r="C23" s="184" t="s">
        <v>231</v>
      </c>
      <c r="D23" s="184" t="s">
        <v>162</v>
      </c>
      <c r="E23" s="185">
        <v>2000</v>
      </c>
      <c r="F23" s="186">
        <v>55</v>
      </c>
      <c r="G23" s="185">
        <v>0</v>
      </c>
      <c r="H23" s="185">
        <v>2000</v>
      </c>
      <c r="I23" s="184" t="s">
        <v>107</v>
      </c>
      <c r="J23" s="184" t="s">
        <v>163</v>
      </c>
      <c r="K23" s="187">
        <v>44316</v>
      </c>
      <c r="L23" s="187">
        <v>44316</v>
      </c>
      <c r="M23" s="187">
        <v>44316</v>
      </c>
      <c r="N23" s="184" t="s">
        <v>222</v>
      </c>
    </row>
    <row r="24" spans="1:14" s="188" customFormat="1">
      <c r="A24" s="182" t="s">
        <v>233</v>
      </c>
      <c r="B24" s="183" t="s">
        <v>138</v>
      </c>
      <c r="C24" s="184" t="s">
        <v>234</v>
      </c>
      <c r="D24" s="184" t="s">
        <v>235</v>
      </c>
      <c r="E24" s="185">
        <v>2500</v>
      </c>
      <c r="F24" s="189">
        <v>1740</v>
      </c>
      <c r="G24" s="185">
        <v>0</v>
      </c>
      <c r="H24" s="185">
        <v>2500</v>
      </c>
      <c r="I24" s="184" t="s">
        <v>132</v>
      </c>
      <c r="J24" s="184" t="s">
        <v>155</v>
      </c>
      <c r="K24" s="187">
        <v>44316</v>
      </c>
      <c r="L24" s="187">
        <v>44316</v>
      </c>
      <c r="M24" s="187">
        <v>44316</v>
      </c>
      <c r="N24" s="184" t="s">
        <v>236</v>
      </c>
    </row>
    <row r="25" spans="1:14" s="188" customFormat="1">
      <c r="A25" s="182" t="s">
        <v>240</v>
      </c>
      <c r="B25" s="183" t="s">
        <v>134</v>
      </c>
      <c r="C25" s="184" t="s">
        <v>241</v>
      </c>
      <c r="D25" s="184" t="s">
        <v>170</v>
      </c>
      <c r="E25" s="185">
        <v>940</v>
      </c>
      <c r="F25" s="186">
        <v>210</v>
      </c>
      <c r="G25" s="185">
        <v>0</v>
      </c>
      <c r="H25" s="185">
        <v>940</v>
      </c>
      <c r="I25" s="184" t="s">
        <v>105</v>
      </c>
      <c r="J25" s="184" t="s">
        <v>159</v>
      </c>
      <c r="K25" s="187">
        <v>44316</v>
      </c>
      <c r="L25" s="187">
        <v>44316</v>
      </c>
      <c r="M25" s="187">
        <v>44316</v>
      </c>
      <c r="N25" s="184" t="s">
        <v>222</v>
      </c>
    </row>
    <row r="26" spans="1:14" s="188" customFormat="1">
      <c r="A26" s="182" t="s">
        <v>242</v>
      </c>
      <c r="B26" s="183" t="s">
        <v>134</v>
      </c>
      <c r="C26" s="184" t="s">
        <v>241</v>
      </c>
      <c r="D26" s="184" t="s">
        <v>170</v>
      </c>
      <c r="E26" s="185">
        <v>1350</v>
      </c>
      <c r="F26" s="189">
        <v>1350</v>
      </c>
      <c r="G26" s="185">
        <v>0</v>
      </c>
      <c r="H26" s="185">
        <v>1350</v>
      </c>
      <c r="I26" s="184" t="s">
        <v>105</v>
      </c>
      <c r="J26" s="184" t="s">
        <v>159</v>
      </c>
      <c r="K26" s="187">
        <v>44316</v>
      </c>
      <c r="L26" s="187">
        <v>44316</v>
      </c>
      <c r="M26" s="187">
        <v>44316</v>
      </c>
      <c r="N26" s="184" t="s">
        <v>222</v>
      </c>
    </row>
    <row r="27" spans="1:14" s="188" customFormat="1">
      <c r="A27" s="182" t="s">
        <v>243</v>
      </c>
      <c r="B27" s="183" t="s">
        <v>134</v>
      </c>
      <c r="C27" s="184" t="s">
        <v>244</v>
      </c>
      <c r="D27" s="184" t="s">
        <v>170</v>
      </c>
      <c r="E27" s="185">
        <v>2210</v>
      </c>
      <c r="F27" s="186">
        <v>610</v>
      </c>
      <c r="G27" s="185">
        <v>0</v>
      </c>
      <c r="H27" s="185">
        <v>2210</v>
      </c>
      <c r="I27" s="184" t="s">
        <v>105</v>
      </c>
      <c r="J27" s="184" t="s">
        <v>159</v>
      </c>
      <c r="K27" s="187">
        <v>44316</v>
      </c>
      <c r="L27" s="187">
        <v>44316</v>
      </c>
      <c r="M27" s="187">
        <v>44316</v>
      </c>
      <c r="N27" s="184" t="s">
        <v>222</v>
      </c>
    </row>
    <row r="28" spans="1:14" s="188" customFormat="1">
      <c r="A28" s="182" t="s">
        <v>245</v>
      </c>
      <c r="B28" s="183" t="s">
        <v>134</v>
      </c>
      <c r="C28" s="184" t="s">
        <v>244</v>
      </c>
      <c r="D28" s="184" t="s">
        <v>170</v>
      </c>
      <c r="E28" s="185">
        <v>800</v>
      </c>
      <c r="F28" s="186">
        <v>800</v>
      </c>
      <c r="G28" s="185">
        <v>0</v>
      </c>
      <c r="H28" s="185">
        <v>800</v>
      </c>
      <c r="I28" s="184" t="s">
        <v>105</v>
      </c>
      <c r="J28" s="184" t="s">
        <v>159</v>
      </c>
      <c r="K28" s="187">
        <v>44316</v>
      </c>
      <c r="L28" s="187">
        <v>44316</v>
      </c>
      <c r="M28" s="187">
        <v>44316</v>
      </c>
      <c r="N28" s="184" t="s">
        <v>222</v>
      </c>
    </row>
    <row r="29" spans="1:14" s="188" customFormat="1">
      <c r="A29" s="182" t="s">
        <v>246</v>
      </c>
      <c r="B29" s="183" t="s">
        <v>134</v>
      </c>
      <c r="C29" s="184" t="s">
        <v>247</v>
      </c>
      <c r="D29" s="184" t="s">
        <v>172</v>
      </c>
      <c r="E29" s="185">
        <v>1210</v>
      </c>
      <c r="F29" s="186">
        <v>539</v>
      </c>
      <c r="G29" s="185">
        <v>0</v>
      </c>
      <c r="H29" s="185">
        <v>1210</v>
      </c>
      <c r="I29" s="184" t="s">
        <v>105</v>
      </c>
      <c r="J29" s="184" t="s">
        <v>158</v>
      </c>
      <c r="K29" s="187">
        <v>44316</v>
      </c>
      <c r="L29" s="187">
        <v>44316</v>
      </c>
      <c r="M29" s="187">
        <v>44301</v>
      </c>
      <c r="N29" s="184" t="s">
        <v>239</v>
      </c>
    </row>
    <row r="30" spans="1:14" s="188" customFormat="1">
      <c r="A30" s="182" t="s">
        <v>248</v>
      </c>
      <c r="B30" s="183" t="s">
        <v>134</v>
      </c>
      <c r="C30" s="184" t="s">
        <v>249</v>
      </c>
      <c r="D30" s="184" t="s">
        <v>157</v>
      </c>
      <c r="E30" s="185">
        <v>450</v>
      </c>
      <c r="F30" s="186">
        <v>450</v>
      </c>
      <c r="G30" s="185">
        <v>0</v>
      </c>
      <c r="H30" s="185">
        <v>450</v>
      </c>
      <c r="I30" s="184" t="s">
        <v>105</v>
      </c>
      <c r="J30" s="184" t="s">
        <v>158</v>
      </c>
      <c r="K30" s="187">
        <v>44316</v>
      </c>
      <c r="L30" s="187">
        <v>44316</v>
      </c>
      <c r="M30" s="187">
        <v>44286</v>
      </c>
      <c r="N30" s="184" t="s">
        <v>222</v>
      </c>
    </row>
    <row r="31" spans="1:14" s="188" customFormat="1">
      <c r="A31" s="182" t="s">
        <v>250</v>
      </c>
      <c r="B31" s="183" t="s">
        <v>138</v>
      </c>
      <c r="C31" s="184" t="s">
        <v>251</v>
      </c>
      <c r="D31" s="184" t="s">
        <v>172</v>
      </c>
      <c r="E31" s="185">
        <v>300</v>
      </c>
      <c r="F31" s="186">
        <v>60</v>
      </c>
      <c r="G31" s="185">
        <v>0</v>
      </c>
      <c r="H31" s="185">
        <v>300</v>
      </c>
      <c r="I31" s="184" t="s">
        <v>132</v>
      </c>
      <c r="J31" s="184" t="s">
        <v>158</v>
      </c>
      <c r="K31" s="187">
        <v>44316</v>
      </c>
      <c r="L31" s="187">
        <v>44316</v>
      </c>
      <c r="M31" s="187">
        <v>44316</v>
      </c>
      <c r="N31" s="184" t="s">
        <v>252</v>
      </c>
    </row>
    <row r="32" spans="1:14" s="188" customFormat="1">
      <c r="A32" s="182" t="s">
        <v>253</v>
      </c>
      <c r="B32" s="183" t="s">
        <v>216</v>
      </c>
      <c r="C32" s="184" t="s">
        <v>135</v>
      </c>
      <c r="D32" s="184" t="s">
        <v>136</v>
      </c>
      <c r="E32" s="185">
        <v>317</v>
      </c>
      <c r="F32" s="186">
        <v>42</v>
      </c>
      <c r="G32" s="185">
        <v>0</v>
      </c>
      <c r="H32" s="185">
        <v>317</v>
      </c>
      <c r="I32" s="184" t="s">
        <v>182</v>
      </c>
      <c r="J32" s="184" t="s">
        <v>158</v>
      </c>
      <c r="K32" s="187">
        <v>44316</v>
      </c>
      <c r="L32" s="187">
        <v>44316</v>
      </c>
      <c r="M32" s="187">
        <v>44286</v>
      </c>
      <c r="N32" s="184" t="s">
        <v>252</v>
      </c>
    </row>
    <row r="33" spans="1:14" s="188" customFormat="1">
      <c r="A33" s="182" t="s">
        <v>254</v>
      </c>
      <c r="B33" s="183" t="s">
        <v>198</v>
      </c>
      <c r="C33" s="184" t="s">
        <v>249</v>
      </c>
      <c r="D33" s="184" t="s">
        <v>157</v>
      </c>
      <c r="E33" s="185">
        <v>429</v>
      </c>
      <c r="F33" s="186">
        <v>35</v>
      </c>
      <c r="G33" s="185">
        <v>0</v>
      </c>
      <c r="H33" s="185">
        <v>429</v>
      </c>
      <c r="I33" s="184" t="s">
        <v>152</v>
      </c>
      <c r="J33" s="184" t="s">
        <v>158</v>
      </c>
      <c r="K33" s="187">
        <v>44316</v>
      </c>
      <c r="L33" s="187">
        <v>44316</v>
      </c>
      <c r="M33" s="187">
        <v>44286</v>
      </c>
      <c r="N33" s="184" t="s">
        <v>222</v>
      </c>
    </row>
    <row r="34" spans="1:14" s="188" customFormat="1">
      <c r="A34" s="182" t="s">
        <v>255</v>
      </c>
      <c r="B34" s="183" t="s">
        <v>134</v>
      </c>
      <c r="C34" s="184" t="s">
        <v>249</v>
      </c>
      <c r="D34" s="184" t="s">
        <v>157</v>
      </c>
      <c r="E34" s="185">
        <v>1350</v>
      </c>
      <c r="F34" s="186">
        <v>954</v>
      </c>
      <c r="G34" s="185">
        <v>0</v>
      </c>
      <c r="H34" s="185">
        <v>1350</v>
      </c>
      <c r="I34" s="184" t="s">
        <v>105</v>
      </c>
      <c r="J34" s="184" t="s">
        <v>158</v>
      </c>
      <c r="K34" s="187">
        <v>44316</v>
      </c>
      <c r="L34" s="187">
        <v>44316</v>
      </c>
      <c r="M34" s="187">
        <v>44286</v>
      </c>
      <c r="N34" s="184" t="s">
        <v>222</v>
      </c>
    </row>
    <row r="35" spans="1:14" s="188" customFormat="1">
      <c r="A35" s="182" t="s">
        <v>257</v>
      </c>
      <c r="B35" s="183" t="s">
        <v>258</v>
      </c>
      <c r="C35" s="184" t="s">
        <v>259</v>
      </c>
      <c r="D35" s="184" t="s">
        <v>136</v>
      </c>
      <c r="E35" s="185">
        <v>200</v>
      </c>
      <c r="F35" s="186">
        <v>200</v>
      </c>
      <c r="G35" s="185">
        <v>0</v>
      </c>
      <c r="H35" s="185">
        <v>200</v>
      </c>
      <c r="I35" s="184" t="s">
        <v>260</v>
      </c>
      <c r="J35" s="184" t="s">
        <v>158</v>
      </c>
      <c r="K35" s="187">
        <v>44316</v>
      </c>
      <c r="L35" s="187">
        <v>44316</v>
      </c>
      <c r="M35" s="187">
        <v>44316</v>
      </c>
      <c r="N35" s="184" t="s">
        <v>222</v>
      </c>
    </row>
    <row r="36" spans="1:14" s="188" customFormat="1">
      <c r="A36" s="182" t="s">
        <v>261</v>
      </c>
      <c r="B36" s="183" t="s">
        <v>258</v>
      </c>
      <c r="C36" s="184" t="s">
        <v>256</v>
      </c>
      <c r="D36" s="184" t="s">
        <v>136</v>
      </c>
      <c r="E36" s="185">
        <v>200</v>
      </c>
      <c r="F36" s="186">
        <v>200</v>
      </c>
      <c r="G36" s="185">
        <v>0</v>
      </c>
      <c r="H36" s="185">
        <v>200</v>
      </c>
      <c r="I36" s="184" t="s">
        <v>260</v>
      </c>
      <c r="J36" s="184" t="s">
        <v>158</v>
      </c>
      <c r="K36" s="187">
        <v>44316</v>
      </c>
      <c r="L36" s="187">
        <v>44316</v>
      </c>
      <c r="M36" s="187">
        <v>44316</v>
      </c>
      <c r="N36" s="184" t="s">
        <v>252</v>
      </c>
    </row>
    <row r="37" spans="1:14" s="188" customFormat="1">
      <c r="A37" s="182" t="s">
        <v>262</v>
      </c>
      <c r="B37" s="183" t="s">
        <v>134</v>
      </c>
      <c r="C37" s="184" t="s">
        <v>259</v>
      </c>
      <c r="D37" s="184" t="s">
        <v>136</v>
      </c>
      <c r="E37" s="185">
        <v>600</v>
      </c>
      <c r="F37" s="186">
        <v>600</v>
      </c>
      <c r="G37" s="185">
        <v>0</v>
      </c>
      <c r="H37" s="185">
        <v>600</v>
      </c>
      <c r="I37" s="184" t="s">
        <v>105</v>
      </c>
      <c r="J37" s="184" t="s">
        <v>158</v>
      </c>
      <c r="K37" s="187">
        <v>44316</v>
      </c>
      <c r="L37" s="187">
        <v>44316</v>
      </c>
      <c r="M37" s="187">
        <v>44316</v>
      </c>
      <c r="N37" s="184" t="s">
        <v>222</v>
      </c>
    </row>
    <row r="38" spans="1:14" s="188" customFormat="1">
      <c r="A38" s="182" t="s">
        <v>263</v>
      </c>
      <c r="B38" s="183" t="s">
        <v>134</v>
      </c>
      <c r="C38" s="184" t="s">
        <v>259</v>
      </c>
      <c r="D38" s="184" t="s">
        <v>136</v>
      </c>
      <c r="E38" s="185">
        <v>600</v>
      </c>
      <c r="F38" s="186">
        <v>600</v>
      </c>
      <c r="G38" s="185">
        <v>0</v>
      </c>
      <c r="H38" s="185">
        <v>600</v>
      </c>
      <c r="I38" s="184" t="s">
        <v>105</v>
      </c>
      <c r="J38" s="184" t="s">
        <v>158</v>
      </c>
      <c r="K38" s="187">
        <v>44316</v>
      </c>
      <c r="L38" s="187">
        <v>44316</v>
      </c>
      <c r="M38" s="187">
        <v>44316</v>
      </c>
      <c r="N38" s="184" t="s">
        <v>222</v>
      </c>
    </row>
    <row r="39" spans="1:14" s="188" customFormat="1">
      <c r="A39" s="182" t="s">
        <v>264</v>
      </c>
      <c r="B39" s="183" t="s">
        <v>265</v>
      </c>
      <c r="C39" s="184" t="s">
        <v>266</v>
      </c>
      <c r="D39" s="184" t="s">
        <v>157</v>
      </c>
      <c r="E39" s="185">
        <v>120</v>
      </c>
      <c r="F39" s="186">
        <v>120</v>
      </c>
      <c r="G39" s="185">
        <v>0</v>
      </c>
      <c r="H39" s="185">
        <v>120</v>
      </c>
      <c r="I39" s="184" t="s">
        <v>267</v>
      </c>
      <c r="J39" s="184" t="s">
        <v>158</v>
      </c>
      <c r="K39" s="187">
        <v>44331</v>
      </c>
      <c r="L39" s="187">
        <v>44316</v>
      </c>
      <c r="M39" s="187">
        <v>44331</v>
      </c>
      <c r="N39" s="184" t="s">
        <v>252</v>
      </c>
    </row>
    <row r="40" spans="1:14" s="188" customFormat="1">
      <c r="A40" s="182" t="s">
        <v>269</v>
      </c>
      <c r="B40" s="183" t="s">
        <v>134</v>
      </c>
      <c r="C40" s="184" t="s">
        <v>270</v>
      </c>
      <c r="D40" s="184" t="s">
        <v>164</v>
      </c>
      <c r="E40" s="185">
        <v>500</v>
      </c>
      <c r="F40" s="186">
        <v>500</v>
      </c>
      <c r="G40" s="185">
        <v>0</v>
      </c>
      <c r="H40" s="185">
        <v>500</v>
      </c>
      <c r="I40" s="184" t="s">
        <v>105</v>
      </c>
      <c r="J40" s="184" t="s">
        <v>125</v>
      </c>
      <c r="K40" s="187">
        <v>44316</v>
      </c>
      <c r="L40" s="187">
        <v>44316</v>
      </c>
      <c r="M40" s="187">
        <v>44316</v>
      </c>
      <c r="N40" s="184" t="s">
        <v>271</v>
      </c>
    </row>
    <row r="41" spans="1:14" s="188" customFormat="1">
      <c r="A41" s="182" t="s">
        <v>272</v>
      </c>
      <c r="B41" s="183" t="s">
        <v>273</v>
      </c>
      <c r="C41" s="184" t="s">
        <v>268</v>
      </c>
      <c r="D41" s="184" t="s">
        <v>164</v>
      </c>
      <c r="E41" s="185">
        <v>3250</v>
      </c>
      <c r="F41" s="186">
        <v>210</v>
      </c>
      <c r="G41" s="190">
        <v>2650</v>
      </c>
      <c r="H41" s="185">
        <v>600</v>
      </c>
      <c r="I41" s="184" t="s">
        <v>183</v>
      </c>
      <c r="J41" s="184" t="s">
        <v>125</v>
      </c>
      <c r="K41" s="187">
        <v>44316</v>
      </c>
      <c r="L41" s="187">
        <v>44316</v>
      </c>
      <c r="M41" s="187">
        <v>44316</v>
      </c>
      <c r="N41" s="184" t="s">
        <v>222</v>
      </c>
    </row>
    <row r="42" spans="1:14" s="188" customFormat="1">
      <c r="A42" s="182" t="s">
        <v>274</v>
      </c>
      <c r="B42" s="183" t="s">
        <v>273</v>
      </c>
      <c r="C42" s="184" t="s">
        <v>268</v>
      </c>
      <c r="D42" s="184" t="s">
        <v>164</v>
      </c>
      <c r="E42" s="185">
        <v>2300</v>
      </c>
      <c r="F42" s="189">
        <v>1100</v>
      </c>
      <c r="G42" s="185">
        <v>0</v>
      </c>
      <c r="H42" s="185">
        <v>2300</v>
      </c>
      <c r="I42" s="184" t="s">
        <v>183</v>
      </c>
      <c r="J42" s="184" t="s">
        <v>125</v>
      </c>
      <c r="K42" s="187">
        <v>44316</v>
      </c>
      <c r="L42" s="187">
        <v>44316</v>
      </c>
      <c r="M42" s="187">
        <v>44316</v>
      </c>
      <c r="N42" s="184" t="s">
        <v>222</v>
      </c>
    </row>
    <row r="43" spans="1:14" s="188" customFormat="1">
      <c r="A43" s="182" t="s">
        <v>275</v>
      </c>
      <c r="B43" s="183" t="s">
        <v>276</v>
      </c>
      <c r="C43" s="184" t="s">
        <v>277</v>
      </c>
      <c r="D43" s="184" t="s">
        <v>278</v>
      </c>
      <c r="E43" s="185">
        <v>2498</v>
      </c>
      <c r="F43" s="186">
        <v>248</v>
      </c>
      <c r="G43" s="185">
        <v>0</v>
      </c>
      <c r="H43" s="185">
        <v>2498</v>
      </c>
      <c r="I43" s="184" t="s">
        <v>161</v>
      </c>
      <c r="J43" s="184" t="s">
        <v>279</v>
      </c>
      <c r="K43" s="187">
        <v>44392</v>
      </c>
      <c r="L43" s="187">
        <v>44316</v>
      </c>
      <c r="M43" s="187">
        <v>44392</v>
      </c>
      <c r="N43" s="184" t="s">
        <v>239</v>
      </c>
    </row>
    <row r="44" spans="1:14" s="188" customFormat="1">
      <c r="A44" s="182" t="s">
        <v>280</v>
      </c>
      <c r="B44" s="183" t="s">
        <v>281</v>
      </c>
      <c r="C44" s="184" t="s">
        <v>282</v>
      </c>
      <c r="D44" s="184" t="s">
        <v>283</v>
      </c>
      <c r="E44" s="185">
        <v>300</v>
      </c>
      <c r="F44" s="186">
        <v>174</v>
      </c>
      <c r="G44" s="185">
        <v>0</v>
      </c>
      <c r="H44" s="185">
        <v>300</v>
      </c>
      <c r="I44" s="184" t="s">
        <v>107</v>
      </c>
      <c r="J44" s="184" t="s">
        <v>284</v>
      </c>
      <c r="K44" s="187">
        <v>44316</v>
      </c>
      <c r="L44" s="187">
        <v>44316</v>
      </c>
      <c r="M44" s="187">
        <v>44286</v>
      </c>
      <c r="N44" s="184" t="s">
        <v>285</v>
      </c>
    </row>
    <row r="45" spans="1:14" s="188" customFormat="1">
      <c r="A45" s="182" t="s">
        <v>287</v>
      </c>
      <c r="B45" s="183" t="s">
        <v>288</v>
      </c>
      <c r="C45" s="184" t="s">
        <v>286</v>
      </c>
      <c r="D45" s="184" t="s">
        <v>283</v>
      </c>
      <c r="E45" s="185">
        <v>240</v>
      </c>
      <c r="F45" s="177">
        <v>0</v>
      </c>
      <c r="G45" s="185">
        <v>0</v>
      </c>
      <c r="H45" s="185">
        <v>240</v>
      </c>
      <c r="I45" s="184" t="s">
        <v>146</v>
      </c>
      <c r="J45" s="184" t="s">
        <v>284</v>
      </c>
      <c r="K45" s="187">
        <v>44316</v>
      </c>
      <c r="L45" s="187">
        <v>44316</v>
      </c>
      <c r="M45" s="187">
        <v>44316</v>
      </c>
      <c r="N45" s="184" t="s">
        <v>236</v>
      </c>
    </row>
    <row r="46" spans="1:14" s="188" customFormat="1">
      <c r="A46" s="182" t="s">
        <v>289</v>
      </c>
      <c r="B46" s="183" t="s">
        <v>288</v>
      </c>
      <c r="C46" s="184" t="s">
        <v>286</v>
      </c>
      <c r="D46" s="184" t="s">
        <v>283</v>
      </c>
      <c r="E46" s="185">
        <v>350</v>
      </c>
      <c r="F46" s="186">
        <v>23</v>
      </c>
      <c r="G46" s="185">
        <v>0</v>
      </c>
      <c r="H46" s="185">
        <v>350</v>
      </c>
      <c r="I46" s="184" t="s">
        <v>146</v>
      </c>
      <c r="J46" s="184" t="s">
        <v>284</v>
      </c>
      <c r="K46" s="187">
        <v>44316</v>
      </c>
      <c r="L46" s="187">
        <v>44316</v>
      </c>
      <c r="M46" s="187">
        <v>44316</v>
      </c>
      <c r="N46" s="184" t="s">
        <v>236</v>
      </c>
    </row>
    <row r="47" spans="1:14" s="188" customFormat="1">
      <c r="A47" s="182" t="s">
        <v>290</v>
      </c>
      <c r="B47" s="183" t="s">
        <v>140</v>
      </c>
      <c r="C47" s="184" t="s">
        <v>291</v>
      </c>
      <c r="D47" s="184" t="s">
        <v>149</v>
      </c>
      <c r="E47" s="185">
        <v>800</v>
      </c>
      <c r="F47" s="186">
        <v>800</v>
      </c>
      <c r="G47" s="185">
        <v>0</v>
      </c>
      <c r="H47" s="185">
        <v>800</v>
      </c>
      <c r="I47" s="184" t="s">
        <v>107</v>
      </c>
      <c r="J47" s="184" t="s">
        <v>284</v>
      </c>
      <c r="K47" s="187">
        <v>44316</v>
      </c>
      <c r="L47" s="187">
        <v>44316</v>
      </c>
      <c r="M47" s="187">
        <v>44301</v>
      </c>
      <c r="N47" s="184" t="s">
        <v>271</v>
      </c>
    </row>
    <row r="48" spans="1:14" s="188" customFormat="1">
      <c r="A48" s="182" t="s">
        <v>292</v>
      </c>
      <c r="B48" s="183" t="s">
        <v>140</v>
      </c>
      <c r="C48" s="184" t="s">
        <v>293</v>
      </c>
      <c r="D48" s="184" t="s">
        <v>149</v>
      </c>
      <c r="E48" s="185">
        <v>400</v>
      </c>
      <c r="F48" s="186">
        <v>400</v>
      </c>
      <c r="G48" s="185">
        <v>0</v>
      </c>
      <c r="H48" s="185">
        <v>400</v>
      </c>
      <c r="I48" s="184" t="s">
        <v>107</v>
      </c>
      <c r="J48" s="184" t="s">
        <v>284</v>
      </c>
      <c r="K48" s="187">
        <v>44316</v>
      </c>
      <c r="L48" s="187">
        <v>44316</v>
      </c>
      <c r="M48" s="187">
        <v>44301</v>
      </c>
      <c r="N48" s="184" t="s">
        <v>271</v>
      </c>
    </row>
    <row r="49" spans="1:14" s="188" customFormat="1">
      <c r="A49" s="182" t="s">
        <v>294</v>
      </c>
      <c r="B49" s="183" t="s">
        <v>134</v>
      </c>
      <c r="C49" s="184" t="s">
        <v>295</v>
      </c>
      <c r="D49" s="184" t="s">
        <v>162</v>
      </c>
      <c r="E49" s="185">
        <v>2555</v>
      </c>
      <c r="F49" s="186">
        <v>885</v>
      </c>
      <c r="G49" s="185">
        <v>0</v>
      </c>
      <c r="H49" s="185">
        <v>2555</v>
      </c>
      <c r="I49" s="184" t="s">
        <v>105</v>
      </c>
      <c r="J49" s="184" t="s">
        <v>296</v>
      </c>
      <c r="K49" s="187">
        <v>44316</v>
      </c>
      <c r="L49" s="187">
        <v>44316</v>
      </c>
      <c r="M49" s="187">
        <v>44316</v>
      </c>
      <c r="N49" s="184" t="s">
        <v>222</v>
      </c>
    </row>
    <row r="50" spans="1:14" s="188" customFormat="1">
      <c r="A50" s="182" t="s">
        <v>297</v>
      </c>
      <c r="B50" s="183" t="s">
        <v>134</v>
      </c>
      <c r="C50" s="184" t="s">
        <v>298</v>
      </c>
      <c r="D50" s="184" t="s">
        <v>149</v>
      </c>
      <c r="E50" s="185">
        <v>1674</v>
      </c>
      <c r="F50" s="189">
        <v>1665</v>
      </c>
      <c r="G50" s="185">
        <v>0</v>
      </c>
      <c r="H50" s="185">
        <v>1674</v>
      </c>
      <c r="I50" s="184" t="s">
        <v>105</v>
      </c>
      <c r="J50" s="184" t="s">
        <v>188</v>
      </c>
      <c r="K50" s="187">
        <v>44316</v>
      </c>
      <c r="L50" s="187">
        <v>44316</v>
      </c>
      <c r="M50" s="187">
        <v>44316</v>
      </c>
      <c r="N50" s="184" t="s">
        <v>222</v>
      </c>
    </row>
    <row r="51" spans="1:14" s="188" customFormat="1">
      <c r="A51" s="182" t="s">
        <v>299</v>
      </c>
      <c r="B51" s="183" t="s">
        <v>134</v>
      </c>
      <c r="C51" s="184" t="s">
        <v>300</v>
      </c>
      <c r="D51" s="184" t="s">
        <v>149</v>
      </c>
      <c r="E51" s="185">
        <v>1510</v>
      </c>
      <c r="F51" s="186">
        <v>170</v>
      </c>
      <c r="G51" s="185">
        <v>0</v>
      </c>
      <c r="H51" s="185">
        <v>1510</v>
      </c>
      <c r="I51" s="184" t="s">
        <v>105</v>
      </c>
      <c r="J51" s="184" t="s">
        <v>188</v>
      </c>
      <c r="K51" s="187">
        <v>44316</v>
      </c>
      <c r="L51" s="187">
        <v>44316</v>
      </c>
      <c r="M51" s="187">
        <v>44316</v>
      </c>
      <c r="N51" s="184" t="s">
        <v>222</v>
      </c>
    </row>
    <row r="52" spans="1:14" s="188" customFormat="1">
      <c r="A52" s="182" t="s">
        <v>301</v>
      </c>
      <c r="B52" s="183" t="s">
        <v>134</v>
      </c>
      <c r="C52" s="184" t="s">
        <v>300</v>
      </c>
      <c r="D52" s="184" t="s">
        <v>149</v>
      </c>
      <c r="E52" s="185">
        <v>1548</v>
      </c>
      <c r="F52" s="189">
        <v>1548</v>
      </c>
      <c r="G52" s="185">
        <v>0</v>
      </c>
      <c r="H52" s="185">
        <v>1548</v>
      </c>
      <c r="I52" s="184" t="s">
        <v>105</v>
      </c>
      <c r="J52" s="184" t="s">
        <v>188</v>
      </c>
      <c r="K52" s="187">
        <v>44316</v>
      </c>
      <c r="L52" s="187">
        <v>44316</v>
      </c>
      <c r="M52" s="187">
        <v>44316</v>
      </c>
      <c r="N52" s="184" t="s">
        <v>222</v>
      </c>
    </row>
    <row r="53" spans="1:14" s="188" customFormat="1">
      <c r="A53" s="182" t="s">
        <v>302</v>
      </c>
      <c r="B53" s="183" t="s">
        <v>134</v>
      </c>
      <c r="C53" s="184" t="s">
        <v>300</v>
      </c>
      <c r="D53" s="184" t="s">
        <v>149</v>
      </c>
      <c r="E53" s="185">
        <v>1560</v>
      </c>
      <c r="F53" s="189">
        <v>1560</v>
      </c>
      <c r="G53" s="185">
        <v>0</v>
      </c>
      <c r="H53" s="185">
        <v>1560</v>
      </c>
      <c r="I53" s="184" t="s">
        <v>105</v>
      </c>
      <c r="J53" s="184" t="s">
        <v>188</v>
      </c>
      <c r="K53" s="187">
        <v>44316</v>
      </c>
      <c r="L53" s="187">
        <v>44316</v>
      </c>
      <c r="M53" s="187">
        <v>44316</v>
      </c>
      <c r="N53" s="184" t="s">
        <v>222</v>
      </c>
    </row>
    <row r="54" spans="1:14" s="188" customFormat="1">
      <c r="A54" s="182" t="s">
        <v>303</v>
      </c>
      <c r="B54" s="183">
        <v>960006</v>
      </c>
      <c r="C54" s="184" t="s">
        <v>304</v>
      </c>
      <c r="D54" s="184" t="s">
        <v>149</v>
      </c>
      <c r="E54" s="185">
        <v>410</v>
      </c>
      <c r="F54" s="186">
        <v>25</v>
      </c>
      <c r="G54" s="185">
        <v>0</v>
      </c>
      <c r="H54" s="185">
        <v>410</v>
      </c>
      <c r="I54" s="184" t="s">
        <v>156</v>
      </c>
      <c r="J54" s="184" t="s">
        <v>167</v>
      </c>
      <c r="K54" s="187">
        <v>44316</v>
      </c>
      <c r="L54" s="187">
        <v>44316</v>
      </c>
      <c r="M54" s="187">
        <v>44286</v>
      </c>
      <c r="N54" s="184" t="s">
        <v>239</v>
      </c>
    </row>
    <row r="55" spans="1:14" s="188" customFormat="1">
      <c r="A55" s="182" t="s">
        <v>305</v>
      </c>
      <c r="B55" s="183" t="s">
        <v>224</v>
      </c>
      <c r="C55" s="184" t="s">
        <v>306</v>
      </c>
      <c r="D55" s="184" t="s">
        <v>169</v>
      </c>
      <c r="E55" s="185">
        <v>520</v>
      </c>
      <c r="F55" s="186">
        <v>520</v>
      </c>
      <c r="G55" s="185">
        <v>0</v>
      </c>
      <c r="H55" s="185">
        <v>520</v>
      </c>
      <c r="I55" s="184" t="s">
        <v>183</v>
      </c>
      <c r="J55" s="184" t="s">
        <v>150</v>
      </c>
      <c r="K55" s="187">
        <v>44316</v>
      </c>
      <c r="L55" s="187">
        <v>44316</v>
      </c>
      <c r="M55" s="187">
        <v>44301</v>
      </c>
      <c r="N55" s="184" t="s">
        <v>196</v>
      </c>
    </row>
    <row r="56" spans="1:14" s="188" customFormat="1">
      <c r="A56" s="182" t="s">
        <v>307</v>
      </c>
      <c r="B56" s="183" t="s">
        <v>204</v>
      </c>
      <c r="C56" s="184" t="s">
        <v>306</v>
      </c>
      <c r="D56" s="184" t="s">
        <v>169</v>
      </c>
      <c r="E56" s="185">
        <v>1280</v>
      </c>
      <c r="F56" s="189">
        <v>1280</v>
      </c>
      <c r="G56" s="185">
        <v>0</v>
      </c>
      <c r="H56" s="185">
        <v>1280</v>
      </c>
      <c r="I56" s="184" t="s">
        <v>107</v>
      </c>
      <c r="J56" s="184" t="s">
        <v>150</v>
      </c>
      <c r="K56" s="187">
        <v>44316</v>
      </c>
      <c r="L56" s="187">
        <v>44316</v>
      </c>
      <c r="M56" s="187">
        <v>44301</v>
      </c>
      <c r="N56" s="184" t="s">
        <v>196</v>
      </c>
    </row>
    <row r="57" spans="1:14" s="188" customFormat="1">
      <c r="A57" s="182" t="s">
        <v>308</v>
      </c>
      <c r="B57" s="183" t="s">
        <v>204</v>
      </c>
      <c r="C57" s="184" t="s">
        <v>306</v>
      </c>
      <c r="D57" s="184" t="s">
        <v>169</v>
      </c>
      <c r="E57" s="185">
        <v>336</v>
      </c>
      <c r="F57" s="186">
        <v>336</v>
      </c>
      <c r="G57" s="185">
        <v>0</v>
      </c>
      <c r="H57" s="185">
        <v>336</v>
      </c>
      <c r="I57" s="184" t="s">
        <v>107</v>
      </c>
      <c r="J57" s="184" t="s">
        <v>150</v>
      </c>
      <c r="K57" s="187">
        <v>44316</v>
      </c>
      <c r="L57" s="187">
        <v>44316</v>
      </c>
      <c r="M57" s="187">
        <v>44316</v>
      </c>
      <c r="N57" s="184" t="s">
        <v>196</v>
      </c>
    </row>
    <row r="58" spans="1:14" s="188" customFormat="1">
      <c r="A58" s="182" t="s">
        <v>309</v>
      </c>
      <c r="B58" s="183" t="s">
        <v>208</v>
      </c>
      <c r="C58" s="184" t="s">
        <v>310</v>
      </c>
      <c r="D58" s="184" t="s">
        <v>175</v>
      </c>
      <c r="E58" s="185">
        <v>171</v>
      </c>
      <c r="F58" s="186">
        <v>171</v>
      </c>
      <c r="G58" s="185">
        <v>0</v>
      </c>
      <c r="H58" s="185">
        <v>171</v>
      </c>
      <c r="I58" s="184" t="s">
        <v>156</v>
      </c>
      <c r="J58" s="184" t="s">
        <v>150</v>
      </c>
      <c r="K58" s="187">
        <v>44316</v>
      </c>
      <c r="L58" s="187">
        <v>44316</v>
      </c>
      <c r="M58" s="187">
        <v>44316</v>
      </c>
      <c r="N58" s="184" t="s">
        <v>196</v>
      </c>
    </row>
    <row r="59" spans="1:14" s="188" customFormat="1">
      <c r="A59" s="182" t="s">
        <v>311</v>
      </c>
      <c r="B59" s="183" t="s">
        <v>312</v>
      </c>
      <c r="C59" s="184" t="s">
        <v>310</v>
      </c>
      <c r="D59" s="184" t="s">
        <v>175</v>
      </c>
      <c r="E59" s="185">
        <v>233</v>
      </c>
      <c r="F59" s="186">
        <v>233</v>
      </c>
      <c r="G59" s="185">
        <v>0</v>
      </c>
      <c r="H59" s="185">
        <v>233</v>
      </c>
      <c r="I59" s="184" t="s">
        <v>171</v>
      </c>
      <c r="J59" s="184" t="s">
        <v>150</v>
      </c>
      <c r="K59" s="187">
        <v>44316</v>
      </c>
      <c r="L59" s="187">
        <v>44316</v>
      </c>
      <c r="M59" s="187">
        <v>44316</v>
      </c>
      <c r="N59" s="184" t="s">
        <v>196</v>
      </c>
    </row>
    <row r="60" spans="1:14" s="188" customFormat="1">
      <c r="A60" s="182" t="s">
        <v>313</v>
      </c>
      <c r="B60" s="183" t="s">
        <v>137</v>
      </c>
      <c r="C60" s="184" t="s">
        <v>306</v>
      </c>
      <c r="D60" s="184" t="s">
        <v>169</v>
      </c>
      <c r="E60" s="185">
        <v>1217</v>
      </c>
      <c r="F60" s="189">
        <v>1217</v>
      </c>
      <c r="G60" s="185">
        <v>0</v>
      </c>
      <c r="H60" s="185">
        <v>1217</v>
      </c>
      <c r="I60" s="184" t="s">
        <v>107</v>
      </c>
      <c r="J60" s="184" t="s">
        <v>150</v>
      </c>
      <c r="K60" s="187">
        <v>44331</v>
      </c>
      <c r="L60" s="187">
        <v>44316</v>
      </c>
      <c r="M60" s="187">
        <v>44331</v>
      </c>
      <c r="N60" s="184" t="s">
        <v>196</v>
      </c>
    </row>
    <row r="61" spans="1:14" s="188" customFormat="1">
      <c r="A61" s="182" t="s">
        <v>314</v>
      </c>
      <c r="B61" s="183" t="s">
        <v>204</v>
      </c>
      <c r="C61" s="184" t="s">
        <v>310</v>
      </c>
      <c r="D61" s="184" t="s">
        <v>175</v>
      </c>
      <c r="E61" s="185">
        <v>900</v>
      </c>
      <c r="F61" s="186">
        <v>900</v>
      </c>
      <c r="G61" s="185">
        <v>0</v>
      </c>
      <c r="H61" s="185">
        <v>900</v>
      </c>
      <c r="I61" s="184" t="s">
        <v>107</v>
      </c>
      <c r="J61" s="184" t="s">
        <v>150</v>
      </c>
      <c r="K61" s="187">
        <v>44316</v>
      </c>
      <c r="L61" s="187">
        <v>44316</v>
      </c>
      <c r="M61" s="187">
        <v>44316</v>
      </c>
      <c r="N61" s="184" t="s">
        <v>196</v>
      </c>
    </row>
    <row r="62" spans="1:14" s="188" customFormat="1">
      <c r="A62" s="182" t="s">
        <v>315</v>
      </c>
      <c r="B62" s="183" t="s">
        <v>134</v>
      </c>
      <c r="C62" s="184" t="s">
        <v>316</v>
      </c>
      <c r="D62" s="184" t="s">
        <v>126</v>
      </c>
      <c r="E62" s="185">
        <v>4224</v>
      </c>
      <c r="F62" s="186">
        <v>792</v>
      </c>
      <c r="G62" s="185">
        <v>2580</v>
      </c>
      <c r="H62" s="185">
        <v>1644</v>
      </c>
      <c r="I62" s="184" t="s">
        <v>105</v>
      </c>
      <c r="J62" s="184" t="s">
        <v>174</v>
      </c>
      <c r="K62" s="187">
        <v>44316</v>
      </c>
      <c r="L62" s="187">
        <v>44316</v>
      </c>
      <c r="M62" s="187">
        <v>44316</v>
      </c>
      <c r="N62" s="184" t="s">
        <v>222</v>
      </c>
    </row>
    <row r="63" spans="1:14" s="188" customFormat="1">
      <c r="A63" s="182" t="s">
        <v>317</v>
      </c>
      <c r="B63" s="183" t="s">
        <v>318</v>
      </c>
      <c r="C63" s="184" t="s">
        <v>319</v>
      </c>
      <c r="D63" s="184" t="s">
        <v>235</v>
      </c>
      <c r="E63" s="185">
        <v>612</v>
      </c>
      <c r="F63" s="177">
        <v>0</v>
      </c>
      <c r="G63" s="185">
        <v>0</v>
      </c>
      <c r="H63" s="185">
        <v>612</v>
      </c>
      <c r="I63" s="184" t="s">
        <v>132</v>
      </c>
      <c r="J63" s="184" t="s">
        <v>174</v>
      </c>
      <c r="K63" s="187">
        <v>44316</v>
      </c>
      <c r="L63" s="187">
        <v>44316</v>
      </c>
      <c r="M63" s="187">
        <v>44316</v>
      </c>
      <c r="N63" s="184" t="s">
        <v>236</v>
      </c>
    </row>
    <row r="64" spans="1:14" s="188" customFormat="1">
      <c r="A64" s="182" t="s">
        <v>320</v>
      </c>
      <c r="B64" s="183" t="s">
        <v>321</v>
      </c>
      <c r="C64" s="184" t="s">
        <v>319</v>
      </c>
      <c r="D64" s="184" t="s">
        <v>235</v>
      </c>
      <c r="E64" s="185">
        <v>1014</v>
      </c>
      <c r="F64" s="177">
        <v>0</v>
      </c>
      <c r="G64" s="185">
        <v>0</v>
      </c>
      <c r="H64" s="185">
        <v>1014</v>
      </c>
      <c r="I64" s="184" t="s">
        <v>132</v>
      </c>
      <c r="J64" s="184" t="s">
        <v>174</v>
      </c>
      <c r="K64" s="187">
        <v>44316</v>
      </c>
      <c r="L64" s="187">
        <v>44316</v>
      </c>
      <c r="M64" s="187">
        <v>44316</v>
      </c>
      <c r="N64" s="184" t="s">
        <v>236</v>
      </c>
    </row>
    <row r="65" spans="1:14" s="188" customFormat="1">
      <c r="A65" s="182" t="s">
        <v>322</v>
      </c>
      <c r="B65" s="183" t="s">
        <v>137</v>
      </c>
      <c r="C65" s="184" t="s">
        <v>323</v>
      </c>
      <c r="D65" s="184" t="s">
        <v>147</v>
      </c>
      <c r="E65" s="185">
        <v>590</v>
      </c>
      <c r="F65" s="186">
        <v>85</v>
      </c>
      <c r="G65" s="185">
        <v>0</v>
      </c>
      <c r="H65" s="185">
        <v>590</v>
      </c>
      <c r="I65" s="184" t="s">
        <v>107</v>
      </c>
      <c r="J65" s="184" t="s">
        <v>148</v>
      </c>
      <c r="K65" s="187">
        <v>44316</v>
      </c>
      <c r="L65" s="187">
        <v>44316</v>
      </c>
      <c r="M65" s="187">
        <v>44316</v>
      </c>
      <c r="N65" s="178" t="s">
        <v>236</v>
      </c>
    </row>
    <row r="66" spans="1:14" s="188" customFormat="1">
      <c r="A66" s="182" t="s">
        <v>324</v>
      </c>
      <c r="B66" s="183" t="s">
        <v>134</v>
      </c>
      <c r="C66" s="184" t="s">
        <v>325</v>
      </c>
      <c r="D66" s="184" t="s">
        <v>151</v>
      </c>
      <c r="E66" s="185">
        <v>900</v>
      </c>
      <c r="F66" s="186">
        <v>900</v>
      </c>
      <c r="G66" s="185">
        <v>0</v>
      </c>
      <c r="H66" s="185">
        <v>900</v>
      </c>
      <c r="I66" s="184" t="s">
        <v>105</v>
      </c>
      <c r="J66" s="184" t="s">
        <v>153</v>
      </c>
      <c r="K66" s="187">
        <v>44316</v>
      </c>
      <c r="L66" s="187">
        <v>44316</v>
      </c>
      <c r="M66" s="187">
        <v>44316</v>
      </c>
      <c r="N66" s="184" t="s">
        <v>236</v>
      </c>
    </row>
    <row r="67" spans="1:14" s="188" customFormat="1">
      <c r="A67" s="182" t="s">
        <v>326</v>
      </c>
      <c r="B67" s="183" t="s">
        <v>204</v>
      </c>
      <c r="C67" s="184" t="s">
        <v>327</v>
      </c>
      <c r="D67" s="184" t="s">
        <v>187</v>
      </c>
      <c r="E67" s="185">
        <v>775</v>
      </c>
      <c r="F67" s="186">
        <v>265</v>
      </c>
      <c r="G67" s="185">
        <v>0</v>
      </c>
      <c r="H67" s="185">
        <v>775</v>
      </c>
      <c r="I67" s="184" t="s">
        <v>107</v>
      </c>
      <c r="J67" s="184" t="s">
        <v>153</v>
      </c>
      <c r="K67" s="187">
        <v>44316</v>
      </c>
      <c r="L67" s="187">
        <v>44316</v>
      </c>
      <c r="M67" s="187">
        <v>44316</v>
      </c>
      <c r="N67" s="184" t="s">
        <v>239</v>
      </c>
    </row>
    <row r="68" spans="1:14" s="188" customFormat="1">
      <c r="A68" s="182" t="s">
        <v>328</v>
      </c>
      <c r="B68" s="183" t="s">
        <v>134</v>
      </c>
      <c r="C68" s="184" t="s">
        <v>325</v>
      </c>
      <c r="D68" s="184" t="s">
        <v>151</v>
      </c>
      <c r="E68" s="185">
        <v>1940</v>
      </c>
      <c r="F68" s="189">
        <v>1450</v>
      </c>
      <c r="G68" s="185">
        <v>0</v>
      </c>
      <c r="H68" s="185">
        <v>1940</v>
      </c>
      <c r="I68" s="184" t="s">
        <v>105</v>
      </c>
      <c r="J68" s="184" t="s">
        <v>153</v>
      </c>
      <c r="K68" s="187">
        <v>44316</v>
      </c>
      <c r="L68" s="187">
        <v>44316</v>
      </c>
      <c r="M68" s="187">
        <v>44316</v>
      </c>
      <c r="N68" s="184" t="s">
        <v>236</v>
      </c>
    </row>
    <row r="69" spans="1:14" s="188" customFormat="1">
      <c r="A69" s="182" t="s">
        <v>329</v>
      </c>
      <c r="B69" s="183" t="s">
        <v>330</v>
      </c>
      <c r="C69" s="184" t="s">
        <v>331</v>
      </c>
      <c r="D69" s="184" t="s">
        <v>141</v>
      </c>
      <c r="E69" s="185">
        <v>600</v>
      </c>
      <c r="F69" s="186">
        <v>600</v>
      </c>
      <c r="G69" s="185">
        <v>0</v>
      </c>
      <c r="H69" s="185">
        <v>600</v>
      </c>
      <c r="I69" s="184" t="s">
        <v>183</v>
      </c>
      <c r="J69" s="184" t="s">
        <v>106</v>
      </c>
      <c r="K69" s="187">
        <v>44331</v>
      </c>
      <c r="L69" s="187">
        <v>44316</v>
      </c>
      <c r="M69" s="187">
        <v>44331</v>
      </c>
      <c r="N69" s="184" t="s">
        <v>236</v>
      </c>
    </row>
    <row r="70" spans="1:14" s="188" customFormat="1">
      <c r="A70" s="182" t="s">
        <v>332</v>
      </c>
      <c r="B70" s="183" t="s">
        <v>330</v>
      </c>
      <c r="C70" s="184" t="s">
        <v>331</v>
      </c>
      <c r="D70" s="184" t="s">
        <v>141</v>
      </c>
      <c r="E70" s="185">
        <v>550</v>
      </c>
      <c r="F70" s="186">
        <v>550</v>
      </c>
      <c r="G70" s="185">
        <v>0</v>
      </c>
      <c r="H70" s="185">
        <v>550</v>
      </c>
      <c r="I70" s="184" t="s">
        <v>183</v>
      </c>
      <c r="J70" s="184" t="s">
        <v>106</v>
      </c>
      <c r="K70" s="187">
        <v>44331</v>
      </c>
      <c r="L70" s="187">
        <v>44316</v>
      </c>
      <c r="M70" s="187">
        <v>44331</v>
      </c>
      <c r="N70" s="184" t="s">
        <v>236</v>
      </c>
    </row>
    <row r="71" spans="1:14" s="188" customFormat="1">
      <c r="A71" s="182" t="s">
        <v>333</v>
      </c>
      <c r="B71" s="183" t="s">
        <v>273</v>
      </c>
      <c r="C71" s="184" t="s">
        <v>331</v>
      </c>
      <c r="D71" s="184" t="s">
        <v>141</v>
      </c>
      <c r="E71" s="185">
        <v>3000</v>
      </c>
      <c r="F71" s="189">
        <v>3000</v>
      </c>
      <c r="G71" s="185">
        <v>0</v>
      </c>
      <c r="H71" s="185">
        <v>3000</v>
      </c>
      <c r="I71" s="184" t="s">
        <v>183</v>
      </c>
      <c r="J71" s="184" t="s">
        <v>106</v>
      </c>
      <c r="K71" s="187">
        <v>44331</v>
      </c>
      <c r="L71" s="187">
        <v>44316</v>
      </c>
      <c r="M71" s="187">
        <v>44331</v>
      </c>
      <c r="N71" s="184" t="s">
        <v>236</v>
      </c>
    </row>
    <row r="72" spans="1:14" s="188" customFormat="1">
      <c r="A72" s="182" t="s">
        <v>334</v>
      </c>
      <c r="B72" s="183" t="s">
        <v>273</v>
      </c>
      <c r="C72" s="184" t="s">
        <v>335</v>
      </c>
      <c r="D72" s="184" t="s">
        <v>141</v>
      </c>
      <c r="E72" s="185">
        <v>4600</v>
      </c>
      <c r="F72" s="189">
        <v>2200</v>
      </c>
      <c r="G72" s="190">
        <v>1470</v>
      </c>
      <c r="H72" s="185">
        <v>3130</v>
      </c>
      <c r="I72" s="184" t="s">
        <v>183</v>
      </c>
      <c r="J72" s="184" t="s">
        <v>106</v>
      </c>
      <c r="K72" s="187">
        <v>44331</v>
      </c>
      <c r="L72" s="187">
        <v>44316</v>
      </c>
      <c r="M72" s="187">
        <v>44331</v>
      </c>
      <c r="N72" s="184" t="s">
        <v>236</v>
      </c>
    </row>
    <row r="73" spans="1:14" s="188" customFormat="1">
      <c r="A73" s="182" t="s">
        <v>336</v>
      </c>
      <c r="B73" s="183" t="s">
        <v>273</v>
      </c>
      <c r="C73" s="184" t="s">
        <v>337</v>
      </c>
      <c r="D73" s="184" t="s">
        <v>141</v>
      </c>
      <c r="E73" s="185">
        <v>2600</v>
      </c>
      <c r="F73" s="189">
        <v>2600</v>
      </c>
      <c r="G73" s="185">
        <v>0</v>
      </c>
      <c r="H73" s="185">
        <v>2600</v>
      </c>
      <c r="I73" s="184" t="s">
        <v>183</v>
      </c>
      <c r="J73" s="184" t="s">
        <v>106</v>
      </c>
      <c r="K73" s="187">
        <v>44316</v>
      </c>
      <c r="L73" s="187">
        <v>44316</v>
      </c>
      <c r="M73" s="187">
        <v>44316</v>
      </c>
      <c r="N73" s="184" t="s">
        <v>236</v>
      </c>
    </row>
    <row r="74" spans="1:14" s="188" customFormat="1">
      <c r="A74" s="182" t="s">
        <v>338</v>
      </c>
      <c r="B74" s="183" t="s">
        <v>208</v>
      </c>
      <c r="C74" s="184" t="s">
        <v>339</v>
      </c>
      <c r="D74" s="184" t="s">
        <v>175</v>
      </c>
      <c r="E74" s="185">
        <v>100</v>
      </c>
      <c r="F74" s="186">
        <v>100</v>
      </c>
      <c r="G74" s="185">
        <v>0</v>
      </c>
      <c r="H74" s="185">
        <v>100</v>
      </c>
      <c r="I74" s="184" t="s">
        <v>156</v>
      </c>
      <c r="J74" s="184" t="s">
        <v>166</v>
      </c>
      <c r="K74" s="187">
        <v>44316</v>
      </c>
      <c r="L74" s="187">
        <v>44316</v>
      </c>
      <c r="M74" s="187">
        <v>44316</v>
      </c>
      <c r="N74" s="184" t="s">
        <v>196</v>
      </c>
    </row>
    <row r="75" spans="1:14" s="188" customFormat="1">
      <c r="A75" s="182" t="s">
        <v>340</v>
      </c>
      <c r="B75" s="183" t="s">
        <v>216</v>
      </c>
      <c r="C75" s="184" t="s">
        <v>310</v>
      </c>
      <c r="D75" s="184" t="s">
        <v>175</v>
      </c>
      <c r="E75" s="185">
        <v>210</v>
      </c>
      <c r="F75" s="186">
        <v>210</v>
      </c>
      <c r="G75" s="185">
        <v>0</v>
      </c>
      <c r="H75" s="185">
        <v>210</v>
      </c>
      <c r="I75" s="184" t="s">
        <v>182</v>
      </c>
      <c r="J75" s="184" t="s">
        <v>166</v>
      </c>
      <c r="K75" s="187">
        <v>44316</v>
      </c>
      <c r="L75" s="187">
        <v>44316</v>
      </c>
      <c r="M75" s="187">
        <v>44316</v>
      </c>
      <c r="N75" s="184" t="s">
        <v>196</v>
      </c>
    </row>
    <row r="76" spans="1:14" s="188" customFormat="1">
      <c r="A76" s="182" t="s">
        <v>341</v>
      </c>
      <c r="B76" s="183" t="s">
        <v>204</v>
      </c>
      <c r="C76" s="184" t="s">
        <v>339</v>
      </c>
      <c r="D76" s="184" t="s">
        <v>175</v>
      </c>
      <c r="E76" s="185">
        <v>718</v>
      </c>
      <c r="F76" s="186">
        <v>718</v>
      </c>
      <c r="G76" s="185">
        <v>0</v>
      </c>
      <c r="H76" s="185">
        <v>718</v>
      </c>
      <c r="I76" s="184" t="s">
        <v>107</v>
      </c>
      <c r="J76" s="184" t="s">
        <v>166</v>
      </c>
      <c r="K76" s="187">
        <v>44331</v>
      </c>
      <c r="L76" s="187">
        <v>44316</v>
      </c>
      <c r="M76" s="187">
        <v>44331</v>
      </c>
      <c r="N76" s="184" t="s">
        <v>196</v>
      </c>
    </row>
    <row r="77" spans="1:14" s="188" customFormat="1">
      <c r="A77" s="182" t="s">
        <v>342</v>
      </c>
      <c r="B77" s="183" t="s">
        <v>204</v>
      </c>
      <c r="C77" s="184" t="s">
        <v>339</v>
      </c>
      <c r="D77" s="184" t="s">
        <v>175</v>
      </c>
      <c r="E77" s="185">
        <v>333</v>
      </c>
      <c r="F77" s="186">
        <v>333</v>
      </c>
      <c r="G77" s="185">
        <v>0</v>
      </c>
      <c r="H77" s="185">
        <v>333</v>
      </c>
      <c r="I77" s="184" t="s">
        <v>107</v>
      </c>
      <c r="J77" s="184" t="s">
        <v>166</v>
      </c>
      <c r="K77" s="187">
        <v>44316</v>
      </c>
      <c r="L77" s="187">
        <v>44316</v>
      </c>
      <c r="M77" s="187">
        <v>44301</v>
      </c>
      <c r="N77" s="184" t="s">
        <v>196</v>
      </c>
    </row>
    <row r="78" spans="1:14" s="188" customFormat="1">
      <c r="A78" s="182" t="s">
        <v>343</v>
      </c>
      <c r="B78" s="183" t="s">
        <v>134</v>
      </c>
      <c r="C78" s="184" t="s">
        <v>344</v>
      </c>
      <c r="D78" s="184" t="s">
        <v>169</v>
      </c>
      <c r="E78" s="185">
        <v>2730</v>
      </c>
      <c r="F78" s="189">
        <v>2730</v>
      </c>
      <c r="G78" s="185">
        <v>0</v>
      </c>
      <c r="H78" s="185">
        <v>2730</v>
      </c>
      <c r="I78" s="184" t="s">
        <v>105</v>
      </c>
      <c r="J78" s="184" t="s">
        <v>166</v>
      </c>
      <c r="K78" s="187">
        <v>44316</v>
      </c>
      <c r="L78" s="187">
        <v>44316</v>
      </c>
      <c r="M78" s="187">
        <v>44316</v>
      </c>
      <c r="N78" s="184" t="s">
        <v>196</v>
      </c>
    </row>
    <row r="79" spans="1:14" s="188" customFormat="1">
      <c r="A79" s="182" t="s">
        <v>345</v>
      </c>
      <c r="B79" s="183" t="s">
        <v>134</v>
      </c>
      <c r="C79" s="184" t="s">
        <v>346</v>
      </c>
      <c r="D79" s="184" t="s">
        <v>165</v>
      </c>
      <c r="E79" s="185">
        <v>5000</v>
      </c>
      <c r="F79" s="189">
        <v>5000</v>
      </c>
      <c r="G79" s="185">
        <v>0</v>
      </c>
      <c r="H79" s="185">
        <v>5000</v>
      </c>
      <c r="I79" s="184" t="s">
        <v>105</v>
      </c>
      <c r="J79" s="184" t="s">
        <v>166</v>
      </c>
      <c r="K79" s="187">
        <v>44316</v>
      </c>
      <c r="L79" s="187">
        <v>44316</v>
      </c>
      <c r="M79" s="187">
        <v>44316</v>
      </c>
      <c r="N79" s="184" t="s">
        <v>196</v>
      </c>
    </row>
    <row r="80" spans="1:14" s="188" customFormat="1">
      <c r="A80" s="182" t="s">
        <v>347</v>
      </c>
      <c r="B80" s="183" t="s">
        <v>134</v>
      </c>
      <c r="C80" s="184" t="s">
        <v>344</v>
      </c>
      <c r="D80" s="184" t="s">
        <v>169</v>
      </c>
      <c r="E80" s="185">
        <v>2270</v>
      </c>
      <c r="F80" s="189">
        <v>2270</v>
      </c>
      <c r="G80" s="185">
        <v>0</v>
      </c>
      <c r="H80" s="185">
        <v>2270</v>
      </c>
      <c r="I80" s="184" t="s">
        <v>105</v>
      </c>
      <c r="J80" s="184" t="s">
        <v>166</v>
      </c>
      <c r="K80" s="187">
        <v>44316</v>
      </c>
      <c r="L80" s="187">
        <v>44316</v>
      </c>
      <c r="M80" s="187">
        <v>44316</v>
      </c>
      <c r="N80" s="184" t="s">
        <v>196</v>
      </c>
    </row>
    <row r="81" spans="1:14" s="188" customFormat="1">
      <c r="A81" s="182" t="s">
        <v>348</v>
      </c>
      <c r="B81" s="183" t="s">
        <v>134</v>
      </c>
      <c r="C81" s="184" t="s">
        <v>344</v>
      </c>
      <c r="D81" s="184" t="s">
        <v>169</v>
      </c>
      <c r="E81" s="185">
        <v>2000</v>
      </c>
      <c r="F81" s="189">
        <v>2000</v>
      </c>
      <c r="G81" s="185">
        <v>0</v>
      </c>
      <c r="H81" s="185">
        <v>2000</v>
      </c>
      <c r="I81" s="184" t="s">
        <v>105</v>
      </c>
      <c r="J81" s="184" t="s">
        <v>166</v>
      </c>
      <c r="K81" s="187">
        <v>44316</v>
      </c>
      <c r="L81" s="187">
        <v>44316</v>
      </c>
      <c r="M81" s="187">
        <v>44316</v>
      </c>
      <c r="N81" s="184" t="s">
        <v>196</v>
      </c>
    </row>
    <row r="82" spans="1:14" s="188" customFormat="1">
      <c r="A82" s="182" t="s">
        <v>349</v>
      </c>
      <c r="B82" s="183" t="s">
        <v>350</v>
      </c>
      <c r="C82" s="184" t="s">
        <v>351</v>
      </c>
      <c r="D82" s="184" t="s">
        <v>126</v>
      </c>
      <c r="E82" s="185">
        <v>630</v>
      </c>
      <c r="F82" s="186">
        <v>126</v>
      </c>
      <c r="G82" s="185">
        <v>0</v>
      </c>
      <c r="H82" s="185">
        <v>630</v>
      </c>
      <c r="I82" s="184" t="s">
        <v>131</v>
      </c>
      <c r="J82" s="184" t="s">
        <v>166</v>
      </c>
      <c r="K82" s="187">
        <v>44316</v>
      </c>
      <c r="L82" s="187">
        <v>44316</v>
      </c>
      <c r="M82" s="187">
        <v>44316</v>
      </c>
      <c r="N82" s="184" t="s">
        <v>222</v>
      </c>
    </row>
    <row r="83" spans="1:14" s="188" customFormat="1">
      <c r="A83" s="182" t="s">
        <v>352</v>
      </c>
      <c r="B83" s="183" t="s">
        <v>134</v>
      </c>
      <c r="C83" s="184" t="s">
        <v>353</v>
      </c>
      <c r="D83" s="184" t="s">
        <v>126</v>
      </c>
      <c r="E83" s="185">
        <v>1040</v>
      </c>
      <c r="F83" s="189">
        <v>1040</v>
      </c>
      <c r="G83" s="185">
        <v>0</v>
      </c>
      <c r="H83" s="185">
        <v>1040</v>
      </c>
      <c r="I83" s="184" t="s">
        <v>105</v>
      </c>
      <c r="J83" s="184" t="s">
        <v>166</v>
      </c>
      <c r="K83" s="187">
        <v>44316</v>
      </c>
      <c r="L83" s="187">
        <v>44316</v>
      </c>
      <c r="M83" s="187">
        <v>44286</v>
      </c>
      <c r="N83" s="184" t="s">
        <v>239</v>
      </c>
    </row>
    <row r="84" spans="1:14" s="188" customFormat="1">
      <c r="A84" s="182" t="s">
        <v>354</v>
      </c>
      <c r="B84" s="183" t="s">
        <v>355</v>
      </c>
      <c r="C84" s="184" t="s">
        <v>356</v>
      </c>
      <c r="D84" s="184" t="s">
        <v>160</v>
      </c>
      <c r="E84" s="185">
        <v>1202</v>
      </c>
      <c r="F84" s="186">
        <v>712</v>
      </c>
      <c r="G84" s="185">
        <v>0</v>
      </c>
      <c r="H84" s="185">
        <v>1202</v>
      </c>
      <c r="I84" s="184" t="s">
        <v>161</v>
      </c>
      <c r="J84" s="184" t="s">
        <v>176</v>
      </c>
      <c r="K84" s="187">
        <v>44331</v>
      </c>
      <c r="L84" s="187">
        <v>44316</v>
      </c>
      <c r="M84" s="187">
        <v>44331</v>
      </c>
      <c r="N84" s="184" t="s">
        <v>236</v>
      </c>
    </row>
    <row r="85" spans="1:14" s="188" customFormat="1">
      <c r="A85" s="182" t="s">
        <v>357</v>
      </c>
      <c r="B85" s="183" t="s">
        <v>276</v>
      </c>
      <c r="C85" s="184" t="s">
        <v>356</v>
      </c>
      <c r="D85" s="184" t="s">
        <v>160</v>
      </c>
      <c r="E85" s="185">
        <v>1198</v>
      </c>
      <c r="F85" s="189">
        <v>1198</v>
      </c>
      <c r="G85" s="185">
        <v>0</v>
      </c>
      <c r="H85" s="185">
        <v>1198</v>
      </c>
      <c r="I85" s="184" t="s">
        <v>161</v>
      </c>
      <c r="J85" s="184" t="s">
        <v>176</v>
      </c>
      <c r="K85" s="187">
        <v>44331</v>
      </c>
      <c r="L85" s="187">
        <v>44316</v>
      </c>
      <c r="M85" s="187">
        <v>44331</v>
      </c>
      <c r="N85" s="184" t="s">
        <v>236</v>
      </c>
    </row>
    <row r="86" spans="1:14" s="188" customFormat="1">
      <c r="A86" s="182" t="s">
        <v>358</v>
      </c>
      <c r="B86" s="183" t="s">
        <v>265</v>
      </c>
      <c r="C86" s="184" t="s">
        <v>359</v>
      </c>
      <c r="D86" s="184" t="s">
        <v>164</v>
      </c>
      <c r="E86" s="185">
        <v>312</v>
      </c>
      <c r="F86" s="186">
        <v>312</v>
      </c>
      <c r="G86" s="185">
        <v>0</v>
      </c>
      <c r="H86" s="185">
        <v>312</v>
      </c>
      <c r="I86" s="184" t="s">
        <v>267</v>
      </c>
      <c r="J86" s="184" t="s">
        <v>185</v>
      </c>
      <c r="K86" s="187">
        <v>44331</v>
      </c>
      <c r="L86" s="187">
        <v>44316</v>
      </c>
      <c r="M86" s="187">
        <v>44331</v>
      </c>
      <c r="N86" s="184" t="s">
        <v>236</v>
      </c>
    </row>
    <row r="87" spans="1:14" s="188" customFormat="1">
      <c r="A87" s="182" t="s">
        <v>360</v>
      </c>
      <c r="B87" s="183" t="s">
        <v>361</v>
      </c>
      <c r="C87" s="184" t="s">
        <v>362</v>
      </c>
      <c r="D87" s="184" t="s">
        <v>190</v>
      </c>
      <c r="E87" s="185">
        <v>5199</v>
      </c>
      <c r="F87" s="189">
        <v>5199</v>
      </c>
      <c r="G87" s="185">
        <v>0</v>
      </c>
      <c r="H87" s="185">
        <v>5199</v>
      </c>
      <c r="I87" s="184" t="s">
        <v>183</v>
      </c>
      <c r="J87" s="184" t="s">
        <v>363</v>
      </c>
      <c r="K87" s="187">
        <v>44316</v>
      </c>
      <c r="L87" s="187">
        <v>44316</v>
      </c>
      <c r="M87" s="187">
        <v>44316</v>
      </c>
      <c r="N87" s="184" t="s">
        <v>236</v>
      </c>
    </row>
    <row r="88" spans="1:14" s="188" customFormat="1">
      <c r="A88" s="182" t="s">
        <v>365</v>
      </c>
      <c r="B88" s="183" t="s">
        <v>216</v>
      </c>
      <c r="C88" s="184" t="s">
        <v>366</v>
      </c>
      <c r="D88" s="184" t="s">
        <v>149</v>
      </c>
      <c r="E88" s="185">
        <v>105</v>
      </c>
      <c r="F88" s="186">
        <v>105</v>
      </c>
      <c r="G88" s="185">
        <v>0</v>
      </c>
      <c r="H88" s="185">
        <v>105</v>
      </c>
      <c r="I88" s="184" t="s">
        <v>182</v>
      </c>
      <c r="J88" s="184" t="s">
        <v>184</v>
      </c>
      <c r="K88" s="187">
        <v>44316</v>
      </c>
      <c r="L88" s="187">
        <v>44316</v>
      </c>
      <c r="M88" s="187">
        <v>44316</v>
      </c>
      <c r="N88" s="184" t="s">
        <v>367</v>
      </c>
    </row>
    <row r="89" spans="1:14" s="188" customFormat="1">
      <c r="A89" s="182" t="s">
        <v>368</v>
      </c>
      <c r="B89" s="191" t="s">
        <v>361</v>
      </c>
      <c r="C89" s="182" t="s">
        <v>369</v>
      </c>
      <c r="D89" s="182" t="s">
        <v>190</v>
      </c>
      <c r="E89" s="190">
        <v>7499</v>
      </c>
      <c r="F89" s="189">
        <v>2909</v>
      </c>
      <c r="G89" s="190">
        <v>3840</v>
      </c>
      <c r="H89" s="190">
        <v>3659</v>
      </c>
      <c r="I89" s="182" t="s">
        <v>183</v>
      </c>
      <c r="J89" s="182" t="s">
        <v>186</v>
      </c>
      <c r="K89" s="192">
        <v>44316</v>
      </c>
      <c r="L89" s="192">
        <v>44316</v>
      </c>
      <c r="M89" s="187">
        <v>44316</v>
      </c>
      <c r="N89" s="182" t="s">
        <v>236</v>
      </c>
    </row>
    <row r="90" spans="1:14" s="188" customFormat="1">
      <c r="A90" s="182" t="s">
        <v>370</v>
      </c>
      <c r="B90" s="183" t="s">
        <v>371</v>
      </c>
      <c r="C90" s="184" t="s">
        <v>372</v>
      </c>
      <c r="D90" s="184" t="s">
        <v>373</v>
      </c>
      <c r="E90" s="185">
        <v>227</v>
      </c>
      <c r="F90" s="186">
        <v>29</v>
      </c>
      <c r="G90" s="185">
        <v>0</v>
      </c>
      <c r="H90" s="185">
        <v>227</v>
      </c>
      <c r="I90" s="184" t="s">
        <v>105</v>
      </c>
      <c r="J90" s="184" t="s">
        <v>177</v>
      </c>
      <c r="K90" s="187">
        <v>44316</v>
      </c>
      <c r="L90" s="187">
        <v>44316</v>
      </c>
      <c r="M90" s="187">
        <v>44316</v>
      </c>
      <c r="N90" s="184" t="s">
        <v>374</v>
      </c>
    </row>
    <row r="91" spans="1:14" s="188" customFormat="1">
      <c r="A91" s="182" t="s">
        <v>375</v>
      </c>
      <c r="B91" s="183" t="s">
        <v>371</v>
      </c>
      <c r="C91" s="184" t="s">
        <v>376</v>
      </c>
      <c r="D91" s="184" t="s">
        <v>373</v>
      </c>
      <c r="E91" s="190">
        <v>69</v>
      </c>
      <c r="F91" s="186">
        <v>69</v>
      </c>
      <c r="G91" s="185">
        <v>0</v>
      </c>
      <c r="H91" s="185">
        <v>69</v>
      </c>
      <c r="I91" s="184" t="s">
        <v>105</v>
      </c>
      <c r="J91" s="184" t="s">
        <v>177</v>
      </c>
      <c r="K91" s="187">
        <v>44316</v>
      </c>
      <c r="L91" s="187">
        <v>44316</v>
      </c>
      <c r="M91" s="187">
        <v>44286</v>
      </c>
      <c r="N91" s="184" t="s">
        <v>377</v>
      </c>
    </row>
    <row r="92" spans="1:14" s="188" customFormat="1">
      <c r="A92" s="182" t="s">
        <v>378</v>
      </c>
      <c r="B92" s="183" t="s">
        <v>379</v>
      </c>
      <c r="C92" s="184" t="s">
        <v>372</v>
      </c>
      <c r="D92" s="184" t="s">
        <v>373</v>
      </c>
      <c r="E92" s="190">
        <v>132</v>
      </c>
      <c r="F92" s="186">
        <v>8</v>
      </c>
      <c r="G92" s="185">
        <v>0</v>
      </c>
      <c r="H92" s="185">
        <v>132</v>
      </c>
      <c r="I92" s="184" t="s">
        <v>107</v>
      </c>
      <c r="J92" s="184" t="s">
        <v>177</v>
      </c>
      <c r="K92" s="187">
        <v>44316</v>
      </c>
      <c r="L92" s="187">
        <v>44316</v>
      </c>
      <c r="M92" s="187">
        <v>44316</v>
      </c>
      <c r="N92" s="184" t="s">
        <v>374</v>
      </c>
    </row>
    <row r="93" spans="1:14" s="188" customFormat="1">
      <c r="A93" s="182" t="s">
        <v>380</v>
      </c>
      <c r="B93" s="183" t="s">
        <v>379</v>
      </c>
      <c r="C93" s="184" t="s">
        <v>376</v>
      </c>
      <c r="D93" s="184" t="s">
        <v>373</v>
      </c>
      <c r="E93" s="190">
        <v>78</v>
      </c>
      <c r="F93" s="186">
        <v>78</v>
      </c>
      <c r="G93" s="185">
        <v>0</v>
      </c>
      <c r="H93" s="185">
        <v>78</v>
      </c>
      <c r="I93" s="184" t="s">
        <v>107</v>
      </c>
      <c r="J93" s="184" t="s">
        <v>177</v>
      </c>
      <c r="K93" s="187">
        <v>44316</v>
      </c>
      <c r="L93" s="187">
        <v>44316</v>
      </c>
      <c r="M93" s="187">
        <v>44286</v>
      </c>
      <c r="N93" s="184" t="s">
        <v>377</v>
      </c>
    </row>
    <row r="94" spans="1:14" s="188" customFormat="1">
      <c r="A94" s="182" t="s">
        <v>381</v>
      </c>
      <c r="B94" s="183" t="s">
        <v>382</v>
      </c>
      <c r="C94" s="184" t="s">
        <v>376</v>
      </c>
      <c r="D94" s="184" t="s">
        <v>373</v>
      </c>
      <c r="E94" s="190">
        <v>11</v>
      </c>
      <c r="F94" s="186">
        <v>11</v>
      </c>
      <c r="G94" s="185">
        <v>0</v>
      </c>
      <c r="H94" s="185">
        <v>11</v>
      </c>
      <c r="I94" s="184" t="s">
        <v>107</v>
      </c>
      <c r="J94" s="184" t="s">
        <v>177</v>
      </c>
      <c r="K94" s="187">
        <v>44316</v>
      </c>
      <c r="L94" s="187">
        <v>44316</v>
      </c>
      <c r="M94" s="187">
        <v>44286</v>
      </c>
      <c r="N94" s="184" t="s">
        <v>377</v>
      </c>
    </row>
    <row r="95" spans="1:14" s="188" customFormat="1">
      <c r="A95" s="182" t="s">
        <v>383</v>
      </c>
      <c r="B95" s="183" t="s">
        <v>216</v>
      </c>
      <c r="C95" s="184" t="s">
        <v>376</v>
      </c>
      <c r="D95" s="184" t="s">
        <v>373</v>
      </c>
      <c r="E95" s="190">
        <v>102</v>
      </c>
      <c r="F95" s="186">
        <v>102</v>
      </c>
      <c r="G95" s="185">
        <v>0</v>
      </c>
      <c r="H95" s="185">
        <v>102</v>
      </c>
      <c r="I95" s="184" t="s">
        <v>182</v>
      </c>
      <c r="J95" s="184" t="s">
        <v>177</v>
      </c>
      <c r="K95" s="187">
        <v>44316</v>
      </c>
      <c r="L95" s="187">
        <v>44316</v>
      </c>
      <c r="M95" s="187">
        <v>44286</v>
      </c>
      <c r="N95" s="184" t="s">
        <v>377</v>
      </c>
    </row>
    <row r="96" spans="1:14" s="188" customFormat="1">
      <c r="A96" s="182" t="s">
        <v>384</v>
      </c>
      <c r="B96" s="183" t="s">
        <v>216</v>
      </c>
      <c r="C96" s="184" t="s">
        <v>376</v>
      </c>
      <c r="D96" s="184" t="s">
        <v>373</v>
      </c>
      <c r="E96" s="190">
        <v>29</v>
      </c>
      <c r="F96" s="186">
        <v>29</v>
      </c>
      <c r="G96" s="185">
        <v>0</v>
      </c>
      <c r="H96" s="185">
        <v>29</v>
      </c>
      <c r="I96" s="184" t="s">
        <v>182</v>
      </c>
      <c r="J96" s="184" t="s">
        <v>177</v>
      </c>
      <c r="K96" s="187">
        <v>44316</v>
      </c>
      <c r="L96" s="187">
        <v>44316</v>
      </c>
      <c r="M96" s="187">
        <v>44286</v>
      </c>
      <c r="N96" s="184" t="s">
        <v>377</v>
      </c>
    </row>
    <row r="97" spans="1:14" s="188" customFormat="1">
      <c r="A97" s="182" t="s">
        <v>387</v>
      </c>
      <c r="B97" s="191" t="s">
        <v>388</v>
      </c>
      <c r="C97" s="182" t="s">
        <v>385</v>
      </c>
      <c r="D97" s="182" t="s">
        <v>386</v>
      </c>
      <c r="E97" s="190">
        <v>867</v>
      </c>
      <c r="F97" s="177">
        <v>0</v>
      </c>
      <c r="G97" s="185">
        <v>0</v>
      </c>
      <c r="H97" s="190">
        <v>867</v>
      </c>
      <c r="I97" s="182" t="s">
        <v>161</v>
      </c>
      <c r="J97" s="182" t="s">
        <v>177</v>
      </c>
      <c r="K97" s="192">
        <v>44331</v>
      </c>
      <c r="L97" s="192">
        <v>44316</v>
      </c>
      <c r="M97" s="187">
        <v>44331</v>
      </c>
      <c r="N97" s="182" t="s">
        <v>374</v>
      </c>
    </row>
    <row r="98" spans="1:14" s="188" customFormat="1">
      <c r="A98" s="182" t="s">
        <v>389</v>
      </c>
      <c r="B98" s="183" t="s">
        <v>204</v>
      </c>
      <c r="C98" s="184" t="s">
        <v>376</v>
      </c>
      <c r="D98" s="184" t="s">
        <v>373</v>
      </c>
      <c r="E98" s="190">
        <v>180</v>
      </c>
      <c r="F98" s="186">
        <v>180</v>
      </c>
      <c r="G98" s="185">
        <v>0</v>
      </c>
      <c r="H98" s="185">
        <v>180</v>
      </c>
      <c r="I98" s="184" t="s">
        <v>107</v>
      </c>
      <c r="J98" s="184" t="s">
        <v>177</v>
      </c>
      <c r="K98" s="187">
        <v>44316</v>
      </c>
      <c r="L98" s="187">
        <v>44316</v>
      </c>
      <c r="M98" s="187">
        <v>44316</v>
      </c>
      <c r="N98" s="184" t="s">
        <v>377</v>
      </c>
    </row>
    <row r="99" spans="1:14" s="188" customFormat="1">
      <c r="A99" s="182" t="s">
        <v>390</v>
      </c>
      <c r="B99" s="183" t="s">
        <v>204</v>
      </c>
      <c r="C99" s="184" t="s">
        <v>376</v>
      </c>
      <c r="D99" s="184" t="s">
        <v>373</v>
      </c>
      <c r="E99" s="190">
        <v>741</v>
      </c>
      <c r="F99" s="186">
        <v>741</v>
      </c>
      <c r="G99" s="185">
        <v>0</v>
      </c>
      <c r="H99" s="185">
        <v>741</v>
      </c>
      <c r="I99" s="184" t="s">
        <v>107</v>
      </c>
      <c r="J99" s="184" t="s">
        <v>177</v>
      </c>
      <c r="K99" s="187">
        <v>44316</v>
      </c>
      <c r="L99" s="187">
        <v>44316</v>
      </c>
      <c r="M99" s="187">
        <v>44316</v>
      </c>
      <c r="N99" s="184" t="s">
        <v>377</v>
      </c>
    </row>
    <row r="100" spans="1:14" s="188" customFormat="1">
      <c r="A100" s="182" t="s">
        <v>391</v>
      </c>
      <c r="B100" s="183" t="s">
        <v>204</v>
      </c>
      <c r="C100" s="184" t="s">
        <v>372</v>
      </c>
      <c r="D100" s="184" t="s">
        <v>373</v>
      </c>
      <c r="E100" s="190">
        <v>325</v>
      </c>
      <c r="F100" s="186">
        <v>325</v>
      </c>
      <c r="G100" s="185">
        <v>0</v>
      </c>
      <c r="H100" s="185">
        <v>325</v>
      </c>
      <c r="I100" s="184" t="s">
        <v>107</v>
      </c>
      <c r="J100" s="184" t="s">
        <v>177</v>
      </c>
      <c r="K100" s="187">
        <v>44316</v>
      </c>
      <c r="L100" s="187">
        <v>44316</v>
      </c>
      <c r="M100" s="187">
        <v>44316</v>
      </c>
      <c r="N100" s="184" t="s">
        <v>374</v>
      </c>
    </row>
    <row r="101" spans="1:14" s="188" customFormat="1">
      <c r="A101" s="182" t="s">
        <v>392</v>
      </c>
      <c r="B101" s="183" t="s">
        <v>204</v>
      </c>
      <c r="C101" s="184" t="s">
        <v>372</v>
      </c>
      <c r="D101" s="184" t="s">
        <v>373</v>
      </c>
      <c r="E101" s="190">
        <v>520</v>
      </c>
      <c r="F101" s="186">
        <v>420</v>
      </c>
      <c r="G101" s="185">
        <v>0</v>
      </c>
      <c r="H101" s="185">
        <v>520</v>
      </c>
      <c r="I101" s="184" t="s">
        <v>107</v>
      </c>
      <c r="J101" s="184" t="s">
        <v>177</v>
      </c>
      <c r="K101" s="187">
        <v>44316</v>
      </c>
      <c r="L101" s="187">
        <v>44316</v>
      </c>
      <c r="M101" s="187">
        <v>44316</v>
      </c>
      <c r="N101" s="184" t="s">
        <v>374</v>
      </c>
    </row>
    <row r="102" spans="1:14" s="188" customFormat="1">
      <c r="A102" s="182" t="s">
        <v>393</v>
      </c>
      <c r="B102" s="183" t="s">
        <v>379</v>
      </c>
      <c r="C102" s="184" t="s">
        <v>394</v>
      </c>
      <c r="D102" s="184" t="s">
        <v>386</v>
      </c>
      <c r="E102" s="185">
        <v>463</v>
      </c>
      <c r="F102" s="186">
        <v>463</v>
      </c>
      <c r="G102" s="185">
        <v>0</v>
      </c>
      <c r="H102" s="185">
        <v>463</v>
      </c>
      <c r="I102" s="184" t="s">
        <v>107</v>
      </c>
      <c r="J102" s="184" t="s">
        <v>177</v>
      </c>
      <c r="K102" s="187">
        <v>44316</v>
      </c>
      <c r="L102" s="187">
        <v>44316</v>
      </c>
      <c r="M102" s="187">
        <v>44316</v>
      </c>
      <c r="N102" s="184" t="s">
        <v>395</v>
      </c>
    </row>
    <row r="103" spans="1:14" s="188" customFormat="1">
      <c r="A103" s="182" t="s">
        <v>396</v>
      </c>
      <c r="B103" s="183" t="s">
        <v>204</v>
      </c>
      <c r="C103" s="184" t="s">
        <v>385</v>
      </c>
      <c r="D103" s="184" t="s">
        <v>386</v>
      </c>
      <c r="E103" s="185">
        <v>318</v>
      </c>
      <c r="F103" s="186">
        <v>318</v>
      </c>
      <c r="G103" s="185">
        <v>0</v>
      </c>
      <c r="H103" s="185">
        <v>318</v>
      </c>
      <c r="I103" s="184" t="s">
        <v>107</v>
      </c>
      <c r="J103" s="184" t="s">
        <v>177</v>
      </c>
      <c r="K103" s="187">
        <v>44316</v>
      </c>
      <c r="L103" s="187">
        <v>44316</v>
      </c>
      <c r="M103" s="187">
        <v>44316</v>
      </c>
      <c r="N103" s="184" t="s">
        <v>374</v>
      </c>
    </row>
    <row r="104" spans="1:14" s="188" customFormat="1">
      <c r="A104" s="182" t="s">
        <v>397</v>
      </c>
      <c r="B104" s="183" t="s">
        <v>371</v>
      </c>
      <c r="C104" s="184" t="s">
        <v>394</v>
      </c>
      <c r="D104" s="184" t="s">
        <v>386</v>
      </c>
      <c r="E104" s="185">
        <v>340</v>
      </c>
      <c r="F104" s="186">
        <v>340</v>
      </c>
      <c r="G104" s="185">
        <v>0</v>
      </c>
      <c r="H104" s="185">
        <v>340</v>
      </c>
      <c r="I104" s="184" t="s">
        <v>105</v>
      </c>
      <c r="J104" s="184" t="s">
        <v>177</v>
      </c>
      <c r="K104" s="187">
        <v>44316</v>
      </c>
      <c r="L104" s="187">
        <v>44316</v>
      </c>
      <c r="M104" s="187">
        <v>44316</v>
      </c>
      <c r="N104" s="184" t="s">
        <v>395</v>
      </c>
    </row>
    <row r="105" spans="1:14" s="188" customFormat="1">
      <c r="A105" s="182" t="s">
        <v>398</v>
      </c>
      <c r="B105" s="183" t="s">
        <v>204</v>
      </c>
      <c r="C105" s="184" t="s">
        <v>394</v>
      </c>
      <c r="D105" s="184" t="s">
        <v>386</v>
      </c>
      <c r="E105" s="185">
        <v>538</v>
      </c>
      <c r="F105" s="186">
        <v>538</v>
      </c>
      <c r="G105" s="185">
        <v>0</v>
      </c>
      <c r="H105" s="185">
        <v>538</v>
      </c>
      <c r="I105" s="184" t="s">
        <v>107</v>
      </c>
      <c r="J105" s="184" t="s">
        <v>177</v>
      </c>
      <c r="K105" s="187">
        <v>44316</v>
      </c>
      <c r="L105" s="187">
        <v>44316</v>
      </c>
      <c r="M105" s="187">
        <v>44316</v>
      </c>
      <c r="N105" s="184" t="s">
        <v>395</v>
      </c>
    </row>
    <row r="106" spans="1:14" s="188" customFormat="1">
      <c r="A106" s="182" t="s">
        <v>399</v>
      </c>
      <c r="B106" s="183" t="s">
        <v>204</v>
      </c>
      <c r="C106" s="184" t="s">
        <v>400</v>
      </c>
      <c r="D106" s="184" t="s">
        <v>401</v>
      </c>
      <c r="E106" s="185">
        <v>541</v>
      </c>
      <c r="F106" s="186">
        <v>541</v>
      </c>
      <c r="G106" s="185">
        <v>0</v>
      </c>
      <c r="H106" s="185">
        <v>541</v>
      </c>
      <c r="I106" s="184" t="s">
        <v>107</v>
      </c>
      <c r="J106" s="184" t="s">
        <v>177</v>
      </c>
      <c r="K106" s="187">
        <v>44316</v>
      </c>
      <c r="L106" s="187">
        <v>44316</v>
      </c>
      <c r="M106" s="187">
        <v>44316</v>
      </c>
      <c r="N106" s="184" t="s">
        <v>426</v>
      </c>
    </row>
    <row r="107" spans="1:14" s="188" customFormat="1">
      <c r="A107" s="182" t="s">
        <v>402</v>
      </c>
      <c r="B107" s="183" t="s">
        <v>204</v>
      </c>
      <c r="C107" s="184" t="s">
        <v>394</v>
      </c>
      <c r="D107" s="184" t="s">
        <v>386</v>
      </c>
      <c r="E107" s="185">
        <v>304</v>
      </c>
      <c r="F107" s="186">
        <v>304</v>
      </c>
      <c r="G107" s="185">
        <v>0</v>
      </c>
      <c r="H107" s="185">
        <v>304</v>
      </c>
      <c r="I107" s="184" t="s">
        <v>107</v>
      </c>
      <c r="J107" s="184" t="s">
        <v>177</v>
      </c>
      <c r="K107" s="187">
        <v>44316</v>
      </c>
      <c r="L107" s="187">
        <v>44316</v>
      </c>
      <c r="M107" s="187">
        <v>44316</v>
      </c>
      <c r="N107" s="184" t="s">
        <v>395</v>
      </c>
    </row>
    <row r="108" spans="1:14" s="188" customFormat="1">
      <c r="A108" s="182" t="s">
        <v>403</v>
      </c>
      <c r="B108" s="183" t="s">
        <v>204</v>
      </c>
      <c r="C108" s="184" t="s">
        <v>400</v>
      </c>
      <c r="D108" s="184" t="s">
        <v>401</v>
      </c>
      <c r="E108" s="185">
        <v>59</v>
      </c>
      <c r="F108" s="186">
        <v>59</v>
      </c>
      <c r="G108" s="185">
        <v>0</v>
      </c>
      <c r="H108" s="185">
        <v>59</v>
      </c>
      <c r="I108" s="184" t="s">
        <v>107</v>
      </c>
      <c r="J108" s="184" t="s">
        <v>177</v>
      </c>
      <c r="K108" s="187">
        <v>44316</v>
      </c>
      <c r="L108" s="187">
        <v>44316</v>
      </c>
      <c r="M108" s="187">
        <v>44316</v>
      </c>
      <c r="N108" s="184" t="s">
        <v>426</v>
      </c>
    </row>
    <row r="109" spans="1:14" s="188" customFormat="1">
      <c r="A109" s="182" t="s">
        <v>404</v>
      </c>
      <c r="B109" s="183" t="s">
        <v>405</v>
      </c>
      <c r="C109" s="184" t="s">
        <v>400</v>
      </c>
      <c r="D109" s="184" t="s">
        <v>401</v>
      </c>
      <c r="E109" s="185">
        <v>75</v>
      </c>
      <c r="F109" s="186">
        <v>75</v>
      </c>
      <c r="G109" s="185">
        <v>0</v>
      </c>
      <c r="H109" s="185">
        <v>75</v>
      </c>
      <c r="I109" s="184" t="s">
        <v>406</v>
      </c>
      <c r="J109" s="184" t="s">
        <v>177</v>
      </c>
      <c r="K109" s="187">
        <v>44316</v>
      </c>
      <c r="L109" s="187">
        <v>44316</v>
      </c>
      <c r="M109" s="187">
        <v>44316</v>
      </c>
      <c r="N109" s="184" t="s">
        <v>426</v>
      </c>
    </row>
    <row r="110" spans="1:14" s="188" customFormat="1">
      <c r="A110" s="182" t="s">
        <v>407</v>
      </c>
      <c r="B110" s="183" t="s">
        <v>388</v>
      </c>
      <c r="C110" s="184" t="s">
        <v>394</v>
      </c>
      <c r="D110" s="184" t="s">
        <v>386</v>
      </c>
      <c r="E110" s="185">
        <v>647</v>
      </c>
      <c r="F110" s="186">
        <v>577</v>
      </c>
      <c r="G110" s="185">
        <v>0</v>
      </c>
      <c r="H110" s="185">
        <v>647</v>
      </c>
      <c r="I110" s="184" t="s">
        <v>161</v>
      </c>
      <c r="J110" s="184" t="s">
        <v>177</v>
      </c>
      <c r="K110" s="187">
        <v>44331</v>
      </c>
      <c r="L110" s="187">
        <v>44316</v>
      </c>
      <c r="M110" s="187">
        <v>44331</v>
      </c>
      <c r="N110" s="184" t="s">
        <v>395</v>
      </c>
    </row>
    <row r="111" spans="1:14" s="188" customFormat="1">
      <c r="A111" s="182" t="s">
        <v>408</v>
      </c>
      <c r="B111" s="183" t="s">
        <v>371</v>
      </c>
      <c r="C111" s="184" t="s">
        <v>400</v>
      </c>
      <c r="D111" s="184" t="s">
        <v>401</v>
      </c>
      <c r="E111" s="185">
        <v>273</v>
      </c>
      <c r="F111" s="186">
        <v>273</v>
      </c>
      <c r="G111" s="185">
        <v>0</v>
      </c>
      <c r="H111" s="185">
        <v>273</v>
      </c>
      <c r="I111" s="184" t="s">
        <v>105</v>
      </c>
      <c r="J111" s="184" t="s">
        <v>177</v>
      </c>
      <c r="K111" s="187">
        <v>44331</v>
      </c>
      <c r="L111" s="187">
        <v>44316</v>
      </c>
      <c r="M111" s="187">
        <v>44331</v>
      </c>
      <c r="N111" s="184" t="s">
        <v>426</v>
      </c>
    </row>
    <row r="112" spans="1:14" s="188" customFormat="1">
      <c r="A112" s="182" t="s">
        <v>409</v>
      </c>
      <c r="B112" s="183" t="s">
        <v>379</v>
      </c>
      <c r="C112" s="184" t="s">
        <v>400</v>
      </c>
      <c r="D112" s="184" t="s">
        <v>401</v>
      </c>
      <c r="E112" s="185">
        <v>356</v>
      </c>
      <c r="F112" s="186">
        <v>356</v>
      </c>
      <c r="G112" s="185">
        <v>0</v>
      </c>
      <c r="H112" s="185">
        <v>356</v>
      </c>
      <c r="I112" s="184" t="s">
        <v>107</v>
      </c>
      <c r="J112" s="184" t="s">
        <v>177</v>
      </c>
      <c r="K112" s="187">
        <v>44331</v>
      </c>
      <c r="L112" s="187">
        <v>44316</v>
      </c>
      <c r="M112" s="187">
        <v>44331</v>
      </c>
      <c r="N112" s="184" t="s">
        <v>426</v>
      </c>
    </row>
    <row r="113" spans="1:14" s="188" customFormat="1">
      <c r="A113" s="182" t="s">
        <v>410</v>
      </c>
      <c r="B113" s="183" t="s">
        <v>204</v>
      </c>
      <c r="C113" s="184" t="s">
        <v>400</v>
      </c>
      <c r="D113" s="184" t="s">
        <v>401</v>
      </c>
      <c r="E113" s="185">
        <v>450</v>
      </c>
      <c r="F113" s="186">
        <v>450</v>
      </c>
      <c r="G113" s="185">
        <v>0</v>
      </c>
      <c r="H113" s="185">
        <v>450</v>
      </c>
      <c r="I113" s="184" t="s">
        <v>107</v>
      </c>
      <c r="J113" s="184" t="s">
        <v>177</v>
      </c>
      <c r="K113" s="187">
        <v>44331</v>
      </c>
      <c r="L113" s="187">
        <v>44316</v>
      </c>
      <c r="M113" s="187">
        <v>44331</v>
      </c>
      <c r="N113" s="184" t="s">
        <v>426</v>
      </c>
    </row>
    <row r="114" spans="1:14" s="188" customFormat="1">
      <c r="A114" s="182" t="s">
        <v>411</v>
      </c>
      <c r="B114" s="183" t="s">
        <v>265</v>
      </c>
      <c r="C114" s="184" t="s">
        <v>394</v>
      </c>
      <c r="D114" s="184" t="s">
        <v>386</v>
      </c>
      <c r="E114" s="185">
        <v>37</v>
      </c>
      <c r="F114" s="186">
        <v>37</v>
      </c>
      <c r="G114" s="185">
        <v>0</v>
      </c>
      <c r="H114" s="185">
        <v>37</v>
      </c>
      <c r="I114" s="184" t="s">
        <v>267</v>
      </c>
      <c r="J114" s="184" t="s">
        <v>177</v>
      </c>
      <c r="K114" s="187">
        <v>44331</v>
      </c>
      <c r="L114" s="187">
        <v>44316</v>
      </c>
      <c r="M114" s="187">
        <v>44331</v>
      </c>
      <c r="N114" s="184" t="s">
        <v>395</v>
      </c>
    </row>
    <row r="115" spans="1:14" s="188" customFormat="1">
      <c r="A115" s="182" t="s">
        <v>412</v>
      </c>
      <c r="B115" s="183" t="s">
        <v>265</v>
      </c>
      <c r="C115" s="184" t="s">
        <v>400</v>
      </c>
      <c r="D115" s="184" t="s">
        <v>401</v>
      </c>
      <c r="E115" s="185">
        <v>42</v>
      </c>
      <c r="F115" s="186">
        <v>42</v>
      </c>
      <c r="G115" s="185">
        <v>0</v>
      </c>
      <c r="H115" s="185">
        <v>42</v>
      </c>
      <c r="I115" s="184" t="s">
        <v>267</v>
      </c>
      <c r="J115" s="184" t="s">
        <v>177</v>
      </c>
      <c r="K115" s="187">
        <v>44331</v>
      </c>
      <c r="L115" s="187">
        <v>44316</v>
      </c>
      <c r="M115" s="187">
        <v>44331</v>
      </c>
      <c r="N115" s="184" t="s">
        <v>426</v>
      </c>
    </row>
    <row r="116" spans="1:14" s="188" customFormat="1">
      <c r="A116" s="182" t="s">
        <v>413</v>
      </c>
      <c r="B116" s="183" t="s">
        <v>138</v>
      </c>
      <c r="C116" s="184" t="s">
        <v>394</v>
      </c>
      <c r="D116" s="184" t="s">
        <v>386</v>
      </c>
      <c r="E116" s="185">
        <v>100</v>
      </c>
      <c r="F116" s="186">
        <v>100</v>
      </c>
      <c r="G116" s="185">
        <v>0</v>
      </c>
      <c r="H116" s="185">
        <v>100</v>
      </c>
      <c r="I116" s="184" t="s">
        <v>132</v>
      </c>
      <c r="J116" s="184" t="s">
        <v>177</v>
      </c>
      <c r="K116" s="187">
        <v>44331</v>
      </c>
      <c r="L116" s="187">
        <v>44316</v>
      </c>
      <c r="M116" s="187">
        <v>44331</v>
      </c>
      <c r="N116" s="184" t="s">
        <v>395</v>
      </c>
    </row>
    <row r="117" spans="1:14" s="188" customFormat="1">
      <c r="A117" s="182" t="s">
        <v>414</v>
      </c>
      <c r="B117" s="191" t="s">
        <v>330</v>
      </c>
      <c r="C117" s="182" t="s">
        <v>415</v>
      </c>
      <c r="D117" s="182" t="s">
        <v>416</v>
      </c>
      <c r="E117" s="190">
        <v>1400</v>
      </c>
      <c r="F117" s="189">
        <v>1400</v>
      </c>
      <c r="G117" s="185">
        <v>0</v>
      </c>
      <c r="H117" s="190">
        <v>1400</v>
      </c>
      <c r="I117" s="182" t="s">
        <v>183</v>
      </c>
      <c r="J117" s="182" t="s">
        <v>167</v>
      </c>
      <c r="K117" s="192">
        <v>44316</v>
      </c>
      <c r="L117" s="192">
        <v>44316</v>
      </c>
      <c r="M117" s="187">
        <v>44316</v>
      </c>
      <c r="N117" s="184" t="s">
        <v>236</v>
      </c>
    </row>
    <row r="118" spans="1:14" s="188" customFormat="1">
      <c r="A118" s="182" t="s">
        <v>417</v>
      </c>
      <c r="B118" s="183" t="s">
        <v>134</v>
      </c>
      <c r="C118" s="184" t="s">
        <v>418</v>
      </c>
      <c r="D118" s="184" t="s">
        <v>149</v>
      </c>
      <c r="E118" s="185">
        <v>540</v>
      </c>
      <c r="F118" s="186">
        <v>370</v>
      </c>
      <c r="G118" s="185">
        <v>0</v>
      </c>
      <c r="H118" s="185">
        <v>540</v>
      </c>
      <c r="I118" s="184" t="s">
        <v>105</v>
      </c>
      <c r="J118" s="184" t="s">
        <v>167</v>
      </c>
      <c r="K118" s="187">
        <v>44316</v>
      </c>
      <c r="L118" s="187">
        <v>44316</v>
      </c>
      <c r="M118" s="187">
        <v>44301</v>
      </c>
      <c r="N118" s="184" t="s">
        <v>271</v>
      </c>
    </row>
    <row r="119" spans="1:14" s="188" customFormat="1">
      <c r="A119" s="182" t="s">
        <v>420</v>
      </c>
      <c r="B119" s="183" t="s">
        <v>134</v>
      </c>
      <c r="C119" s="184" t="s">
        <v>419</v>
      </c>
      <c r="D119" s="184" t="s">
        <v>172</v>
      </c>
      <c r="E119" s="185">
        <v>600</v>
      </c>
      <c r="F119" s="186">
        <v>200</v>
      </c>
      <c r="G119" s="185">
        <v>0</v>
      </c>
      <c r="H119" s="185">
        <v>600</v>
      </c>
      <c r="I119" s="184" t="s">
        <v>105</v>
      </c>
      <c r="J119" s="184" t="s">
        <v>167</v>
      </c>
      <c r="K119" s="187">
        <v>44316</v>
      </c>
      <c r="L119" s="187">
        <v>44316</v>
      </c>
      <c r="M119" s="187">
        <v>44316</v>
      </c>
      <c r="N119" s="184" t="s">
        <v>236</v>
      </c>
    </row>
    <row r="120" spans="1:14" s="188" customFormat="1">
      <c r="A120" s="182" t="s">
        <v>421</v>
      </c>
      <c r="B120" s="183" t="s">
        <v>134</v>
      </c>
      <c r="C120" s="184" t="s">
        <v>422</v>
      </c>
      <c r="D120" s="184" t="s">
        <v>172</v>
      </c>
      <c r="E120" s="185">
        <v>600</v>
      </c>
      <c r="F120" s="186">
        <v>260</v>
      </c>
      <c r="G120" s="185">
        <v>0</v>
      </c>
      <c r="H120" s="185">
        <v>600</v>
      </c>
      <c r="I120" s="184" t="s">
        <v>105</v>
      </c>
      <c r="J120" s="184" t="s">
        <v>167</v>
      </c>
      <c r="K120" s="187">
        <v>44316</v>
      </c>
      <c r="L120" s="187">
        <v>44316</v>
      </c>
      <c r="M120" s="187">
        <v>44316</v>
      </c>
      <c r="N120" s="184" t="s">
        <v>239</v>
      </c>
    </row>
    <row r="121" spans="1:14" s="188" customFormat="1">
      <c r="A121" s="182" t="s">
        <v>423</v>
      </c>
      <c r="B121" s="183" t="s">
        <v>273</v>
      </c>
      <c r="C121" s="184" t="s">
        <v>424</v>
      </c>
      <c r="D121" s="184" t="s">
        <v>164</v>
      </c>
      <c r="E121" s="185">
        <v>2550</v>
      </c>
      <c r="F121" s="189">
        <v>2550</v>
      </c>
      <c r="G121" s="185">
        <v>0</v>
      </c>
      <c r="H121" s="185">
        <v>2550</v>
      </c>
      <c r="I121" s="184" t="s">
        <v>183</v>
      </c>
      <c r="J121" s="184" t="s">
        <v>178</v>
      </c>
      <c r="K121" s="187">
        <v>44331</v>
      </c>
      <c r="L121" s="187">
        <v>44316</v>
      </c>
      <c r="M121" s="187">
        <v>44331</v>
      </c>
      <c r="N121" s="184" t="s">
        <v>222</v>
      </c>
    </row>
    <row r="122" spans="1:14" s="188" customFormat="1">
      <c r="A122" s="182" t="s">
        <v>425</v>
      </c>
      <c r="B122" s="183" t="s">
        <v>134</v>
      </c>
      <c r="C122" s="184" t="s">
        <v>424</v>
      </c>
      <c r="D122" s="184" t="s">
        <v>164</v>
      </c>
      <c r="E122" s="185">
        <v>500</v>
      </c>
      <c r="F122" s="186">
        <v>500</v>
      </c>
      <c r="G122" s="185">
        <v>0</v>
      </c>
      <c r="H122" s="185">
        <v>500</v>
      </c>
      <c r="I122" s="184" t="s">
        <v>105</v>
      </c>
      <c r="J122" s="184" t="s">
        <v>178</v>
      </c>
      <c r="K122" s="187">
        <v>44316</v>
      </c>
      <c r="L122" s="187">
        <v>44316</v>
      </c>
      <c r="M122" s="187">
        <v>44316</v>
      </c>
      <c r="N122" s="184" t="s">
        <v>222</v>
      </c>
    </row>
    <row r="123" spans="1:14" s="188" customFormat="1">
      <c r="A123" s="182" t="s">
        <v>427</v>
      </c>
      <c r="B123" s="183">
        <v>684009</v>
      </c>
      <c r="C123" s="184" t="s">
        <v>145</v>
      </c>
      <c r="D123" s="184" t="s">
        <v>129</v>
      </c>
      <c r="E123" s="185">
        <v>310</v>
      </c>
      <c r="F123" s="177">
        <v>0</v>
      </c>
      <c r="G123" s="185">
        <v>0</v>
      </c>
      <c r="H123" s="185">
        <v>310</v>
      </c>
      <c r="I123" s="184" t="s">
        <v>146</v>
      </c>
      <c r="J123" s="184" t="s">
        <v>154</v>
      </c>
      <c r="K123" s="187">
        <v>44316</v>
      </c>
      <c r="L123" s="187">
        <v>44316</v>
      </c>
      <c r="M123" s="187">
        <v>44316</v>
      </c>
      <c r="N123" s="184" t="s">
        <v>428</v>
      </c>
    </row>
    <row r="124" spans="1:14" s="188" customFormat="1">
      <c r="A124" s="182" t="s">
        <v>429</v>
      </c>
      <c r="B124" s="183">
        <v>516255</v>
      </c>
      <c r="C124" s="184" t="s">
        <v>189</v>
      </c>
      <c r="D124" s="184" t="s">
        <v>147</v>
      </c>
      <c r="E124" s="185">
        <v>436</v>
      </c>
      <c r="F124" s="186">
        <v>335</v>
      </c>
      <c r="G124" s="185">
        <v>0</v>
      </c>
      <c r="H124" s="185">
        <v>436</v>
      </c>
      <c r="I124" s="184" t="s">
        <v>131</v>
      </c>
      <c r="J124" s="184" t="s">
        <v>148</v>
      </c>
      <c r="K124" s="187">
        <v>44316</v>
      </c>
      <c r="L124" s="187">
        <v>44316</v>
      </c>
      <c r="M124" s="187">
        <v>44316</v>
      </c>
      <c r="N124" s="184" t="s">
        <v>430</v>
      </c>
    </row>
    <row r="125" spans="1:14" s="188" customFormat="1">
      <c r="A125" s="182" t="s">
        <v>431</v>
      </c>
      <c r="B125" s="183">
        <v>516205</v>
      </c>
      <c r="C125" s="184" t="s">
        <v>189</v>
      </c>
      <c r="D125" s="184" t="s">
        <v>147</v>
      </c>
      <c r="E125" s="185">
        <v>395</v>
      </c>
      <c r="F125" s="186">
        <v>395</v>
      </c>
      <c r="G125" s="185">
        <v>0</v>
      </c>
      <c r="H125" s="185">
        <v>395</v>
      </c>
      <c r="I125" s="184" t="s">
        <v>130</v>
      </c>
      <c r="J125" s="184" t="s">
        <v>148</v>
      </c>
      <c r="K125" s="187">
        <v>44316</v>
      </c>
      <c r="L125" s="187">
        <v>44316</v>
      </c>
      <c r="M125" s="187">
        <v>44316</v>
      </c>
      <c r="N125" s="184" t="s">
        <v>430</v>
      </c>
    </row>
    <row r="126" spans="1:14" s="188" customFormat="1">
      <c r="A126" s="193" t="s">
        <v>226</v>
      </c>
      <c r="B126" s="183">
        <v>516244</v>
      </c>
      <c r="C126" s="184" t="s">
        <v>432</v>
      </c>
      <c r="D126" s="184" t="s">
        <v>162</v>
      </c>
      <c r="E126" s="185">
        <v>600</v>
      </c>
      <c r="F126" s="186">
        <v>205</v>
      </c>
      <c r="G126" s="185">
        <v>0</v>
      </c>
      <c r="H126" s="185">
        <v>600</v>
      </c>
      <c r="I126" s="184" t="s">
        <v>107</v>
      </c>
      <c r="J126" s="184" t="s">
        <v>127</v>
      </c>
      <c r="K126" s="187">
        <v>44316</v>
      </c>
      <c r="L126" s="187">
        <v>44316</v>
      </c>
      <c r="M126" s="187">
        <v>44316</v>
      </c>
      <c r="N126" s="184" t="s">
        <v>222</v>
      </c>
    </row>
    <row r="127" spans="1:14" s="188" customFormat="1">
      <c r="A127" s="182" t="s">
        <v>237</v>
      </c>
      <c r="B127" s="183">
        <v>516244</v>
      </c>
      <c r="C127" s="184" t="s">
        <v>433</v>
      </c>
      <c r="D127" s="184" t="s">
        <v>235</v>
      </c>
      <c r="E127" s="185">
        <v>768</v>
      </c>
      <c r="F127" s="186">
        <v>768</v>
      </c>
      <c r="G127" s="185">
        <v>0</v>
      </c>
      <c r="H127" s="185">
        <v>768</v>
      </c>
      <c r="I127" s="184" t="s">
        <v>107</v>
      </c>
      <c r="J127" s="184" t="s">
        <v>155</v>
      </c>
      <c r="K127" s="187">
        <v>44316</v>
      </c>
      <c r="L127" s="187">
        <v>44316</v>
      </c>
      <c r="M127" s="187">
        <v>44316</v>
      </c>
      <c r="N127" s="184" t="s">
        <v>236</v>
      </c>
    </row>
    <row r="128" spans="1:14" s="188" customFormat="1">
      <c r="A128" s="182" t="s">
        <v>364</v>
      </c>
      <c r="B128" s="183">
        <v>857010</v>
      </c>
      <c r="C128" s="184" t="s">
        <v>434</v>
      </c>
      <c r="D128" s="184" t="s">
        <v>172</v>
      </c>
      <c r="E128" s="185">
        <v>380</v>
      </c>
      <c r="F128" s="186">
        <v>380</v>
      </c>
      <c r="G128" s="185">
        <v>0</v>
      </c>
      <c r="H128" s="185">
        <v>380</v>
      </c>
      <c r="I128" s="184" t="s">
        <v>173</v>
      </c>
      <c r="J128" s="184" t="s">
        <v>184</v>
      </c>
      <c r="K128" s="187">
        <v>44316</v>
      </c>
      <c r="L128" s="187">
        <v>44316</v>
      </c>
      <c r="M128" s="187">
        <v>44316</v>
      </c>
      <c r="N128" s="184" t="s">
        <v>271</v>
      </c>
    </row>
    <row r="129" spans="1:14" s="188" customFormat="1">
      <c r="A129" s="182" t="s">
        <v>238</v>
      </c>
      <c r="B129" s="183">
        <v>600000</v>
      </c>
      <c r="C129" s="184" t="s">
        <v>435</v>
      </c>
      <c r="D129" s="184" t="s">
        <v>149</v>
      </c>
      <c r="E129" s="185">
        <v>600</v>
      </c>
      <c r="F129" s="185">
        <v>600</v>
      </c>
      <c r="G129" s="185">
        <v>0</v>
      </c>
      <c r="H129" s="185">
        <v>600</v>
      </c>
      <c r="I129" s="184" t="s">
        <v>105</v>
      </c>
      <c r="J129" s="184" t="s">
        <v>108</v>
      </c>
      <c r="K129" s="187">
        <v>44316</v>
      </c>
      <c r="L129" s="187">
        <v>44316</v>
      </c>
      <c r="M129" s="187">
        <v>44316</v>
      </c>
      <c r="N129" s="184" t="s">
        <v>436</v>
      </c>
    </row>
    <row r="130" spans="1:14">
      <c r="A130" s="179"/>
      <c r="B130" s="180"/>
      <c r="C130" s="179"/>
      <c r="D130" s="179"/>
      <c r="E130" s="181">
        <f>SUM(E2:E129)</f>
        <v>127351</v>
      </c>
      <c r="F130" s="181">
        <f>SUM(F2:F129)</f>
        <v>86476</v>
      </c>
      <c r="G130" s="181">
        <f>SUM(G2:G129)</f>
        <v>14770</v>
      </c>
      <c r="H130" s="181">
        <f>SUM(H2:H129)</f>
        <v>112581</v>
      </c>
      <c r="I130" s="179"/>
      <c r="J130" s="179"/>
      <c r="K130" s="179"/>
      <c r="L130" s="179"/>
      <c r="M130" s="179"/>
      <c r="N130" s="179"/>
    </row>
  </sheetData>
  <autoFilter ref="A1:N130"/>
  <phoneticPr fontId="94" type="noConversion"/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5</vt:i4>
      </vt:variant>
    </vt:vector>
  </HeadingPairs>
  <TitlesOfParts>
    <vt:vector size="13" baseType="lpstr">
      <vt:lpstr>0428-KPI FACT</vt:lpstr>
      <vt:lpstr>0504-KPI FACT</vt:lpstr>
      <vt:lpstr>0511-KPI FACT</vt:lpstr>
      <vt:lpstr>0513-KPI FACT</vt:lpstr>
      <vt:lpstr>0517-KPI FACT</vt:lpstr>
      <vt:lpstr>0515 delay</vt:lpstr>
      <vt:lpstr>0515 Summary</vt:lpstr>
      <vt:lpstr>delay end-Apr</vt:lpstr>
      <vt:lpstr>'0428-KPI FACT'!Print_Area</vt:lpstr>
      <vt:lpstr>'0504-KPI FACT'!Print_Area</vt:lpstr>
      <vt:lpstr>'0511-KPI FACT'!Print_Area</vt:lpstr>
      <vt:lpstr>'0513-KPI FACT'!Print_Area</vt:lpstr>
      <vt:lpstr>'0517-KPI FACT'!Print_Area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(SHC-909) Candy Nguyen</dc:creator>
  <cp:lastModifiedBy>(SHC-01A9) Yvonne Hsueh</cp:lastModifiedBy>
  <cp:lastPrinted>2020-12-16T00:50:12Z</cp:lastPrinted>
  <dcterms:created xsi:type="dcterms:W3CDTF">2019-03-04T06:17:20Z</dcterms:created>
  <dcterms:modified xsi:type="dcterms:W3CDTF">2021-09-28T03:15:22Z</dcterms:modified>
</cp:coreProperties>
</file>