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Documents\"/>
    </mc:Choice>
  </mc:AlternateContent>
  <xr:revisionPtr revIDLastSave="0" documentId="8_{44B64851-48BE-4030-97F2-BB3357F1BC86}" xr6:coauthVersionLast="47" xr6:coauthVersionMax="47" xr10:uidLastSave="{00000000-0000-0000-0000-000000000000}"/>
  <bookViews>
    <workbookView xWindow="-108" yWindow="-108" windowWidth="23256" windowHeight="12456" activeTab="4" xr2:uid="{036E0472-AB44-4581-BF96-E379DE2F0ECD}"/>
  </bookViews>
  <sheets>
    <sheet name="Contents" sheetId="6" r:id="rId1"/>
    <sheet name="Notes to tables" sheetId="5" r:id="rId2"/>
    <sheet name="Table 1" sheetId="7" r:id="rId3"/>
    <sheet name="Table 2" sheetId="2" r:id="rId4"/>
    <sheet name="Table 3" sheetId="3" r:id="rId5"/>
    <sheet name="Table 4" sheetId="4" r:id="rId6"/>
  </sheets>
  <definedNames>
    <definedName name="_xlnm._FilterDatabase" localSheetId="2" hidden="1">'Table 1'!$A$2:$D$579</definedName>
    <definedName name="_xlnm._FilterDatabase" localSheetId="5" hidden="1">'Table 4'!$A$2:$D$312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3" l="1"/>
  <c r="C98" i="3"/>
  <c r="E98" i="3" s="1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<sst xmlns="http://schemas.openxmlformats.org/spreadsheetml/2006/main" count="2585" uniqueCount="279">
  <si>
    <t>Sex</t>
  </si>
  <si>
    <t>Burden of Disease group condition</t>
  </si>
  <si>
    <t>Burden of Disease group</t>
  </si>
  <si>
    <t>Females</t>
  </si>
  <si>
    <t>HIV/AIDS</t>
  </si>
  <si>
    <t>Infectious diseases</t>
  </si>
  <si>
    <t>Tuberculosis</t>
  </si>
  <si>
    <t>Syphilis</t>
  </si>
  <si>
    <t>Chlamydia</t>
  </si>
  <si>
    <t>Gonorrhoea</t>
  </si>
  <si>
    <t>Other sexually transmitted infections</t>
  </si>
  <si>
    <t>Hepatitis A</t>
  </si>
  <si>
    <t>Hepatitis B (acute)</t>
  </si>
  <si>
    <t>Hepatitis C (acute)</t>
  </si>
  <si>
    <t>Upper respiratory infections</t>
  </si>
  <si>
    <t>Otitis media</t>
  </si>
  <si>
    <t>influenza and lower respiratory infection</t>
  </si>
  <si>
    <t>Pertussis</t>
  </si>
  <si>
    <t>Measles</t>
  </si>
  <si>
    <t>Haemophilus influenzae type-b</t>
  </si>
  <si>
    <t>Pneumococcal disease</t>
  </si>
  <si>
    <t>Meningococcal disease</t>
  </si>
  <si>
    <t>Other meningitis and encephalitis</t>
  </si>
  <si>
    <t>Dengue</t>
  </si>
  <si>
    <t>Ross River virus</t>
  </si>
  <si>
    <t>Barmah Forest virus</t>
  </si>
  <si>
    <t>Malaria</t>
  </si>
  <si>
    <t>Trachoma</t>
  </si>
  <si>
    <t>Campylobacteriosis</t>
  </si>
  <si>
    <t>Salmonellosis</t>
  </si>
  <si>
    <t>Rotavirus</t>
  </si>
  <si>
    <t>Other gastrointestinal infections</t>
  </si>
  <si>
    <t>Varicella</t>
  </si>
  <si>
    <t>Herpes-zoster</t>
  </si>
  <si>
    <t>Mumps</t>
  </si>
  <si>
    <t>Urinary tract infections</t>
  </si>
  <si>
    <t>Pre-term birth and low birth weight complications</t>
  </si>
  <si>
    <t>Infant and congenital conditions</t>
  </si>
  <si>
    <t>Birth trauma and asphyxia</t>
  </si>
  <si>
    <t>Cerebral palsy</t>
  </si>
  <si>
    <t>Neonatal infections</t>
  </si>
  <si>
    <t>Other disorders of infancy</t>
  </si>
  <si>
    <t>Neural tube defects</t>
  </si>
  <si>
    <t>Cardiovascular defects</t>
  </si>
  <si>
    <t>Cleft lip and/or palate</t>
  </si>
  <si>
    <t>Gastrointestinal malformations</t>
  </si>
  <si>
    <t>Urogenital  malformations</t>
  </si>
  <si>
    <t>Down syndrome</t>
  </si>
  <si>
    <t>Brain malformations</t>
  </si>
  <si>
    <t>Laryngeal cancer</t>
  </si>
  <si>
    <t>Cancer and other neoplasms</t>
  </si>
  <si>
    <t>Oesophageal cancer</t>
  </si>
  <si>
    <t>Stomach cancer</t>
  </si>
  <si>
    <t>Bowel cancer</t>
  </si>
  <si>
    <t>Liver cancer</t>
  </si>
  <si>
    <t>Gallbladder cancer</t>
  </si>
  <si>
    <t>Pancreatic cancer</t>
  </si>
  <si>
    <t>Lung cancer</t>
  </si>
  <si>
    <t>Mesothelioma</t>
  </si>
  <si>
    <t>Melanoma of the skin</t>
  </si>
  <si>
    <t>Non-melanoma skin cancer</t>
  </si>
  <si>
    <t>Breast cancer</t>
  </si>
  <si>
    <t>Cervical cancer</t>
  </si>
  <si>
    <t>Uterine cancer</t>
  </si>
  <si>
    <t>Ovarian cancer</t>
  </si>
  <si>
    <t>Bladder cancer</t>
  </si>
  <si>
    <t>Kidney cancer</t>
  </si>
  <si>
    <t>Brain and CNS cancer</t>
  </si>
  <si>
    <t>Thyroid cancer</t>
  </si>
  <si>
    <t>Non-Hodgkin lymphoma</t>
  </si>
  <si>
    <t>Hodgkin lymphoma</t>
  </si>
  <si>
    <t>Myeloma</t>
  </si>
  <si>
    <t>Other blood cancers</t>
  </si>
  <si>
    <t>Unknown primary</t>
  </si>
  <si>
    <t>Benign and uncertain brain tumours</t>
  </si>
  <si>
    <t>Ductal carcinoma in situ (breast)</t>
  </si>
  <si>
    <t>Lip and oral cavity cancer</t>
  </si>
  <si>
    <t>Nasopharyngeal cancer</t>
  </si>
  <si>
    <t>Other lip, oral cavity and pharynx cancers</t>
  </si>
  <si>
    <t>Acute myeloid leukaemia (AML)</t>
  </si>
  <si>
    <t>Chronic myeloid leukaemia (CML)</t>
  </si>
  <si>
    <t>Acute lymphoblastic leukaemia (ALL)</t>
  </si>
  <si>
    <t>Chronic lymphocytic leukaemia (CLL)</t>
  </si>
  <si>
    <t>Other leukaemias</t>
  </si>
  <si>
    <t>Coronary heart disease</t>
  </si>
  <si>
    <t>Cardiovascular diseases</t>
  </si>
  <si>
    <t>Stroke</t>
  </si>
  <si>
    <t>Rheumatic heart disease (incl. acute rheumatic fever)</t>
  </si>
  <si>
    <t>Non-rheumatic valvular disease</t>
  </si>
  <si>
    <t>Hypertensive heart disease</t>
  </si>
  <si>
    <t>Atrial fibrillation and flutter</t>
  </si>
  <si>
    <t>Inflammatory heart disease</t>
  </si>
  <si>
    <t>Cardiomyopathy</t>
  </si>
  <si>
    <t>Aortic aneurysm</t>
  </si>
  <si>
    <t>Peripheral vascular disease</t>
  </si>
  <si>
    <t>Asthma</t>
  </si>
  <si>
    <t>Respiratory diseases</t>
  </si>
  <si>
    <t>COPD</t>
  </si>
  <si>
    <t>Sarcoidosis</t>
  </si>
  <si>
    <t>Interstitial lung disease</t>
  </si>
  <si>
    <t>Upper respiratory conditions</t>
  </si>
  <si>
    <t>Silicosis</t>
  </si>
  <si>
    <t>Asbestosis</t>
  </si>
  <si>
    <t>Other pneumoconiosis</t>
  </si>
  <si>
    <t>Gastroduodenal disorders</t>
  </si>
  <si>
    <t>Gastrointestinal disorders</t>
  </si>
  <si>
    <t>Appendicitis</t>
  </si>
  <si>
    <t>Abdominal wall hernia</t>
  </si>
  <si>
    <t>Vascular disorders of intestine</t>
  </si>
  <si>
    <t>Intestinal obstruction (without hernia)</t>
  </si>
  <si>
    <t>Inflammatory bowel disease (IBD)</t>
  </si>
  <si>
    <t>Diverticulitis</t>
  </si>
  <si>
    <t>Chronic liver disease</t>
  </si>
  <si>
    <t>Gallbladder and bile duct disease</t>
  </si>
  <si>
    <t>Pancreatitis</t>
  </si>
  <si>
    <t>Gastro Oesophageal Reflux Disease (GORD)</t>
  </si>
  <si>
    <t>Functional gastrointestinal disorders (FGID)</t>
  </si>
  <si>
    <t>Epilepsy</t>
  </si>
  <si>
    <t>Neurological conditions</t>
  </si>
  <si>
    <t>Dementia</t>
  </si>
  <si>
    <t>Parkinson disease</t>
  </si>
  <si>
    <t>Multiple sclerosis</t>
  </si>
  <si>
    <t>Motor neurone disease</t>
  </si>
  <si>
    <t>Migraine</t>
  </si>
  <si>
    <t>Guillain-Barre Syndrome</t>
  </si>
  <si>
    <t>Depressive disorders</t>
  </si>
  <si>
    <t>Mental and substance use disorders</t>
  </si>
  <si>
    <t>Anxiety disorders</t>
  </si>
  <si>
    <t>Bipolar affective disorder</t>
  </si>
  <si>
    <t>Alcohol use disorders</t>
  </si>
  <si>
    <t>Drug use disorders (excl. alcohol)</t>
  </si>
  <si>
    <t>Schizophrenia</t>
  </si>
  <si>
    <t>Eating disorders</t>
  </si>
  <si>
    <t>Autism spectrum disorders</t>
  </si>
  <si>
    <t>Attention deficit hyperactivity disorder</t>
  </si>
  <si>
    <t>Conduct disorder</t>
  </si>
  <si>
    <t>Intellectual disability</t>
  </si>
  <si>
    <t>Type 1 diabetes</t>
  </si>
  <si>
    <t>Endocrine disorders</t>
  </si>
  <si>
    <t>Type 2 diabetes</t>
  </si>
  <si>
    <t>Other diabetes</t>
  </si>
  <si>
    <t>Chronic kidney disease</t>
  </si>
  <si>
    <t>Kidney and urinary diseases</t>
  </si>
  <si>
    <t>Kidney stones</t>
  </si>
  <si>
    <t>Interstitial Nephritis</t>
  </si>
  <si>
    <t>Maternal haemorrhage</t>
  </si>
  <si>
    <t>Reproductive and maternal conditions</t>
  </si>
  <si>
    <t>Maternal infections</t>
  </si>
  <si>
    <t>Hypertensive disorders of pregnancy</t>
  </si>
  <si>
    <t>Obstructed labour</t>
  </si>
  <si>
    <t>Early pregnancy loss</t>
  </si>
  <si>
    <t>Gestational diabetes</t>
  </si>
  <si>
    <t>Endometriosis</t>
  </si>
  <si>
    <t>Genital prolapse</t>
  </si>
  <si>
    <t>Polycystic ovarian syndrome</t>
  </si>
  <si>
    <t>Infertility</t>
  </si>
  <si>
    <t>Osteoarthritis</t>
  </si>
  <si>
    <t>Musculoskeletal disorders</t>
  </si>
  <si>
    <t>Gout</t>
  </si>
  <si>
    <t>Rheumatoid arthritis</t>
  </si>
  <si>
    <t>Back pain and problems</t>
  </si>
  <si>
    <t>Hearing loss</t>
  </si>
  <si>
    <t>Hearing and vision disorders</t>
  </si>
  <si>
    <t>Refractive errors</t>
  </si>
  <si>
    <t>Cataract</t>
  </si>
  <si>
    <t>Glaucoma</t>
  </si>
  <si>
    <t>Age-related macular degeneration</t>
  </si>
  <si>
    <t>Dermatitis and eczema</t>
  </si>
  <si>
    <t>Skin disorders</t>
  </si>
  <si>
    <t>Psoriasis</t>
  </si>
  <si>
    <t>Acne</t>
  </si>
  <si>
    <t>Ulcers</t>
  </si>
  <si>
    <t>Skin infections (incl. cellulitis)</t>
  </si>
  <si>
    <t>Scabies</t>
  </si>
  <si>
    <t>Dental caries</t>
  </si>
  <si>
    <t>Oral disorders</t>
  </si>
  <si>
    <t>Periodontal disease</t>
  </si>
  <si>
    <t>Cystic fibrosis</t>
  </si>
  <si>
    <t>Blood and metabolic disorders</t>
  </si>
  <si>
    <t>Haemophilia</t>
  </si>
  <si>
    <t>Haemolytic anaemias</t>
  </si>
  <si>
    <t>Iron-deficiency anaemia</t>
  </si>
  <si>
    <t>Protein-energy deficiency</t>
  </si>
  <si>
    <t>Traumatic brain injury</t>
  </si>
  <si>
    <t>Injury (nature)</t>
  </si>
  <si>
    <t>Spinal cord injury</t>
  </si>
  <si>
    <t>Internal and crush injury</t>
  </si>
  <si>
    <t>Poisoning</t>
  </si>
  <si>
    <t>Drowning and submersion injuries</t>
  </si>
  <si>
    <t>Hip fracture</t>
  </si>
  <si>
    <t>Tibia and ankle fracture</t>
  </si>
  <si>
    <t>Humerus fracture</t>
  </si>
  <si>
    <t>Other fractures</t>
  </si>
  <si>
    <t>Dislocations</t>
  </si>
  <si>
    <t>Soft tissue injuries</t>
  </si>
  <si>
    <t>Burn injuries</t>
  </si>
  <si>
    <t>All conditions</t>
  </si>
  <si>
    <t>Males</t>
  </si>
  <si>
    <t>Prostate cancer</t>
  </si>
  <si>
    <t>Testicular cancer</t>
  </si>
  <si>
    <t>Enlarged prostate</t>
  </si>
  <si>
    <t>Total persons</t>
  </si>
  <si>
    <t>Notes:</t>
  </si>
  <si>
    <t>Lower respiratory infections includes influenza and pneumonia.</t>
  </si>
  <si>
    <t>Totals refer to recurrent spending per prevalent case attributed to burden of disease conditions.</t>
  </si>
  <si>
    <t>Conditions with a prevalence count less than 20 are not included in this analysis.</t>
  </si>
  <si>
    <t>Sums may not add to totals due to services not reported by sex.</t>
  </si>
  <si>
    <r>
      <t xml:space="preserve">Source: </t>
    </r>
    <r>
      <rPr>
        <sz val="8"/>
        <color theme="1"/>
        <rFont val="Arial"/>
        <family val="2"/>
      </rPr>
      <t>AIHW disease expenditure database; Australian Burden of Disease Study 2018.</t>
    </r>
  </si>
  <si>
    <t>Risk factor</t>
  </si>
  <si>
    <t>Health system spending attributable to risk factor ($)</t>
  </si>
  <si>
    <t>All risk factors combined</t>
  </si>
  <si>
    <t>Overweight (including obesity)</t>
  </si>
  <si>
    <t>Tobacco use</t>
  </si>
  <si>
    <t>High blood plasma glucose</t>
  </si>
  <si>
    <t>Alcohol use</t>
  </si>
  <si>
    <t>Impaired kidney function</t>
  </si>
  <si>
    <t>High blood pressure</t>
  </si>
  <si>
    <t>Illicit drug use</t>
  </si>
  <si>
    <t>High sun exposure</t>
  </si>
  <si>
    <t>Dietary risks</t>
  </si>
  <si>
    <t>Low bone mineral density</t>
  </si>
  <si>
    <t>Child abuse &amp; neglect</t>
  </si>
  <si>
    <t>Physical inactivity</t>
  </si>
  <si>
    <t>Low birth weight &amp; short gestation</t>
  </si>
  <si>
    <t>Occupational exposures &amp; hazards</t>
  </si>
  <si>
    <t>Unsafe sex</t>
  </si>
  <si>
    <t>Intimate partner violence</t>
  </si>
  <si>
    <t>High cholesterol</t>
  </si>
  <si>
    <t>Air pollution</t>
  </si>
  <si>
    <t>Iron deficiency</t>
  </si>
  <si>
    <t>Bullying victimisation</t>
  </si>
  <si>
    <t>Burden of disease group</t>
  </si>
  <si>
    <t>Burden of disease condition</t>
  </si>
  <si>
    <t>Health system spending attributable to risk factors ($)</t>
  </si>
  <si>
    <t>Total health system spending on burden of disease condition ($)</t>
  </si>
  <si>
    <t>Share of health system spending attributed to risk factors  (%)</t>
  </si>
  <si>
    <t>Lower respiratory infections</t>
  </si>
  <si>
    <t>Influenza</t>
  </si>
  <si>
    <t>Other cardiovascular diseases</t>
  </si>
  <si>
    <t>Other respiratory disease</t>
  </si>
  <si>
    <t>Injury (external cause)</t>
  </si>
  <si>
    <t>Road traffic injury - motorcyclists</t>
  </si>
  <si>
    <t>Road traffic injury  - motor vehicle occupants</t>
  </si>
  <si>
    <t>Other land transport injuries</t>
  </si>
  <si>
    <t>Falls</t>
  </si>
  <si>
    <t>Fire, burns and scalds</t>
  </si>
  <si>
    <t>Drowning</t>
  </si>
  <si>
    <t>Other unintentional injuries</t>
  </si>
  <si>
    <t>Suicide and self-inflicted injuries</t>
  </si>
  <si>
    <t>Homicide and violence</t>
  </si>
  <si>
    <t>Road traffic injury  - pedal cyclists</t>
  </si>
  <si>
    <t>Road traffic injury  - pedestrians</t>
  </si>
  <si>
    <t>All Burden of disease conditions</t>
  </si>
  <si>
    <t>COPD stands for Chronic obstructive pulmonary disease.</t>
  </si>
  <si>
    <r>
      <rPr>
        <i/>
        <sz val="8"/>
        <color theme="1"/>
        <rFont val="Arial"/>
        <family val="2"/>
      </rPr>
      <t>Source:</t>
    </r>
    <r>
      <rPr>
        <sz val="8"/>
        <color theme="1"/>
        <rFont val="Arial"/>
        <family val="2"/>
      </rPr>
      <t xml:space="preserve"> AIHW disease expenditure database; Australian Burden of Disease Study 2018.</t>
    </r>
  </si>
  <si>
    <t xml:space="preserve">Link to Contents </t>
  </si>
  <si>
    <t>Expenditure attributable to risk factor ($)</t>
  </si>
  <si>
    <t>Percentage of expenditure attributable to risk factor (%)</t>
  </si>
  <si>
    <t>Risk factor undetermined or not relevant</t>
  </si>
  <si>
    <t>Notes to tables</t>
  </si>
  <si>
    <t>For details of the methods used to produce disease expenditure estimates, please see the report Disease Expenditure in Australia: Overview of analysis and methodology 2018-19</t>
  </si>
  <si>
    <t>For details on the methods used to calculate prevalence, refer to the Technical notes section of this web report and to the Australian Burden of Disease Study: Methods and Supplementary material 2018</t>
  </si>
  <si>
    <t>For further information on risk factor analysis, refer to the Technical notes section of this web report and to the Australian Burden of Disease Study: Methods and Supplementary material 2018</t>
  </si>
  <si>
    <t>Data tables</t>
  </si>
  <si>
    <t>List of tables and figures</t>
  </si>
  <si>
    <t xml:space="preserve">Estimates of health system spending are per case that was known to be prevalent in the community in that year. </t>
  </si>
  <si>
    <t>Expenditure estimates from Disease expenditure in Australia 2018-19 were used in the calculations to derive cost per case estimates and expenditure attributable to different risk factors.</t>
  </si>
  <si>
    <t>Average health system spending per case in 2018-19 ($)</t>
  </si>
  <si>
    <t>Table 1: Estimates of health system spending per case, by burden of disease group, condition and sex, Australia 2018-19</t>
  </si>
  <si>
    <t>Table 2: Total health system spending attributable to risk factors, Australia 2018-19</t>
  </si>
  <si>
    <t>Table 4: Health system expenditure, attributable to risk factors, by burden of disease condition, Australia 2018-19</t>
  </si>
  <si>
    <t>Burden of Disease condition</t>
  </si>
  <si>
    <t>Table 3: Share of health system spending by burden of disease condition that can be attributed to risk factors, Australia 2018-19</t>
  </si>
  <si>
    <t>Health system spending per case of disease and for certain risk factors</t>
  </si>
  <si>
    <t>Hepatitis B</t>
  </si>
  <si>
    <t>Hepatitis C</t>
  </si>
  <si>
    <t>For hepatitis B and hepatitis C, average health system spending per case includes both acute and chronic cases for these conditions.</t>
  </si>
  <si>
    <r>
      <t xml:space="preserve">Source: </t>
    </r>
    <r>
      <rPr>
        <sz val="8"/>
        <color theme="1"/>
        <rFont val="Arial"/>
        <family val="2"/>
      </rPr>
      <t>AIHW disease expenditure database; Australian Burden of Disease Study 2018; Kirby Institute; Doherty Institute</t>
    </r>
    <r>
      <rPr>
        <i/>
        <sz val="8"/>
        <color theme="1"/>
        <rFont val="Arial"/>
        <family val="2"/>
      </rPr>
      <t>.</t>
    </r>
  </si>
  <si>
    <t>Sources: AIHW disease expenditure database; Australian Burden of Disease Study 2018; Kirby Institute; Doherty Institute.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</si>
</sst>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  <numFmt numFmtId="167" formatCode="_-* #,##0.0_-;\-* #,##0.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0"/>
      <color theme="1"/>
      <name val="Book Antiqua"/>
      <family val="1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u/>
      <sz val="8"/>
      <color theme="10"/>
      <name val="Arial"/>
      <family val="2"/>
    </font>
    <font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49" fontId="4" fillId="0" borderId="0" xfId="0" applyNumberFormat="1" applyFont="1"/>
    <xf numFmtId="164" fontId="4" fillId="0" borderId="0" xfId="1" applyNumberFormat="1" applyFont="1"/>
    <xf numFmtId="164" fontId="4" fillId="0" borderId="1" xfId="1" applyNumberFormat="1" applyFont="1" applyBorder="1"/>
    <xf numFmtId="49" fontId="5" fillId="0" borderId="0" xfId="0" applyNumberFormat="1" applyFont="1"/>
    <xf numFmtId="164" fontId="4" fillId="0" borderId="0" xfId="1" applyNumberFormat="1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1" applyNumberFormat="1" applyFont="1" applyFill="1"/>
    <xf numFmtId="0" fontId="2" fillId="0" borderId="1" xfId="0" applyFont="1" applyBorder="1" applyAlignment="1">
      <alignment vertical="top"/>
    </xf>
    <xf numFmtId="0" fontId="0" fillId="0" borderId="1" xfId="0" applyBorder="1"/>
    <xf numFmtId="0" fontId="3" fillId="0" borderId="2" xfId="0" applyFont="1" applyBorder="1"/>
    <xf numFmtId="0" fontId="3" fillId="0" borderId="2" xfId="0" applyFont="1" applyBorder="1" applyAlignment="1">
      <alignment horizontal="right" wrapText="1"/>
    </xf>
    <xf numFmtId="0" fontId="4" fillId="0" borderId="0" xfId="0" applyFont="1"/>
    <xf numFmtId="164" fontId="4" fillId="0" borderId="0" xfId="0" applyNumberFormat="1" applyFont="1"/>
    <xf numFmtId="0" fontId="4" fillId="0" borderId="1" xfId="0" applyFont="1" applyBorder="1"/>
    <xf numFmtId="0" fontId="5" fillId="0" borderId="0" xfId="0" applyFont="1" applyAlignment="1">
      <alignment vertical="top"/>
    </xf>
    <xf numFmtId="165" fontId="4" fillId="0" borderId="1" xfId="0" applyNumberFormat="1" applyFont="1" applyBorder="1"/>
    <xf numFmtId="164" fontId="3" fillId="0" borderId="1" xfId="1" applyNumberFormat="1" applyFont="1" applyBorder="1" applyAlignment="1">
      <alignment horizontal="right" wrapText="1"/>
    </xf>
    <xf numFmtId="165" fontId="3" fillId="0" borderId="1" xfId="0" applyNumberFormat="1" applyFont="1" applyBorder="1" applyAlignment="1">
      <alignment horizontal="right" wrapText="1"/>
    </xf>
    <xf numFmtId="165" fontId="4" fillId="0" borderId="0" xfId="0" applyNumberFormat="1" applyFont="1"/>
    <xf numFmtId="164" fontId="3" fillId="0" borderId="1" xfId="1" applyNumberFormat="1" applyFont="1" applyBorder="1"/>
    <xf numFmtId="165" fontId="3" fillId="0" borderId="1" xfId="0" applyNumberFormat="1" applyFont="1" applyBorder="1"/>
    <xf numFmtId="0" fontId="5" fillId="0" borderId="0" xfId="0" applyFont="1"/>
    <xf numFmtId="164" fontId="4" fillId="0" borderId="0" xfId="1" applyNumberFormat="1" applyFont="1" applyFill="1"/>
    <xf numFmtId="0" fontId="4" fillId="0" borderId="0" xfId="0" applyFont="1" applyAlignment="1">
      <alignment vertical="top"/>
    </xf>
    <xf numFmtId="0" fontId="6" fillId="0" borderId="0" xfId="3" applyFill="1" applyAlignment="1">
      <alignment vertical="top"/>
    </xf>
    <xf numFmtId="0" fontId="0" fillId="0" borderId="1" xfId="0" applyBorder="1" applyAlignment="1">
      <alignment vertical="top"/>
    </xf>
    <xf numFmtId="164" fontId="0" fillId="0" borderId="1" xfId="1" applyNumberFormat="1" applyFont="1" applyBorder="1"/>
    <xf numFmtId="0" fontId="3" fillId="0" borderId="1" xfId="0" applyFont="1" applyBorder="1" applyAlignment="1">
      <alignment horizontal="left" wrapText="1"/>
    </xf>
    <xf numFmtId="166" fontId="3" fillId="0" borderId="1" xfId="2" applyNumberFormat="1" applyFont="1" applyBorder="1" applyAlignment="1">
      <alignment horizontal="right" wrapText="1"/>
    </xf>
    <xf numFmtId="0" fontId="4" fillId="0" borderId="0" xfId="0" applyFont="1" applyAlignment="1">
      <alignment horizontal="left" vertical="top"/>
    </xf>
    <xf numFmtId="167" fontId="4" fillId="0" borderId="0" xfId="1" applyNumberFormat="1" applyFont="1"/>
    <xf numFmtId="167" fontId="4" fillId="0" borderId="0" xfId="1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left" vertical="top"/>
    </xf>
    <xf numFmtId="164" fontId="4" fillId="2" borderId="0" xfId="1" applyNumberFormat="1" applyFont="1" applyFill="1"/>
    <xf numFmtId="167" fontId="4" fillId="2" borderId="0" xfId="1" applyNumberFormat="1" applyFont="1" applyFill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 vertical="top"/>
    </xf>
    <xf numFmtId="167" fontId="4" fillId="0" borderId="1" xfId="1" applyNumberFormat="1" applyFont="1" applyBorder="1"/>
    <xf numFmtId="167" fontId="4" fillId="0" borderId="0" xfId="1" applyNumberFormat="1" applyFont="1" applyBorder="1"/>
    <xf numFmtId="0" fontId="0" fillId="0" borderId="0" xfId="0" applyAlignment="1">
      <alignment vertical="top"/>
    </xf>
    <xf numFmtId="0" fontId="7" fillId="2" borderId="0" xfId="0" applyFont="1" applyFill="1"/>
    <xf numFmtId="0" fontId="0" fillId="2" borderId="0" xfId="0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6" fillId="2" borderId="0" xfId="3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3" applyFont="1" applyFill="1" applyAlignment="1" applyProtection="1"/>
    <xf numFmtId="0" fontId="15" fillId="2" borderId="0" xfId="3" applyFont="1" applyFill="1" applyAlignment="1" applyProtection="1"/>
    <xf numFmtId="3" fontId="0" fillId="0" borderId="1" xfId="0" applyNumberFormat="1" applyFill="1" applyBorder="1" applyAlignment="1">
      <alignment horizontal="left"/>
    </xf>
    <xf numFmtId="3" fontId="3" fillId="0" borderId="1" xfId="1" applyNumberFormat="1" applyFont="1" applyFill="1" applyBorder="1" applyAlignment="1">
      <alignment horizontal="right" wrapText="1"/>
    </xf>
    <xf numFmtId="3" fontId="0" fillId="0" borderId="0" xfId="0" applyNumberFormat="1" applyFill="1"/>
    <xf numFmtId="3" fontId="4" fillId="0" borderId="0" xfId="0" applyNumberFormat="1" applyFont="1" applyFill="1"/>
    <xf numFmtId="3" fontId="4" fillId="0" borderId="1" xfId="0" applyNumberFormat="1" applyFont="1" applyFill="1" applyBorder="1"/>
    <xf numFmtId="0" fontId="4" fillId="0" borderId="0" xfId="0" applyFont="1" applyBorder="1"/>
    <xf numFmtId="3" fontId="4" fillId="0" borderId="0" xfId="0" applyNumberFormat="1" applyFont="1" applyFill="1" applyBorder="1"/>
    <xf numFmtId="0" fontId="14" fillId="2" borderId="0" xfId="3" applyFont="1" applyFill="1" applyAlignment="1" applyProtection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A1C8-B7C6-4F4F-8351-82E76B54198D}">
  <dimension ref="A1:U27"/>
  <sheetViews>
    <sheetView workbookViewId="0"/>
  </sheetViews>
  <sheetFormatPr defaultRowHeight="14.4" x14ac:dyDescent="0.3"/>
  <sheetData>
    <row r="1" spans="1:21" ht="17.399999999999999" x14ac:dyDescent="0.3">
      <c r="A1" s="52" t="s">
        <v>273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ht="15.6" x14ac:dyDescent="0.3">
      <c r="A2" s="53" t="s">
        <v>263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1:2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</row>
    <row r="4" spans="1:21" x14ac:dyDescent="0.3">
      <c r="A4" s="54" t="s">
        <v>264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1:21" x14ac:dyDescent="0.3">
      <c r="A5" s="54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47"/>
      <c r="P5" s="47"/>
      <c r="Q5" s="47"/>
      <c r="R5" s="47"/>
      <c r="S5" s="47"/>
      <c r="T5" s="47"/>
      <c r="U5" s="47"/>
    </row>
    <row r="6" spans="1:21" x14ac:dyDescent="0.3">
      <c r="A6" s="37"/>
      <c r="B6" s="64" t="s">
        <v>268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47"/>
      <c r="P6" s="47"/>
      <c r="Q6" s="47"/>
      <c r="R6" s="47"/>
      <c r="S6" s="47"/>
      <c r="T6" s="47"/>
      <c r="U6" s="47"/>
    </row>
    <row r="7" spans="1:21" x14ac:dyDescent="0.3">
      <c r="A7" s="37"/>
      <c r="B7" s="55" t="s">
        <v>269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47"/>
      <c r="P7" s="47"/>
      <c r="Q7" s="47"/>
      <c r="R7" s="47"/>
      <c r="S7" s="47"/>
      <c r="T7" s="47"/>
      <c r="U7" s="47"/>
    </row>
    <row r="8" spans="1:21" x14ac:dyDescent="0.3">
      <c r="A8" s="37"/>
      <c r="B8" s="55" t="s">
        <v>272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47"/>
      <c r="P8" s="47"/>
      <c r="Q8" s="47"/>
      <c r="R8" s="47"/>
      <c r="S8" s="47"/>
      <c r="T8" s="47"/>
      <c r="U8" s="47"/>
    </row>
    <row r="9" spans="1:21" x14ac:dyDescent="0.3">
      <c r="A9" s="37"/>
      <c r="B9" s="55" t="s">
        <v>270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47"/>
      <c r="P9" s="47"/>
      <c r="Q9" s="47"/>
      <c r="R9" s="47"/>
      <c r="S9" s="47"/>
      <c r="T9" s="47"/>
      <c r="U9" s="47"/>
    </row>
    <row r="10" spans="1:21" x14ac:dyDescent="0.3">
      <c r="A10" s="37"/>
      <c r="B10" s="5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47"/>
      <c r="P10" s="47"/>
      <c r="Q10" s="47"/>
      <c r="R10" s="47"/>
      <c r="S10" s="47"/>
      <c r="T10" s="47"/>
      <c r="U10" s="47"/>
    </row>
    <row r="11" spans="1:21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</row>
    <row r="12" spans="1:2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</row>
    <row r="13" spans="1:21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 spans="1:21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21" x14ac:dyDescent="0.3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1" x14ac:dyDescent="0.3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21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</row>
    <row r="19" spans="1:21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1:21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1:2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1:21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</row>
    <row r="23" spans="1:21" x14ac:dyDescent="0.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1" x14ac:dyDescent="0.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1" x14ac:dyDescent="0.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1" x14ac:dyDescent="0.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</sheetData>
  <mergeCells count="1">
    <mergeCell ref="B6:N6"/>
  </mergeCells>
  <hyperlinks>
    <hyperlink ref="B6" location="'Table 1'!A1" display="Table 1: Estimates of health system spending per case(a), by burden of disease condition, by sex, in 2018-19, Australia" xr:uid="{2A17F35B-1D25-4BFA-A21A-901B3445D435}"/>
    <hyperlink ref="B7" location="'Table 2'!A1" display="Table 2: Total health system spending attributable to risk factors, Australia 2018-19" xr:uid="{7355FB95-7A1A-4F24-92B8-A0BEA0499996}"/>
    <hyperlink ref="B8" location="'Table 3'!A1" display="Table 3: Share of health system spending by burden of disease condition that can be attributed to risk factors, Australia 2018-19" xr:uid="{7FF7814F-3523-4C62-B82C-6E74C655BDE5}"/>
    <hyperlink ref="B9" location="'Table 4'!A1" display="Table 4: Health system expenditure, attributable to risk factors, by burden of disease condition, Australia 2018-19" xr:uid="{DF302CEB-7E68-48B8-A318-28DC4EC048DB}"/>
    <hyperlink ref="B6:N6" location="'Table 1'!A1" display="Table 1: Estimates of health system spending per case, by burden of disease group, condition and sex, Australia 2018-19" xr:uid="{559B10BD-E0F8-4CE7-9DA0-D19AE23F9AE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14A0-CD7A-4026-8FB9-13374B571B28}">
  <dimension ref="A1:T26"/>
  <sheetViews>
    <sheetView workbookViewId="0"/>
  </sheetViews>
  <sheetFormatPr defaultRowHeight="14.4" x14ac:dyDescent="0.3"/>
  <sheetData>
    <row r="1" spans="1:20" ht="17.399999999999999" x14ac:dyDescent="0.3">
      <c r="A1" s="46" t="s">
        <v>259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x14ac:dyDescent="0.3">
      <c r="A2" s="48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</row>
    <row r="3" spans="1:20" x14ac:dyDescent="0.3">
      <c r="A3" s="49" t="s">
        <v>266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4" spans="1:20" x14ac:dyDescent="0.3">
      <c r="A4" s="49" t="s">
        <v>260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0" x14ac:dyDescent="0.3">
      <c r="A5" s="49" t="s">
        <v>261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0" x14ac:dyDescent="0.3">
      <c r="A6" s="49" t="s">
        <v>262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0" x14ac:dyDescent="0.3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</row>
    <row r="8" spans="1:20" x14ac:dyDescent="0.3">
      <c r="A8" s="50" t="s">
        <v>278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</row>
    <row r="9" spans="1:20" x14ac:dyDescent="0.3">
      <c r="A9" s="51" t="s">
        <v>255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</row>
    <row r="10" spans="1:20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</row>
    <row r="11" spans="1:20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</row>
    <row r="12" spans="1:20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</row>
    <row r="13" spans="1:20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</row>
    <row r="14" spans="1:20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</row>
    <row r="15" spans="1:20" x14ac:dyDescent="0.3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</row>
    <row r="16" spans="1:20" x14ac:dyDescent="0.3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spans="1:20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</row>
    <row r="18" spans="1:20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</row>
    <row r="19" spans="1:20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 spans="1:20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spans="1:20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 spans="1:20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</row>
    <row r="23" spans="1:20" x14ac:dyDescent="0.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 spans="1:20" x14ac:dyDescent="0.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</row>
    <row r="25" spans="1:20" x14ac:dyDescent="0.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 spans="1:20" x14ac:dyDescent="0.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</row>
  </sheetData>
  <hyperlinks>
    <hyperlink ref="A9" location="Contents!A1" display="Link to Contents " xr:uid="{D04A25EB-03E2-4DBC-A240-28C0E0F4E4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3DDF-1E1B-46C5-BCCA-B9888748C775}">
  <dimension ref="A1:D581"/>
  <sheetViews>
    <sheetView workbookViewId="0">
      <pane ySplit="2" topLeftCell="A3" activePane="bottomLeft" state="frozen"/>
      <selection pane="bottomLeft"/>
    </sheetView>
  </sheetViews>
  <sheetFormatPr defaultRowHeight="14.4" x14ac:dyDescent="0.3"/>
  <cols>
    <col min="1" max="1" width="12.88671875" customWidth="1"/>
    <col min="2" max="2" width="38.88671875" bestFit="1" customWidth="1"/>
    <col min="3" max="3" width="28.6640625" customWidth="1"/>
    <col min="4" max="4" width="26.109375" style="59" customWidth="1"/>
  </cols>
  <sheetData>
    <row r="1" spans="1:4" ht="15" thickBot="1" x14ac:dyDescent="0.35">
      <c r="A1" s="1" t="s">
        <v>268</v>
      </c>
      <c r="B1" s="1"/>
      <c r="C1" s="1"/>
      <c r="D1" s="57"/>
    </row>
    <row r="2" spans="1:4" ht="22.2" thickBot="1" x14ac:dyDescent="0.35">
      <c r="A2" s="2" t="s">
        <v>0</v>
      </c>
      <c r="B2" s="3" t="s">
        <v>271</v>
      </c>
      <c r="C2" s="3" t="s">
        <v>2</v>
      </c>
      <c r="D2" s="58" t="s">
        <v>267</v>
      </c>
    </row>
    <row r="3" spans="1:4" x14ac:dyDescent="0.3">
      <c r="A3" s="16" t="s">
        <v>3</v>
      </c>
      <c r="B3" s="16" t="s">
        <v>4</v>
      </c>
      <c r="C3" s="16" t="s">
        <v>5</v>
      </c>
      <c r="D3" s="60">
        <v>12723.463107</v>
      </c>
    </row>
    <row r="4" spans="1:4" x14ac:dyDescent="0.3">
      <c r="A4" s="16" t="s">
        <v>3</v>
      </c>
      <c r="B4" s="16" t="s">
        <v>6</v>
      </c>
      <c r="C4" s="16" t="s">
        <v>5</v>
      </c>
      <c r="D4" s="60">
        <v>12952.385425</v>
      </c>
    </row>
    <row r="5" spans="1:4" x14ac:dyDescent="0.3">
      <c r="A5" s="16" t="s">
        <v>3</v>
      </c>
      <c r="B5" s="16" t="s">
        <v>7</v>
      </c>
      <c r="C5" s="16" t="s">
        <v>5</v>
      </c>
      <c r="D5" s="60">
        <v>2664.0568604999999</v>
      </c>
    </row>
    <row r="6" spans="1:4" x14ac:dyDescent="0.3">
      <c r="A6" s="16" t="s">
        <v>3</v>
      </c>
      <c r="B6" s="16" t="s">
        <v>8</v>
      </c>
      <c r="C6" s="16" t="s">
        <v>5</v>
      </c>
      <c r="D6" s="60">
        <v>164.10829314</v>
      </c>
    </row>
    <row r="7" spans="1:4" x14ac:dyDescent="0.3">
      <c r="A7" s="16" t="s">
        <v>3</v>
      </c>
      <c r="B7" s="16" t="s">
        <v>9</v>
      </c>
      <c r="C7" s="16" t="s">
        <v>5</v>
      </c>
      <c r="D7" s="60">
        <v>1641.6990651999999</v>
      </c>
    </row>
    <row r="8" spans="1:4" x14ac:dyDescent="0.3">
      <c r="A8" s="16" t="s">
        <v>3</v>
      </c>
      <c r="B8" s="16" t="s">
        <v>10</v>
      </c>
      <c r="C8" s="16" t="s">
        <v>5</v>
      </c>
      <c r="D8" s="60">
        <v>789.42328341999996</v>
      </c>
    </row>
    <row r="9" spans="1:4" x14ac:dyDescent="0.3">
      <c r="A9" s="16" t="s">
        <v>3</v>
      </c>
      <c r="B9" s="16" t="s">
        <v>11</v>
      </c>
      <c r="C9" s="16" t="s">
        <v>5</v>
      </c>
      <c r="D9" s="60">
        <v>6465.7967091999999</v>
      </c>
    </row>
    <row r="10" spans="1:4" x14ac:dyDescent="0.3">
      <c r="A10" s="16" t="s">
        <v>3</v>
      </c>
      <c r="B10" s="16" t="s">
        <v>274</v>
      </c>
      <c r="C10" s="16" t="s">
        <v>5</v>
      </c>
      <c r="D10" s="60">
        <v>353.42548323</v>
      </c>
    </row>
    <row r="11" spans="1:4" x14ac:dyDescent="0.3">
      <c r="A11" s="16" t="s">
        <v>3</v>
      </c>
      <c r="B11" s="16" t="s">
        <v>275</v>
      </c>
      <c r="C11" s="16" t="s">
        <v>5</v>
      </c>
      <c r="D11" s="60">
        <v>3048.7681427000002</v>
      </c>
    </row>
    <row r="12" spans="1:4" x14ac:dyDescent="0.3">
      <c r="A12" s="16" t="s">
        <v>3</v>
      </c>
      <c r="B12" s="16" t="s">
        <v>14</v>
      </c>
      <c r="C12" s="16" t="s">
        <v>5</v>
      </c>
      <c r="D12" s="60">
        <v>83.454234134000004</v>
      </c>
    </row>
    <row r="13" spans="1:4" x14ac:dyDescent="0.3">
      <c r="A13" s="16" t="s">
        <v>3</v>
      </c>
      <c r="B13" s="16" t="s">
        <v>15</v>
      </c>
      <c r="C13" s="16" t="s">
        <v>5</v>
      </c>
      <c r="D13" s="60">
        <v>175.02368182999999</v>
      </c>
    </row>
    <row r="14" spans="1:4" x14ac:dyDescent="0.3">
      <c r="A14" s="16" t="s">
        <v>3</v>
      </c>
      <c r="B14" s="16" t="s">
        <v>16</v>
      </c>
      <c r="C14" s="16" t="s">
        <v>5</v>
      </c>
      <c r="D14" s="60">
        <v>374.48079718000002</v>
      </c>
    </row>
    <row r="15" spans="1:4" x14ac:dyDescent="0.3">
      <c r="A15" s="16" t="s">
        <v>3</v>
      </c>
      <c r="B15" s="16" t="s">
        <v>17</v>
      </c>
      <c r="C15" s="16" t="s">
        <v>5</v>
      </c>
      <c r="D15" s="60">
        <v>1756.2870035999999</v>
      </c>
    </row>
    <row r="16" spans="1:4" x14ac:dyDescent="0.3">
      <c r="A16" s="16" t="s">
        <v>3</v>
      </c>
      <c r="B16" s="16" t="s">
        <v>18</v>
      </c>
      <c r="C16" s="16" t="s">
        <v>5</v>
      </c>
      <c r="D16" s="60">
        <v>5536.7882516999998</v>
      </c>
    </row>
    <row r="17" spans="1:4" x14ac:dyDescent="0.3">
      <c r="A17" s="16" t="s">
        <v>3</v>
      </c>
      <c r="B17" s="16" t="s">
        <v>19</v>
      </c>
      <c r="C17" s="16" t="s">
        <v>5</v>
      </c>
      <c r="D17" s="60">
        <v>155261.88127000001</v>
      </c>
    </row>
    <row r="18" spans="1:4" x14ac:dyDescent="0.3">
      <c r="A18" s="16" t="s">
        <v>3</v>
      </c>
      <c r="B18" s="16" t="s">
        <v>20</v>
      </c>
      <c r="C18" s="16" t="s">
        <v>5</v>
      </c>
      <c r="D18" s="60">
        <v>8013.0262647</v>
      </c>
    </row>
    <row r="19" spans="1:4" x14ac:dyDescent="0.3">
      <c r="A19" s="16" t="s">
        <v>3</v>
      </c>
      <c r="B19" s="16" t="s">
        <v>21</v>
      </c>
      <c r="C19" s="16" t="s">
        <v>5</v>
      </c>
      <c r="D19" s="60">
        <v>37050.243762999999</v>
      </c>
    </row>
    <row r="20" spans="1:4" x14ac:dyDescent="0.3">
      <c r="A20" s="16" t="s">
        <v>3</v>
      </c>
      <c r="B20" s="16" t="s">
        <v>22</v>
      </c>
      <c r="C20" s="16" t="s">
        <v>5</v>
      </c>
      <c r="D20" s="60">
        <v>19451.375998</v>
      </c>
    </row>
    <row r="21" spans="1:4" x14ac:dyDescent="0.3">
      <c r="A21" s="16" t="s">
        <v>3</v>
      </c>
      <c r="B21" s="16" t="s">
        <v>23</v>
      </c>
      <c r="C21" s="16" t="s">
        <v>5</v>
      </c>
      <c r="D21" s="60">
        <v>5997.8849415000004</v>
      </c>
    </row>
    <row r="22" spans="1:4" x14ac:dyDescent="0.3">
      <c r="A22" s="16" t="s">
        <v>3</v>
      </c>
      <c r="B22" s="16" t="s">
        <v>24</v>
      </c>
      <c r="C22" s="16" t="s">
        <v>5</v>
      </c>
      <c r="D22" s="60">
        <v>354.71005678</v>
      </c>
    </row>
    <row r="23" spans="1:4" x14ac:dyDescent="0.3">
      <c r="A23" s="16" t="s">
        <v>3</v>
      </c>
      <c r="B23" s="16" t="s">
        <v>25</v>
      </c>
      <c r="C23" s="16" t="s">
        <v>5</v>
      </c>
      <c r="D23" s="60">
        <v>4188.4165598999998</v>
      </c>
    </row>
    <row r="24" spans="1:4" x14ac:dyDescent="0.3">
      <c r="A24" s="16" t="s">
        <v>3</v>
      </c>
      <c r="B24" s="16" t="s">
        <v>26</v>
      </c>
      <c r="C24" s="16" t="s">
        <v>5</v>
      </c>
      <c r="D24" s="60">
        <v>17415.156718999999</v>
      </c>
    </row>
    <row r="25" spans="1:4" x14ac:dyDescent="0.3">
      <c r="A25" s="16" t="s">
        <v>3</v>
      </c>
      <c r="B25" s="16" t="s">
        <v>27</v>
      </c>
      <c r="C25" s="16" t="s">
        <v>5</v>
      </c>
      <c r="D25" s="60">
        <v>2.5569967758000001</v>
      </c>
    </row>
    <row r="26" spans="1:4" x14ac:dyDescent="0.3">
      <c r="A26" s="16" t="s">
        <v>3</v>
      </c>
      <c r="B26" s="16" t="s">
        <v>28</v>
      </c>
      <c r="C26" s="16" t="s">
        <v>5</v>
      </c>
      <c r="D26" s="60">
        <v>5458.5707826999997</v>
      </c>
    </row>
    <row r="27" spans="1:4" x14ac:dyDescent="0.3">
      <c r="A27" s="16" t="s">
        <v>3</v>
      </c>
      <c r="B27" s="16" t="s">
        <v>29</v>
      </c>
      <c r="C27" s="16" t="s">
        <v>5</v>
      </c>
      <c r="D27" s="60">
        <v>185.71268652000001</v>
      </c>
    </row>
    <row r="28" spans="1:4" x14ac:dyDescent="0.3">
      <c r="A28" s="16" t="s">
        <v>3</v>
      </c>
      <c r="B28" s="16" t="s">
        <v>30</v>
      </c>
      <c r="C28" s="16" t="s">
        <v>5</v>
      </c>
      <c r="D28" s="60">
        <v>63.617721670999998</v>
      </c>
    </row>
    <row r="29" spans="1:4" x14ac:dyDescent="0.3">
      <c r="A29" s="16" t="s">
        <v>3</v>
      </c>
      <c r="B29" s="16" t="s">
        <v>31</v>
      </c>
      <c r="C29" s="16" t="s">
        <v>5</v>
      </c>
      <c r="D29" s="60">
        <v>92.709620720999993</v>
      </c>
    </row>
    <row r="30" spans="1:4" x14ac:dyDescent="0.3">
      <c r="A30" s="16" t="s">
        <v>3</v>
      </c>
      <c r="B30" s="16" t="s">
        <v>32</v>
      </c>
      <c r="C30" s="16" t="s">
        <v>5</v>
      </c>
      <c r="D30" s="60">
        <v>104.07058234</v>
      </c>
    </row>
    <row r="31" spans="1:4" x14ac:dyDescent="0.3">
      <c r="A31" s="16" t="s">
        <v>3</v>
      </c>
      <c r="B31" s="16" t="s">
        <v>33</v>
      </c>
      <c r="C31" s="16" t="s">
        <v>5</v>
      </c>
      <c r="D31" s="60">
        <v>252.85161464999999</v>
      </c>
    </row>
    <row r="32" spans="1:4" x14ac:dyDescent="0.3">
      <c r="A32" s="16" t="s">
        <v>3</v>
      </c>
      <c r="B32" s="16" t="s">
        <v>34</v>
      </c>
      <c r="C32" s="16" t="s">
        <v>5</v>
      </c>
      <c r="D32" s="60">
        <v>1796.3688777</v>
      </c>
    </row>
    <row r="33" spans="1:4" x14ac:dyDescent="0.3">
      <c r="A33" s="16" t="s">
        <v>3</v>
      </c>
      <c r="B33" s="16" t="s">
        <v>35</v>
      </c>
      <c r="C33" s="16" t="s">
        <v>5</v>
      </c>
      <c r="D33" s="60">
        <v>506.57262294999998</v>
      </c>
    </row>
    <row r="34" spans="1:4" x14ac:dyDescent="0.3">
      <c r="A34" s="16" t="s">
        <v>3</v>
      </c>
      <c r="B34" s="16" t="s">
        <v>36</v>
      </c>
      <c r="C34" s="16" t="s">
        <v>37</v>
      </c>
      <c r="D34" s="60">
        <v>12810.901979</v>
      </c>
    </row>
    <row r="35" spans="1:4" x14ac:dyDescent="0.3">
      <c r="A35" s="16" t="s">
        <v>3</v>
      </c>
      <c r="B35" s="16" t="s">
        <v>38</v>
      </c>
      <c r="C35" s="16" t="s">
        <v>37</v>
      </c>
      <c r="D35" s="60">
        <v>30033.676681000001</v>
      </c>
    </row>
    <row r="36" spans="1:4" x14ac:dyDescent="0.3">
      <c r="A36" s="16" t="s">
        <v>3</v>
      </c>
      <c r="B36" s="16" t="s">
        <v>39</v>
      </c>
      <c r="C36" s="16" t="s">
        <v>37</v>
      </c>
      <c r="D36" s="60">
        <v>1227.8859855000001</v>
      </c>
    </row>
    <row r="37" spans="1:4" x14ac:dyDescent="0.3">
      <c r="A37" s="16" t="s">
        <v>3</v>
      </c>
      <c r="B37" s="16" t="s">
        <v>40</v>
      </c>
      <c r="C37" s="16" t="s">
        <v>37</v>
      </c>
      <c r="D37" s="60">
        <v>6687.5955335999997</v>
      </c>
    </row>
    <row r="38" spans="1:4" x14ac:dyDescent="0.3">
      <c r="A38" s="16" t="s">
        <v>3</v>
      </c>
      <c r="B38" s="16" t="s">
        <v>41</v>
      </c>
      <c r="C38" s="16" t="s">
        <v>37</v>
      </c>
      <c r="D38" s="60">
        <v>9026.5017908999998</v>
      </c>
    </row>
    <row r="39" spans="1:4" x14ac:dyDescent="0.3">
      <c r="A39" s="16" t="s">
        <v>3</v>
      </c>
      <c r="B39" s="16" t="s">
        <v>42</v>
      </c>
      <c r="C39" s="16" t="s">
        <v>37</v>
      </c>
      <c r="D39" s="60">
        <v>2363.5911080000001</v>
      </c>
    </row>
    <row r="40" spans="1:4" x14ac:dyDescent="0.3">
      <c r="A40" s="16" t="s">
        <v>3</v>
      </c>
      <c r="B40" s="16" t="s">
        <v>43</v>
      </c>
      <c r="C40" s="16" t="s">
        <v>37</v>
      </c>
      <c r="D40" s="60">
        <v>21415.226777</v>
      </c>
    </row>
    <row r="41" spans="1:4" x14ac:dyDescent="0.3">
      <c r="A41" s="16" t="s">
        <v>3</v>
      </c>
      <c r="B41" s="16" t="s">
        <v>44</v>
      </c>
      <c r="C41" s="16" t="s">
        <v>37</v>
      </c>
      <c r="D41" s="60">
        <v>1098.5798797</v>
      </c>
    </row>
    <row r="42" spans="1:4" x14ac:dyDescent="0.3">
      <c r="A42" s="16" t="s">
        <v>3</v>
      </c>
      <c r="B42" s="16" t="s">
        <v>45</v>
      </c>
      <c r="C42" s="16" t="s">
        <v>37</v>
      </c>
      <c r="D42" s="60">
        <v>9587.2148379999999</v>
      </c>
    </row>
    <row r="43" spans="1:4" x14ac:dyDescent="0.3">
      <c r="A43" s="16" t="s">
        <v>3</v>
      </c>
      <c r="B43" s="16" t="s">
        <v>46</v>
      </c>
      <c r="C43" s="16" t="s">
        <v>37</v>
      </c>
      <c r="D43" s="60">
        <v>365.53287273000001</v>
      </c>
    </row>
    <row r="44" spans="1:4" x14ac:dyDescent="0.3">
      <c r="A44" s="16" t="s">
        <v>3</v>
      </c>
      <c r="B44" s="16" t="s">
        <v>47</v>
      </c>
      <c r="C44" s="16" t="s">
        <v>37</v>
      </c>
      <c r="D44" s="60">
        <v>740.28428014999997</v>
      </c>
    </row>
    <row r="45" spans="1:4" x14ac:dyDescent="0.3">
      <c r="A45" s="16" t="s">
        <v>3</v>
      </c>
      <c r="B45" s="16" t="s">
        <v>48</v>
      </c>
      <c r="C45" s="16" t="s">
        <v>37</v>
      </c>
      <c r="D45" s="60">
        <v>1166.5223708999999</v>
      </c>
    </row>
    <row r="46" spans="1:4" x14ac:dyDescent="0.3">
      <c r="A46" s="16" t="s">
        <v>3</v>
      </c>
      <c r="B46" s="16" t="s">
        <v>49</v>
      </c>
      <c r="C46" s="16" t="s">
        <v>50</v>
      </c>
      <c r="D46" s="60">
        <v>22638.710104999998</v>
      </c>
    </row>
    <row r="47" spans="1:4" x14ac:dyDescent="0.3">
      <c r="A47" s="16" t="s">
        <v>3</v>
      </c>
      <c r="B47" s="16" t="s">
        <v>51</v>
      </c>
      <c r="C47" s="16" t="s">
        <v>50</v>
      </c>
      <c r="D47" s="60">
        <v>37613.658375999999</v>
      </c>
    </row>
    <row r="48" spans="1:4" x14ac:dyDescent="0.3">
      <c r="A48" s="16" t="s">
        <v>3</v>
      </c>
      <c r="B48" s="16" t="s">
        <v>52</v>
      </c>
      <c r="C48" s="16" t="s">
        <v>50</v>
      </c>
      <c r="D48" s="60">
        <v>36349.401513999997</v>
      </c>
    </row>
    <row r="49" spans="1:4" x14ac:dyDescent="0.3">
      <c r="A49" s="16" t="s">
        <v>3</v>
      </c>
      <c r="B49" s="16" t="s">
        <v>53</v>
      </c>
      <c r="C49" s="16" t="s">
        <v>50</v>
      </c>
      <c r="D49" s="60">
        <v>44732.887096999999</v>
      </c>
    </row>
    <row r="50" spans="1:4" x14ac:dyDescent="0.3">
      <c r="A50" s="16" t="s">
        <v>3</v>
      </c>
      <c r="B50" s="16" t="s">
        <v>54</v>
      </c>
      <c r="C50" s="16" t="s">
        <v>50</v>
      </c>
      <c r="D50" s="60">
        <v>20812.864248000002</v>
      </c>
    </row>
    <row r="51" spans="1:4" x14ac:dyDescent="0.3">
      <c r="A51" s="16" t="s">
        <v>3</v>
      </c>
      <c r="B51" s="16" t="s">
        <v>55</v>
      </c>
      <c r="C51" s="16" t="s">
        <v>50</v>
      </c>
      <c r="D51" s="60">
        <v>18880.963566999999</v>
      </c>
    </row>
    <row r="52" spans="1:4" x14ac:dyDescent="0.3">
      <c r="A52" s="16" t="s">
        <v>3</v>
      </c>
      <c r="B52" s="16" t="s">
        <v>56</v>
      </c>
      <c r="C52" s="16" t="s">
        <v>50</v>
      </c>
      <c r="D52" s="60">
        <v>23274.368169000001</v>
      </c>
    </row>
    <row r="53" spans="1:4" x14ac:dyDescent="0.3">
      <c r="A53" s="16" t="s">
        <v>3</v>
      </c>
      <c r="B53" s="16" t="s">
        <v>57</v>
      </c>
      <c r="C53" s="16" t="s">
        <v>50</v>
      </c>
      <c r="D53" s="60">
        <v>28503.381862999999</v>
      </c>
    </row>
    <row r="54" spans="1:4" x14ac:dyDescent="0.3">
      <c r="A54" s="16" t="s">
        <v>3</v>
      </c>
      <c r="B54" s="16" t="s">
        <v>58</v>
      </c>
      <c r="C54" s="16" t="s">
        <v>50</v>
      </c>
      <c r="D54" s="60">
        <v>20851.043651</v>
      </c>
    </row>
    <row r="55" spans="1:4" x14ac:dyDescent="0.3">
      <c r="A55" s="16" t="s">
        <v>3</v>
      </c>
      <c r="B55" s="16" t="s">
        <v>59</v>
      </c>
      <c r="C55" s="16" t="s">
        <v>50</v>
      </c>
      <c r="D55" s="60">
        <v>20291.062052000001</v>
      </c>
    </row>
    <row r="56" spans="1:4" x14ac:dyDescent="0.3">
      <c r="A56" s="16" t="s">
        <v>3</v>
      </c>
      <c r="B56" s="16" t="s">
        <v>60</v>
      </c>
      <c r="C56" s="16" t="s">
        <v>50</v>
      </c>
      <c r="D56" s="60">
        <v>2127.2934638000002</v>
      </c>
    </row>
    <row r="57" spans="1:4" x14ac:dyDescent="0.3">
      <c r="A57" s="16" t="s">
        <v>3</v>
      </c>
      <c r="B57" s="16" t="s">
        <v>61</v>
      </c>
      <c r="C57" s="16" t="s">
        <v>50</v>
      </c>
      <c r="D57" s="60">
        <v>60630.330330999997</v>
      </c>
    </row>
    <row r="58" spans="1:4" x14ac:dyDescent="0.3">
      <c r="A58" s="16" t="s">
        <v>3</v>
      </c>
      <c r="B58" s="16" t="s">
        <v>62</v>
      </c>
      <c r="C58" s="16" t="s">
        <v>50</v>
      </c>
      <c r="D58" s="60">
        <v>43733.479228999997</v>
      </c>
    </row>
    <row r="59" spans="1:4" x14ac:dyDescent="0.3">
      <c r="A59" s="16" t="s">
        <v>3</v>
      </c>
      <c r="B59" s="16" t="s">
        <v>63</v>
      </c>
      <c r="C59" s="16" t="s">
        <v>50</v>
      </c>
      <c r="D59" s="60">
        <v>24670.987271000002</v>
      </c>
    </row>
    <row r="60" spans="1:4" x14ac:dyDescent="0.3">
      <c r="A60" s="16" t="s">
        <v>3</v>
      </c>
      <c r="B60" s="16" t="s">
        <v>64</v>
      </c>
      <c r="C60" s="16" t="s">
        <v>50</v>
      </c>
      <c r="D60" s="60">
        <v>55060.771559000001</v>
      </c>
    </row>
    <row r="61" spans="1:4" x14ac:dyDescent="0.3">
      <c r="A61" s="16" t="s">
        <v>3</v>
      </c>
      <c r="B61" s="16" t="s">
        <v>65</v>
      </c>
      <c r="C61" s="16" t="s">
        <v>50</v>
      </c>
      <c r="D61" s="60">
        <v>28667.146184000001</v>
      </c>
    </row>
    <row r="62" spans="1:4" x14ac:dyDescent="0.3">
      <c r="A62" s="16" t="s">
        <v>3</v>
      </c>
      <c r="B62" s="16" t="s">
        <v>66</v>
      </c>
      <c r="C62" s="16" t="s">
        <v>50</v>
      </c>
      <c r="D62" s="60">
        <v>35588.458600999998</v>
      </c>
    </row>
    <row r="63" spans="1:4" x14ac:dyDescent="0.3">
      <c r="A63" s="16" t="s">
        <v>3</v>
      </c>
      <c r="B63" s="16" t="s">
        <v>67</v>
      </c>
      <c r="C63" s="16" t="s">
        <v>50</v>
      </c>
      <c r="D63" s="60">
        <v>36347.277870999998</v>
      </c>
    </row>
    <row r="64" spans="1:4" x14ac:dyDescent="0.3">
      <c r="A64" s="16" t="s">
        <v>3</v>
      </c>
      <c r="B64" s="16" t="s">
        <v>68</v>
      </c>
      <c r="C64" s="16" t="s">
        <v>50</v>
      </c>
      <c r="D64" s="60">
        <v>26816.303645</v>
      </c>
    </row>
    <row r="65" spans="1:4" x14ac:dyDescent="0.3">
      <c r="A65" s="16" t="s">
        <v>3</v>
      </c>
      <c r="B65" s="16" t="s">
        <v>69</v>
      </c>
      <c r="C65" s="16" t="s">
        <v>50</v>
      </c>
      <c r="D65" s="60">
        <v>52249.468504999997</v>
      </c>
    </row>
    <row r="66" spans="1:4" x14ac:dyDescent="0.3">
      <c r="A66" s="16" t="s">
        <v>3</v>
      </c>
      <c r="B66" s="16" t="s">
        <v>70</v>
      </c>
      <c r="C66" s="16" t="s">
        <v>50</v>
      </c>
      <c r="D66" s="60">
        <v>36762.896047000002</v>
      </c>
    </row>
    <row r="67" spans="1:4" x14ac:dyDescent="0.3">
      <c r="A67" s="16" t="s">
        <v>3</v>
      </c>
      <c r="B67" s="16" t="s">
        <v>71</v>
      </c>
      <c r="C67" s="16" t="s">
        <v>50</v>
      </c>
      <c r="D67" s="60">
        <v>105915.31617000001</v>
      </c>
    </row>
    <row r="68" spans="1:4" x14ac:dyDescent="0.3">
      <c r="A68" s="16" t="s">
        <v>3</v>
      </c>
      <c r="B68" s="16" t="s">
        <v>72</v>
      </c>
      <c r="C68" s="16" t="s">
        <v>50</v>
      </c>
      <c r="D68" s="60">
        <v>81942.395596999995</v>
      </c>
    </row>
    <row r="69" spans="1:4" x14ac:dyDescent="0.3">
      <c r="A69" s="16" t="s">
        <v>3</v>
      </c>
      <c r="B69" s="16" t="s">
        <v>73</v>
      </c>
      <c r="C69" s="16" t="s">
        <v>50</v>
      </c>
      <c r="D69" s="60">
        <v>116900.24469000001</v>
      </c>
    </row>
    <row r="70" spans="1:4" x14ac:dyDescent="0.3">
      <c r="A70" s="16" t="s">
        <v>3</v>
      </c>
      <c r="B70" s="16" t="s">
        <v>74</v>
      </c>
      <c r="C70" s="16" t="s">
        <v>50</v>
      </c>
      <c r="D70" s="60">
        <v>547582.35037</v>
      </c>
    </row>
    <row r="71" spans="1:4" x14ac:dyDescent="0.3">
      <c r="A71" s="16" t="s">
        <v>3</v>
      </c>
      <c r="B71" s="16" t="s">
        <v>75</v>
      </c>
      <c r="C71" s="16" t="s">
        <v>50</v>
      </c>
      <c r="D71" s="60">
        <v>24140.274083</v>
      </c>
    </row>
    <row r="72" spans="1:4" x14ac:dyDescent="0.3">
      <c r="A72" s="16" t="s">
        <v>3</v>
      </c>
      <c r="B72" s="16" t="s">
        <v>76</v>
      </c>
      <c r="C72" s="16" t="s">
        <v>50</v>
      </c>
      <c r="D72" s="60">
        <v>23706.768122000001</v>
      </c>
    </row>
    <row r="73" spans="1:4" x14ac:dyDescent="0.3">
      <c r="A73" s="16" t="s">
        <v>3</v>
      </c>
      <c r="B73" s="16" t="s">
        <v>77</v>
      </c>
      <c r="C73" s="16" t="s">
        <v>50</v>
      </c>
      <c r="D73" s="60">
        <v>92343.829356000002</v>
      </c>
    </row>
    <row r="74" spans="1:4" x14ac:dyDescent="0.3">
      <c r="A74" s="16" t="s">
        <v>3</v>
      </c>
      <c r="B74" s="16" t="s">
        <v>78</v>
      </c>
      <c r="C74" s="16" t="s">
        <v>50</v>
      </c>
      <c r="D74" s="60">
        <v>29226.114595999999</v>
      </c>
    </row>
    <row r="75" spans="1:4" x14ac:dyDescent="0.3">
      <c r="A75" s="16" t="s">
        <v>3</v>
      </c>
      <c r="B75" s="16" t="s">
        <v>79</v>
      </c>
      <c r="C75" s="16" t="s">
        <v>50</v>
      </c>
      <c r="D75" s="60">
        <v>44070.698550000001</v>
      </c>
    </row>
    <row r="76" spans="1:4" x14ac:dyDescent="0.3">
      <c r="A76" s="16" t="s">
        <v>3</v>
      </c>
      <c r="B76" s="16" t="s">
        <v>80</v>
      </c>
      <c r="C76" s="16" t="s">
        <v>50</v>
      </c>
      <c r="D76" s="60">
        <v>236322.63905999999</v>
      </c>
    </row>
    <row r="77" spans="1:4" x14ac:dyDescent="0.3">
      <c r="A77" s="16" t="s">
        <v>3</v>
      </c>
      <c r="B77" s="16" t="s">
        <v>81</v>
      </c>
      <c r="C77" s="16" t="s">
        <v>50</v>
      </c>
      <c r="D77" s="60">
        <v>159324.85506999999</v>
      </c>
    </row>
    <row r="78" spans="1:4" x14ac:dyDescent="0.3">
      <c r="A78" s="16" t="s">
        <v>3</v>
      </c>
      <c r="B78" s="16" t="s">
        <v>82</v>
      </c>
      <c r="C78" s="16" t="s">
        <v>50</v>
      </c>
      <c r="D78" s="60">
        <v>45212.526897000003</v>
      </c>
    </row>
    <row r="79" spans="1:4" x14ac:dyDescent="0.3">
      <c r="A79" s="16" t="s">
        <v>3</v>
      </c>
      <c r="B79" s="16" t="s">
        <v>83</v>
      </c>
      <c r="C79" s="16" t="s">
        <v>50</v>
      </c>
      <c r="D79" s="60">
        <v>56306.771807999998</v>
      </c>
    </row>
    <row r="80" spans="1:4" x14ac:dyDescent="0.3">
      <c r="A80" s="16" t="s">
        <v>3</v>
      </c>
      <c r="B80" s="16" t="s">
        <v>84</v>
      </c>
      <c r="C80" s="16" t="s">
        <v>85</v>
      </c>
      <c r="D80" s="60">
        <v>1509.4959495999999</v>
      </c>
    </row>
    <row r="81" spans="1:4" x14ac:dyDescent="0.3">
      <c r="A81" s="16" t="s">
        <v>3</v>
      </c>
      <c r="B81" s="16" t="s">
        <v>86</v>
      </c>
      <c r="C81" s="16" t="s">
        <v>85</v>
      </c>
      <c r="D81" s="60">
        <v>3088.8151859999998</v>
      </c>
    </row>
    <row r="82" spans="1:4" x14ac:dyDescent="0.3">
      <c r="A82" s="16" t="s">
        <v>3</v>
      </c>
      <c r="B82" s="16" t="s">
        <v>87</v>
      </c>
      <c r="C82" s="16" t="s">
        <v>85</v>
      </c>
      <c r="D82" s="60">
        <v>4709.1685908999998</v>
      </c>
    </row>
    <row r="83" spans="1:4" x14ac:dyDescent="0.3">
      <c r="A83" s="16" t="s">
        <v>3</v>
      </c>
      <c r="B83" s="16" t="s">
        <v>88</v>
      </c>
      <c r="C83" s="16" t="s">
        <v>85</v>
      </c>
      <c r="D83" s="60">
        <v>1550.3596250999999</v>
      </c>
    </row>
    <row r="84" spans="1:4" x14ac:dyDescent="0.3">
      <c r="A84" s="16" t="s">
        <v>3</v>
      </c>
      <c r="B84" s="16" t="s">
        <v>89</v>
      </c>
      <c r="C84" s="16" t="s">
        <v>85</v>
      </c>
      <c r="D84" s="60">
        <v>17880.154525000002</v>
      </c>
    </row>
    <row r="85" spans="1:4" x14ac:dyDescent="0.3">
      <c r="A85" s="16" t="s">
        <v>3</v>
      </c>
      <c r="B85" s="16" t="s">
        <v>90</v>
      </c>
      <c r="C85" s="16" t="s">
        <v>85</v>
      </c>
      <c r="D85" s="60">
        <v>2751.4609961000001</v>
      </c>
    </row>
    <row r="86" spans="1:4" x14ac:dyDescent="0.3">
      <c r="A86" s="16" t="s">
        <v>3</v>
      </c>
      <c r="B86" s="16" t="s">
        <v>91</v>
      </c>
      <c r="C86" s="16" t="s">
        <v>85</v>
      </c>
      <c r="D86" s="60">
        <v>3312.1696768000002</v>
      </c>
    </row>
    <row r="87" spans="1:4" x14ac:dyDescent="0.3">
      <c r="A87" s="16" t="s">
        <v>3</v>
      </c>
      <c r="B87" s="16" t="s">
        <v>92</v>
      </c>
      <c r="C87" s="16" t="s">
        <v>85</v>
      </c>
      <c r="D87" s="60">
        <v>2597.0671962000001</v>
      </c>
    </row>
    <row r="88" spans="1:4" x14ac:dyDescent="0.3">
      <c r="A88" s="16" t="s">
        <v>3</v>
      </c>
      <c r="B88" s="16" t="s">
        <v>93</v>
      </c>
      <c r="C88" s="16" t="s">
        <v>85</v>
      </c>
      <c r="D88" s="60">
        <v>93621.434741999998</v>
      </c>
    </row>
    <row r="89" spans="1:4" x14ac:dyDescent="0.3">
      <c r="A89" s="16" t="s">
        <v>3</v>
      </c>
      <c r="B89" s="16" t="s">
        <v>94</v>
      </c>
      <c r="C89" s="16" t="s">
        <v>85</v>
      </c>
      <c r="D89" s="60">
        <v>3801.4044235000001</v>
      </c>
    </row>
    <row r="90" spans="1:4" x14ac:dyDescent="0.3">
      <c r="A90" s="16" t="s">
        <v>3</v>
      </c>
      <c r="B90" s="16" t="s">
        <v>95</v>
      </c>
      <c r="C90" s="16" t="s">
        <v>96</v>
      </c>
      <c r="D90" s="60">
        <v>288.93373086999998</v>
      </c>
    </row>
    <row r="91" spans="1:4" x14ac:dyDescent="0.3">
      <c r="A91" s="16" t="s">
        <v>3</v>
      </c>
      <c r="B91" s="16" t="s">
        <v>97</v>
      </c>
      <c r="C91" s="16" t="s">
        <v>96</v>
      </c>
      <c r="D91" s="60">
        <v>1430.2459408</v>
      </c>
    </row>
    <row r="92" spans="1:4" x14ac:dyDescent="0.3">
      <c r="A92" s="16" t="s">
        <v>3</v>
      </c>
      <c r="B92" s="16" t="s">
        <v>98</v>
      </c>
      <c r="C92" s="16" t="s">
        <v>96</v>
      </c>
      <c r="D92" s="60">
        <v>2678.6785733000002</v>
      </c>
    </row>
    <row r="93" spans="1:4" x14ac:dyDescent="0.3">
      <c r="A93" s="16" t="s">
        <v>3</v>
      </c>
      <c r="B93" s="16" t="s">
        <v>99</v>
      </c>
      <c r="C93" s="16" t="s">
        <v>96</v>
      </c>
      <c r="D93" s="60">
        <v>2431.4132103000002</v>
      </c>
    </row>
    <row r="94" spans="1:4" x14ac:dyDescent="0.3">
      <c r="A94" s="16" t="s">
        <v>3</v>
      </c>
      <c r="B94" s="16" t="s">
        <v>100</v>
      </c>
      <c r="C94" s="16" t="s">
        <v>96</v>
      </c>
      <c r="D94" s="60">
        <v>451.19660381</v>
      </c>
    </row>
    <row r="95" spans="1:4" x14ac:dyDescent="0.3">
      <c r="A95" s="16" t="s">
        <v>3</v>
      </c>
      <c r="B95" s="16" t="s">
        <v>101</v>
      </c>
      <c r="C95" s="16" t="s">
        <v>96</v>
      </c>
      <c r="D95" s="60">
        <v>1397.5597272</v>
      </c>
    </row>
    <row r="96" spans="1:4" x14ac:dyDescent="0.3">
      <c r="A96" s="16" t="s">
        <v>3</v>
      </c>
      <c r="B96" s="16" t="s">
        <v>102</v>
      </c>
      <c r="C96" s="16" t="s">
        <v>96</v>
      </c>
      <c r="D96" s="60">
        <v>26201.166107000001</v>
      </c>
    </row>
    <row r="97" spans="1:4" x14ac:dyDescent="0.3">
      <c r="A97" s="16" t="s">
        <v>3</v>
      </c>
      <c r="B97" s="16" t="s">
        <v>103</v>
      </c>
      <c r="C97" s="16" t="s">
        <v>96</v>
      </c>
      <c r="D97" s="60">
        <v>2689.4125788000001</v>
      </c>
    </row>
    <row r="98" spans="1:4" x14ac:dyDescent="0.3">
      <c r="A98" s="16" t="s">
        <v>3</v>
      </c>
      <c r="B98" s="16" t="s">
        <v>104</v>
      </c>
      <c r="C98" s="16" t="s">
        <v>105</v>
      </c>
      <c r="D98" s="60">
        <v>4307.3200778</v>
      </c>
    </row>
    <row r="99" spans="1:4" x14ac:dyDescent="0.3">
      <c r="A99" s="16" t="s">
        <v>3</v>
      </c>
      <c r="B99" s="16" t="s">
        <v>106</v>
      </c>
      <c r="C99" s="16" t="s">
        <v>105</v>
      </c>
      <c r="D99" s="60">
        <v>266295.65519000002</v>
      </c>
    </row>
    <row r="100" spans="1:4" x14ac:dyDescent="0.3">
      <c r="A100" s="16" t="s">
        <v>3</v>
      </c>
      <c r="B100" s="16" t="s">
        <v>107</v>
      </c>
      <c r="C100" s="16" t="s">
        <v>105</v>
      </c>
      <c r="D100" s="60">
        <v>9974.8067382000008</v>
      </c>
    </row>
    <row r="101" spans="1:4" x14ac:dyDescent="0.3">
      <c r="A101" s="16" t="s">
        <v>3</v>
      </c>
      <c r="B101" s="16" t="s">
        <v>108</v>
      </c>
      <c r="C101" s="16" t="s">
        <v>105</v>
      </c>
      <c r="D101" s="60">
        <v>93114.730114000005</v>
      </c>
    </row>
    <row r="102" spans="1:4" x14ac:dyDescent="0.3">
      <c r="A102" s="16" t="s">
        <v>3</v>
      </c>
      <c r="B102" s="16" t="s">
        <v>109</v>
      </c>
      <c r="C102" s="16" t="s">
        <v>105</v>
      </c>
      <c r="D102" s="60">
        <v>36005.189199</v>
      </c>
    </row>
    <row r="103" spans="1:4" x14ac:dyDescent="0.3">
      <c r="A103" s="16" t="s">
        <v>3</v>
      </c>
      <c r="B103" s="16" t="s">
        <v>110</v>
      </c>
      <c r="C103" s="16" t="s">
        <v>105</v>
      </c>
      <c r="D103" s="60">
        <v>7363.5007904000004</v>
      </c>
    </row>
    <row r="104" spans="1:4" x14ac:dyDescent="0.3">
      <c r="A104" s="16" t="s">
        <v>3</v>
      </c>
      <c r="B104" s="16" t="s">
        <v>111</v>
      </c>
      <c r="C104" s="16" t="s">
        <v>105</v>
      </c>
      <c r="D104" s="60">
        <v>16778.222104</v>
      </c>
    </row>
    <row r="105" spans="1:4" x14ac:dyDescent="0.3">
      <c r="A105" s="16" t="s">
        <v>3</v>
      </c>
      <c r="B105" s="16" t="s">
        <v>112</v>
      </c>
      <c r="C105" s="16" t="s">
        <v>105</v>
      </c>
      <c r="D105" s="60">
        <v>10954.59283</v>
      </c>
    </row>
    <row r="106" spans="1:4" x14ac:dyDescent="0.3">
      <c r="A106" s="16" t="s">
        <v>3</v>
      </c>
      <c r="B106" s="16" t="s">
        <v>113</v>
      </c>
      <c r="C106" s="16" t="s">
        <v>105</v>
      </c>
      <c r="D106" s="60">
        <v>119722.39552999999</v>
      </c>
    </row>
    <row r="107" spans="1:4" x14ac:dyDescent="0.3">
      <c r="A107" s="16" t="s">
        <v>3</v>
      </c>
      <c r="B107" s="16" t="s">
        <v>114</v>
      </c>
      <c r="C107" s="16" t="s">
        <v>105</v>
      </c>
      <c r="D107" s="60">
        <v>149723.25062000001</v>
      </c>
    </row>
    <row r="108" spans="1:4" x14ac:dyDescent="0.3">
      <c r="A108" s="16" t="s">
        <v>3</v>
      </c>
      <c r="B108" s="16" t="s">
        <v>115</v>
      </c>
      <c r="C108" s="16" t="s">
        <v>105</v>
      </c>
      <c r="D108" s="60">
        <v>882.48793044000001</v>
      </c>
    </row>
    <row r="109" spans="1:4" x14ac:dyDescent="0.3">
      <c r="A109" s="16" t="s">
        <v>3</v>
      </c>
      <c r="B109" s="16" t="s">
        <v>116</v>
      </c>
      <c r="C109" s="16" t="s">
        <v>105</v>
      </c>
      <c r="D109" s="60">
        <v>2365.3042890000002</v>
      </c>
    </row>
    <row r="110" spans="1:4" x14ac:dyDescent="0.3">
      <c r="A110" s="16" t="s">
        <v>3</v>
      </c>
      <c r="B110" s="16" t="s">
        <v>117</v>
      </c>
      <c r="C110" s="16" t="s">
        <v>118</v>
      </c>
      <c r="D110" s="60">
        <v>1857.1180953</v>
      </c>
    </row>
    <row r="111" spans="1:4" x14ac:dyDescent="0.3">
      <c r="A111" s="16" t="s">
        <v>3</v>
      </c>
      <c r="B111" s="16" t="s">
        <v>119</v>
      </c>
      <c r="C111" s="16" t="s">
        <v>118</v>
      </c>
      <c r="D111" s="60">
        <v>1174.0525539</v>
      </c>
    </row>
    <row r="112" spans="1:4" x14ac:dyDescent="0.3">
      <c r="A112" s="16" t="s">
        <v>3</v>
      </c>
      <c r="B112" s="16" t="s">
        <v>120</v>
      </c>
      <c r="C112" s="16" t="s">
        <v>118</v>
      </c>
      <c r="D112" s="60">
        <v>2357.8180363000001</v>
      </c>
    </row>
    <row r="113" spans="1:4" x14ac:dyDescent="0.3">
      <c r="A113" s="16" t="s">
        <v>3</v>
      </c>
      <c r="B113" s="16" t="s">
        <v>121</v>
      </c>
      <c r="C113" s="16" t="s">
        <v>118</v>
      </c>
      <c r="D113" s="60">
        <v>20296.617023999999</v>
      </c>
    </row>
    <row r="114" spans="1:4" x14ac:dyDescent="0.3">
      <c r="A114" s="16" t="s">
        <v>3</v>
      </c>
      <c r="B114" s="16" t="s">
        <v>122</v>
      </c>
      <c r="C114" s="16" t="s">
        <v>118</v>
      </c>
      <c r="D114" s="60">
        <v>6910.1852314999996</v>
      </c>
    </row>
    <row r="115" spans="1:4" x14ac:dyDescent="0.3">
      <c r="A115" s="16" t="s">
        <v>3</v>
      </c>
      <c r="B115" s="16" t="s">
        <v>123</v>
      </c>
      <c r="C115" s="16" t="s">
        <v>118</v>
      </c>
      <c r="D115" s="60">
        <v>167.56310349</v>
      </c>
    </row>
    <row r="116" spans="1:4" x14ac:dyDescent="0.3">
      <c r="A116" s="16" t="s">
        <v>3</v>
      </c>
      <c r="B116" s="16" t="s">
        <v>124</v>
      </c>
      <c r="C116" s="16" t="s">
        <v>118</v>
      </c>
      <c r="D116" s="60">
        <v>10669.402859</v>
      </c>
    </row>
    <row r="117" spans="1:4" x14ac:dyDescent="0.3">
      <c r="A117" s="16" t="s">
        <v>3</v>
      </c>
      <c r="B117" s="16" t="s">
        <v>125</v>
      </c>
      <c r="C117" s="16" t="s">
        <v>126</v>
      </c>
      <c r="D117" s="60">
        <v>2729.0915568999999</v>
      </c>
    </row>
    <row r="118" spans="1:4" x14ac:dyDescent="0.3">
      <c r="A118" s="16" t="s">
        <v>3</v>
      </c>
      <c r="B118" s="16" t="s">
        <v>127</v>
      </c>
      <c r="C118" s="16" t="s">
        <v>126</v>
      </c>
      <c r="D118" s="60">
        <v>1098.1923153</v>
      </c>
    </row>
    <row r="119" spans="1:4" x14ac:dyDescent="0.3">
      <c r="A119" s="16" t="s">
        <v>3</v>
      </c>
      <c r="B119" s="16" t="s">
        <v>128</v>
      </c>
      <c r="C119" s="16" t="s">
        <v>126</v>
      </c>
      <c r="D119" s="60">
        <v>2618.3041618000002</v>
      </c>
    </row>
    <row r="120" spans="1:4" x14ac:dyDescent="0.3">
      <c r="A120" s="16" t="s">
        <v>3</v>
      </c>
      <c r="B120" s="16" t="s">
        <v>129</v>
      </c>
      <c r="C120" s="16" t="s">
        <v>126</v>
      </c>
      <c r="D120" s="60">
        <v>2296.0954396000002</v>
      </c>
    </row>
    <row r="121" spans="1:4" x14ac:dyDescent="0.3">
      <c r="A121" s="16" t="s">
        <v>3</v>
      </c>
      <c r="B121" s="16" t="s">
        <v>130</v>
      </c>
      <c r="C121" s="16" t="s">
        <v>126</v>
      </c>
      <c r="D121" s="60">
        <v>1330.0648847</v>
      </c>
    </row>
    <row r="122" spans="1:4" x14ac:dyDescent="0.3">
      <c r="A122" s="16" t="s">
        <v>3</v>
      </c>
      <c r="B122" s="16" t="s">
        <v>131</v>
      </c>
      <c r="C122" s="16" t="s">
        <v>126</v>
      </c>
      <c r="D122" s="60">
        <v>24652.667076000002</v>
      </c>
    </row>
    <row r="123" spans="1:4" x14ac:dyDescent="0.3">
      <c r="A123" s="16" t="s">
        <v>3</v>
      </c>
      <c r="B123" s="16" t="s">
        <v>132</v>
      </c>
      <c r="C123" s="16" t="s">
        <v>126</v>
      </c>
      <c r="D123" s="60">
        <v>827.30662023000002</v>
      </c>
    </row>
    <row r="124" spans="1:4" x14ac:dyDescent="0.3">
      <c r="A124" s="16" t="s">
        <v>3</v>
      </c>
      <c r="B124" s="16" t="s">
        <v>133</v>
      </c>
      <c r="C124" s="16" t="s">
        <v>126</v>
      </c>
      <c r="D124" s="60">
        <v>754.97789503000001</v>
      </c>
    </row>
    <row r="125" spans="1:4" x14ac:dyDescent="0.3">
      <c r="A125" s="16" t="s">
        <v>3</v>
      </c>
      <c r="B125" s="16" t="s">
        <v>134</v>
      </c>
      <c r="C125" s="16" t="s">
        <v>126</v>
      </c>
      <c r="D125" s="60">
        <v>296.99260600999997</v>
      </c>
    </row>
    <row r="126" spans="1:4" x14ac:dyDescent="0.3">
      <c r="A126" s="16" t="s">
        <v>3</v>
      </c>
      <c r="B126" s="16" t="s">
        <v>135</v>
      </c>
      <c r="C126" s="16" t="s">
        <v>126</v>
      </c>
      <c r="D126" s="60">
        <v>1983.0395414</v>
      </c>
    </row>
    <row r="127" spans="1:4" x14ac:dyDescent="0.3">
      <c r="A127" s="16" t="s">
        <v>3</v>
      </c>
      <c r="B127" s="16" t="s">
        <v>136</v>
      </c>
      <c r="C127" s="16" t="s">
        <v>126</v>
      </c>
      <c r="D127" s="60">
        <v>70.967580135000006</v>
      </c>
    </row>
    <row r="128" spans="1:4" x14ac:dyDescent="0.3">
      <c r="A128" s="16" t="s">
        <v>3</v>
      </c>
      <c r="B128" s="16" t="s">
        <v>137</v>
      </c>
      <c r="C128" s="16" t="s">
        <v>138</v>
      </c>
      <c r="D128" s="60">
        <v>2838.1410357</v>
      </c>
    </row>
    <row r="129" spans="1:4" x14ac:dyDescent="0.3">
      <c r="A129" s="16" t="s">
        <v>3</v>
      </c>
      <c r="B129" s="16" t="s">
        <v>139</v>
      </c>
      <c r="C129" s="16" t="s">
        <v>138</v>
      </c>
      <c r="D129" s="60">
        <v>1373.1451686</v>
      </c>
    </row>
    <row r="130" spans="1:4" x14ac:dyDescent="0.3">
      <c r="A130" s="16" t="s">
        <v>3</v>
      </c>
      <c r="B130" s="16" t="s">
        <v>140</v>
      </c>
      <c r="C130" s="16" t="s">
        <v>138</v>
      </c>
      <c r="D130" s="60">
        <v>10728.56869</v>
      </c>
    </row>
    <row r="131" spans="1:4" x14ac:dyDescent="0.3">
      <c r="A131" s="16" t="s">
        <v>3</v>
      </c>
      <c r="B131" s="16" t="s">
        <v>141</v>
      </c>
      <c r="C131" s="16" t="s">
        <v>142</v>
      </c>
      <c r="D131" s="60">
        <v>1726.5970239000001</v>
      </c>
    </row>
    <row r="132" spans="1:4" x14ac:dyDescent="0.3">
      <c r="A132" s="16" t="s">
        <v>3</v>
      </c>
      <c r="B132" s="16" t="s">
        <v>143</v>
      </c>
      <c r="C132" s="16" t="s">
        <v>142</v>
      </c>
      <c r="D132" s="60">
        <v>5991.1400099000002</v>
      </c>
    </row>
    <row r="133" spans="1:4" x14ac:dyDescent="0.3">
      <c r="A133" s="16" t="s">
        <v>3</v>
      </c>
      <c r="B133" s="16" t="s">
        <v>144</v>
      </c>
      <c r="C133" s="16" t="s">
        <v>142</v>
      </c>
      <c r="D133" s="60">
        <v>3170.791659</v>
      </c>
    </row>
    <row r="134" spans="1:4" x14ac:dyDescent="0.3">
      <c r="A134" s="16" t="s">
        <v>3</v>
      </c>
      <c r="B134" s="16" t="s">
        <v>145</v>
      </c>
      <c r="C134" s="16" t="s">
        <v>146</v>
      </c>
      <c r="D134" s="60">
        <v>2284.0949716999999</v>
      </c>
    </row>
    <row r="135" spans="1:4" x14ac:dyDescent="0.3">
      <c r="A135" s="16" t="s">
        <v>3</v>
      </c>
      <c r="B135" s="16" t="s">
        <v>147</v>
      </c>
      <c r="C135" s="16" t="s">
        <v>146</v>
      </c>
      <c r="D135" s="60">
        <v>3377.1421445000001</v>
      </c>
    </row>
    <row r="136" spans="1:4" x14ac:dyDescent="0.3">
      <c r="A136" s="16" t="s">
        <v>3</v>
      </c>
      <c r="B136" s="16" t="s">
        <v>148</v>
      </c>
      <c r="C136" s="16" t="s">
        <v>146</v>
      </c>
      <c r="D136" s="60">
        <v>2527.4042118000002</v>
      </c>
    </row>
    <row r="137" spans="1:4" x14ac:dyDescent="0.3">
      <c r="A137" s="16" t="s">
        <v>3</v>
      </c>
      <c r="B137" s="16" t="s">
        <v>149</v>
      </c>
      <c r="C137" s="16" t="s">
        <v>146</v>
      </c>
      <c r="D137" s="60">
        <v>3398.2846092999998</v>
      </c>
    </row>
    <row r="138" spans="1:4" x14ac:dyDescent="0.3">
      <c r="A138" s="16" t="s">
        <v>3</v>
      </c>
      <c r="B138" s="16" t="s">
        <v>150</v>
      </c>
      <c r="C138" s="16" t="s">
        <v>146</v>
      </c>
      <c r="D138" s="60">
        <v>2460.1127756000001</v>
      </c>
    </row>
    <row r="139" spans="1:4" x14ac:dyDescent="0.3">
      <c r="A139" s="16" t="s">
        <v>3</v>
      </c>
      <c r="B139" s="16" t="s">
        <v>151</v>
      </c>
      <c r="C139" s="16" t="s">
        <v>146</v>
      </c>
      <c r="D139" s="60">
        <v>1398.9676217000001</v>
      </c>
    </row>
    <row r="140" spans="1:4" x14ac:dyDescent="0.3">
      <c r="A140" s="16" t="s">
        <v>3</v>
      </c>
      <c r="B140" s="16" t="s">
        <v>152</v>
      </c>
      <c r="C140" s="16" t="s">
        <v>146</v>
      </c>
      <c r="D140" s="60">
        <v>332.90549837999998</v>
      </c>
    </row>
    <row r="141" spans="1:4" x14ac:dyDescent="0.3">
      <c r="A141" s="16" t="s">
        <v>3</v>
      </c>
      <c r="B141" s="16" t="s">
        <v>153</v>
      </c>
      <c r="C141" s="16" t="s">
        <v>146</v>
      </c>
      <c r="D141" s="60">
        <v>223.40911682999999</v>
      </c>
    </row>
    <row r="142" spans="1:4" x14ac:dyDescent="0.3">
      <c r="A142" s="16" t="s">
        <v>3</v>
      </c>
      <c r="B142" s="16" t="s">
        <v>154</v>
      </c>
      <c r="C142" s="16" t="s">
        <v>146</v>
      </c>
      <c r="D142" s="60">
        <v>197.89451982</v>
      </c>
    </row>
    <row r="143" spans="1:4" x14ac:dyDescent="0.3">
      <c r="A143" s="16" t="s">
        <v>3</v>
      </c>
      <c r="B143" s="16" t="s">
        <v>155</v>
      </c>
      <c r="C143" s="16" t="s">
        <v>146</v>
      </c>
      <c r="D143" s="60">
        <v>1420.6970715</v>
      </c>
    </row>
    <row r="144" spans="1:4" x14ac:dyDescent="0.3">
      <c r="A144" s="16" t="s">
        <v>3</v>
      </c>
      <c r="B144" s="16" t="s">
        <v>156</v>
      </c>
      <c r="C144" s="16" t="s">
        <v>157</v>
      </c>
      <c r="D144" s="60">
        <v>1519.6420035000001</v>
      </c>
    </row>
    <row r="145" spans="1:4" x14ac:dyDescent="0.3">
      <c r="A145" s="16" t="s">
        <v>3</v>
      </c>
      <c r="B145" s="16" t="s">
        <v>158</v>
      </c>
      <c r="C145" s="16" t="s">
        <v>157</v>
      </c>
      <c r="D145" s="60">
        <v>1482.0398568999999</v>
      </c>
    </row>
    <row r="146" spans="1:4" x14ac:dyDescent="0.3">
      <c r="A146" s="16" t="s">
        <v>3</v>
      </c>
      <c r="B146" s="16" t="s">
        <v>159</v>
      </c>
      <c r="C146" s="16" t="s">
        <v>157</v>
      </c>
      <c r="D146" s="60">
        <v>1989.646765</v>
      </c>
    </row>
    <row r="147" spans="1:4" x14ac:dyDescent="0.3">
      <c r="A147" s="16" t="s">
        <v>3</v>
      </c>
      <c r="B147" s="16" t="s">
        <v>160</v>
      </c>
      <c r="C147" s="16" t="s">
        <v>157</v>
      </c>
      <c r="D147" s="60">
        <v>862.73397279000005</v>
      </c>
    </row>
    <row r="148" spans="1:4" x14ac:dyDescent="0.3">
      <c r="A148" s="16" t="s">
        <v>3</v>
      </c>
      <c r="B148" s="16" t="s">
        <v>161</v>
      </c>
      <c r="C148" s="16" t="s">
        <v>162</v>
      </c>
      <c r="D148" s="60">
        <v>143.35753815000001</v>
      </c>
    </row>
    <row r="149" spans="1:4" x14ac:dyDescent="0.3">
      <c r="A149" s="16" t="s">
        <v>3</v>
      </c>
      <c r="B149" s="16" t="s">
        <v>163</v>
      </c>
      <c r="C149" s="16" t="s">
        <v>162</v>
      </c>
      <c r="D149" s="60">
        <v>285.01437618</v>
      </c>
    </row>
    <row r="150" spans="1:4" x14ac:dyDescent="0.3">
      <c r="A150" s="16" t="s">
        <v>3</v>
      </c>
      <c r="B150" s="16" t="s">
        <v>164</v>
      </c>
      <c r="C150" s="16" t="s">
        <v>162</v>
      </c>
      <c r="D150" s="60">
        <v>13278.611643</v>
      </c>
    </row>
    <row r="151" spans="1:4" x14ac:dyDescent="0.3">
      <c r="A151" s="16" t="s">
        <v>3</v>
      </c>
      <c r="B151" s="16" t="s">
        <v>165</v>
      </c>
      <c r="C151" s="16" t="s">
        <v>162</v>
      </c>
      <c r="D151" s="60">
        <v>7147.3614389000004</v>
      </c>
    </row>
    <row r="152" spans="1:4" x14ac:dyDescent="0.3">
      <c r="A152" s="16" t="s">
        <v>3</v>
      </c>
      <c r="B152" s="16" t="s">
        <v>166</v>
      </c>
      <c r="C152" s="16" t="s">
        <v>162</v>
      </c>
      <c r="D152" s="60">
        <v>5141.8905828999996</v>
      </c>
    </row>
    <row r="153" spans="1:4" x14ac:dyDescent="0.3">
      <c r="A153" s="16" t="s">
        <v>3</v>
      </c>
      <c r="B153" s="16" t="s">
        <v>167</v>
      </c>
      <c r="C153" s="16" t="s">
        <v>168</v>
      </c>
      <c r="D153" s="60">
        <v>73.823185871999996</v>
      </c>
    </row>
    <row r="154" spans="1:4" x14ac:dyDescent="0.3">
      <c r="A154" s="16" t="s">
        <v>3</v>
      </c>
      <c r="B154" s="16" t="s">
        <v>169</v>
      </c>
      <c r="C154" s="16" t="s">
        <v>168</v>
      </c>
      <c r="D154" s="60">
        <v>274.47977409999999</v>
      </c>
    </row>
    <row r="155" spans="1:4" x14ac:dyDescent="0.3">
      <c r="A155" s="16" t="s">
        <v>3</v>
      </c>
      <c r="B155" s="16" t="s">
        <v>170</v>
      </c>
      <c r="C155" s="16" t="s">
        <v>168</v>
      </c>
      <c r="D155" s="60">
        <v>20.499569332</v>
      </c>
    </row>
    <row r="156" spans="1:4" x14ac:dyDescent="0.3">
      <c r="A156" s="16" t="s">
        <v>3</v>
      </c>
      <c r="B156" s="16" t="s">
        <v>171</v>
      </c>
      <c r="C156" s="16" t="s">
        <v>168</v>
      </c>
      <c r="D156" s="60">
        <v>1187.6056573000001</v>
      </c>
    </row>
    <row r="157" spans="1:4" x14ac:dyDescent="0.3">
      <c r="A157" s="16" t="s">
        <v>3</v>
      </c>
      <c r="B157" s="16" t="s">
        <v>172</v>
      </c>
      <c r="C157" s="16" t="s">
        <v>168</v>
      </c>
      <c r="D157" s="60">
        <v>11985.40589</v>
      </c>
    </row>
    <row r="158" spans="1:4" x14ac:dyDescent="0.3">
      <c r="A158" s="16" t="s">
        <v>3</v>
      </c>
      <c r="B158" s="16" t="s">
        <v>173</v>
      </c>
      <c r="C158" s="16" t="s">
        <v>168</v>
      </c>
      <c r="D158" s="60">
        <v>769.24048446999996</v>
      </c>
    </row>
    <row r="159" spans="1:4" x14ac:dyDescent="0.3">
      <c r="A159" s="16" t="s">
        <v>3</v>
      </c>
      <c r="B159" s="16" t="s">
        <v>174</v>
      </c>
      <c r="C159" s="16" t="s">
        <v>175</v>
      </c>
      <c r="D159" s="60">
        <v>38.351046033999999</v>
      </c>
    </row>
    <row r="160" spans="1:4" x14ac:dyDescent="0.3">
      <c r="A160" s="16" t="s">
        <v>3</v>
      </c>
      <c r="B160" s="16" t="s">
        <v>176</v>
      </c>
      <c r="C160" s="16" t="s">
        <v>175</v>
      </c>
      <c r="D160" s="60">
        <v>12.256836428</v>
      </c>
    </row>
    <row r="161" spans="1:4" x14ac:dyDescent="0.3">
      <c r="A161" s="16" t="s">
        <v>3</v>
      </c>
      <c r="B161" s="16" t="s">
        <v>177</v>
      </c>
      <c r="C161" s="16" t="s">
        <v>178</v>
      </c>
      <c r="D161" s="60">
        <v>85525.282112999994</v>
      </c>
    </row>
    <row r="162" spans="1:4" x14ac:dyDescent="0.3">
      <c r="A162" s="16" t="s">
        <v>3</v>
      </c>
      <c r="B162" s="16" t="s">
        <v>179</v>
      </c>
      <c r="C162" s="16" t="s">
        <v>178</v>
      </c>
      <c r="D162" s="60">
        <v>9145.8361626999995</v>
      </c>
    </row>
    <row r="163" spans="1:4" x14ac:dyDescent="0.3">
      <c r="A163" s="16" t="s">
        <v>3</v>
      </c>
      <c r="B163" s="16" t="s">
        <v>180</v>
      </c>
      <c r="C163" s="16" t="s">
        <v>178</v>
      </c>
      <c r="D163" s="60">
        <v>34375.163310000004</v>
      </c>
    </row>
    <row r="164" spans="1:4" x14ac:dyDescent="0.3">
      <c r="A164" s="16" t="s">
        <v>3</v>
      </c>
      <c r="B164" s="16" t="s">
        <v>181</v>
      </c>
      <c r="C164" s="16" t="s">
        <v>178</v>
      </c>
      <c r="D164" s="60">
        <v>246.17170590999999</v>
      </c>
    </row>
    <row r="165" spans="1:4" x14ac:dyDescent="0.3">
      <c r="A165" s="16" t="s">
        <v>3</v>
      </c>
      <c r="B165" s="16" t="s">
        <v>182</v>
      </c>
      <c r="C165" s="16" t="s">
        <v>178</v>
      </c>
      <c r="D165" s="60">
        <v>2517.4003412000002</v>
      </c>
    </row>
    <row r="166" spans="1:4" x14ac:dyDescent="0.3">
      <c r="A166" s="16" t="s">
        <v>3</v>
      </c>
      <c r="B166" s="16" t="s">
        <v>183</v>
      </c>
      <c r="C166" s="16" t="s">
        <v>184</v>
      </c>
      <c r="D166" s="60">
        <v>2857.8768478000002</v>
      </c>
    </row>
    <row r="167" spans="1:4" x14ac:dyDescent="0.3">
      <c r="A167" s="16" t="s">
        <v>3</v>
      </c>
      <c r="B167" s="16" t="s">
        <v>185</v>
      </c>
      <c r="C167" s="16" t="s">
        <v>184</v>
      </c>
      <c r="D167" s="60">
        <v>23539.505476999999</v>
      </c>
    </row>
    <row r="168" spans="1:4" x14ac:dyDescent="0.3">
      <c r="A168" s="16" t="s">
        <v>3</v>
      </c>
      <c r="B168" s="16" t="s">
        <v>186</v>
      </c>
      <c r="C168" s="16" t="s">
        <v>184</v>
      </c>
      <c r="D168" s="60">
        <v>3553.8962516000001</v>
      </c>
    </row>
    <row r="169" spans="1:4" x14ac:dyDescent="0.3">
      <c r="A169" s="16" t="s">
        <v>3</v>
      </c>
      <c r="B169" s="16" t="s">
        <v>187</v>
      </c>
      <c r="C169" s="16" t="s">
        <v>184</v>
      </c>
      <c r="D169" s="60">
        <v>2926.7772771</v>
      </c>
    </row>
    <row r="170" spans="1:4" x14ac:dyDescent="0.3">
      <c r="A170" s="16" t="s">
        <v>3</v>
      </c>
      <c r="B170" s="16" t="s">
        <v>188</v>
      </c>
      <c r="C170" s="16" t="s">
        <v>184</v>
      </c>
      <c r="D170" s="60">
        <v>3193.9600448000001</v>
      </c>
    </row>
    <row r="171" spans="1:4" x14ac:dyDescent="0.3">
      <c r="A171" s="16" t="s">
        <v>3</v>
      </c>
      <c r="B171" s="16" t="s">
        <v>189</v>
      </c>
      <c r="C171" s="16" t="s">
        <v>184</v>
      </c>
      <c r="D171" s="60">
        <v>9995.2884300999995</v>
      </c>
    </row>
    <row r="172" spans="1:4" x14ac:dyDescent="0.3">
      <c r="A172" s="16" t="s">
        <v>3</v>
      </c>
      <c r="B172" s="16" t="s">
        <v>190</v>
      </c>
      <c r="C172" s="16" t="s">
        <v>184</v>
      </c>
      <c r="D172" s="60">
        <v>3868.0273072</v>
      </c>
    </row>
    <row r="173" spans="1:4" x14ac:dyDescent="0.3">
      <c r="A173" s="16" t="s">
        <v>3</v>
      </c>
      <c r="B173" s="16" t="s">
        <v>191</v>
      </c>
      <c r="C173" s="16" t="s">
        <v>184</v>
      </c>
      <c r="D173" s="60">
        <v>4793.6936028</v>
      </c>
    </row>
    <row r="174" spans="1:4" x14ac:dyDescent="0.3">
      <c r="A174" s="16" t="s">
        <v>3</v>
      </c>
      <c r="B174" s="16" t="s">
        <v>192</v>
      </c>
      <c r="C174" s="16" t="s">
        <v>184</v>
      </c>
      <c r="D174" s="60">
        <v>2186.1804811000002</v>
      </c>
    </row>
    <row r="175" spans="1:4" x14ac:dyDescent="0.3">
      <c r="A175" s="16" t="s">
        <v>3</v>
      </c>
      <c r="B175" s="16" t="s">
        <v>193</v>
      </c>
      <c r="C175" s="16" t="s">
        <v>184</v>
      </c>
      <c r="D175" s="60">
        <v>1874.7218817</v>
      </c>
    </row>
    <row r="176" spans="1:4" x14ac:dyDescent="0.3">
      <c r="A176" s="16" t="s">
        <v>3</v>
      </c>
      <c r="B176" s="16" t="s">
        <v>194</v>
      </c>
      <c r="C176" s="16" t="s">
        <v>184</v>
      </c>
      <c r="D176" s="60">
        <v>1804.5213047</v>
      </c>
    </row>
    <row r="177" spans="1:4" x14ac:dyDescent="0.3">
      <c r="A177" s="16" t="s">
        <v>3</v>
      </c>
      <c r="B177" s="16" t="s">
        <v>195</v>
      </c>
      <c r="C177" s="16" t="s">
        <v>184</v>
      </c>
      <c r="D177" s="60">
        <v>1959.768045</v>
      </c>
    </row>
    <row r="178" spans="1:4" x14ac:dyDescent="0.3">
      <c r="A178" s="16" t="s">
        <v>3</v>
      </c>
      <c r="B178" s="16" t="s">
        <v>196</v>
      </c>
      <c r="C178" s="16" t="s">
        <v>5</v>
      </c>
      <c r="D178" s="60">
        <v>203.55199453</v>
      </c>
    </row>
    <row r="179" spans="1:4" x14ac:dyDescent="0.3">
      <c r="A179" s="16" t="s">
        <v>3</v>
      </c>
      <c r="B179" s="16" t="s">
        <v>196</v>
      </c>
      <c r="C179" s="16" t="s">
        <v>37</v>
      </c>
      <c r="D179" s="60">
        <v>5103.6471503000002</v>
      </c>
    </row>
    <row r="180" spans="1:4" x14ac:dyDescent="0.3">
      <c r="A180" s="16" t="s">
        <v>3</v>
      </c>
      <c r="B180" s="16" t="s">
        <v>196</v>
      </c>
      <c r="C180" s="16" t="s">
        <v>50</v>
      </c>
      <c r="D180" s="60">
        <v>13325.825058</v>
      </c>
    </row>
    <row r="181" spans="1:4" x14ac:dyDescent="0.3">
      <c r="A181" s="16" t="s">
        <v>3</v>
      </c>
      <c r="B181" s="16" t="s">
        <v>196</v>
      </c>
      <c r="C181" s="16" t="s">
        <v>85</v>
      </c>
      <c r="D181" s="60">
        <v>2213.3047376999998</v>
      </c>
    </row>
    <row r="182" spans="1:4" x14ac:dyDescent="0.3">
      <c r="A182" s="16" t="s">
        <v>3</v>
      </c>
      <c r="B182" s="16" t="s">
        <v>196</v>
      </c>
      <c r="C182" s="16" t="s">
        <v>96</v>
      </c>
      <c r="D182" s="60">
        <v>481.10728871999999</v>
      </c>
    </row>
    <row r="183" spans="1:4" x14ac:dyDescent="0.3">
      <c r="A183" s="16" t="s">
        <v>3</v>
      </c>
      <c r="B183" s="16" t="s">
        <v>196</v>
      </c>
      <c r="C183" s="16" t="s">
        <v>105</v>
      </c>
      <c r="D183" s="60">
        <v>3200.4572073999998</v>
      </c>
    </row>
    <row r="184" spans="1:4" x14ac:dyDescent="0.3">
      <c r="A184" s="16" t="s">
        <v>3</v>
      </c>
      <c r="B184" s="16" t="s">
        <v>196</v>
      </c>
      <c r="C184" s="16" t="s">
        <v>118</v>
      </c>
      <c r="D184" s="60">
        <v>744.07239129000004</v>
      </c>
    </row>
    <row r="185" spans="1:4" x14ac:dyDescent="0.3">
      <c r="A185" s="16" t="s">
        <v>3</v>
      </c>
      <c r="B185" s="16" t="s">
        <v>196</v>
      </c>
      <c r="C185" s="16" t="s">
        <v>126</v>
      </c>
      <c r="D185" s="60">
        <v>1550.4171197999999</v>
      </c>
    </row>
    <row r="186" spans="1:4" x14ac:dyDescent="0.3">
      <c r="A186" s="16" t="s">
        <v>3</v>
      </c>
      <c r="B186" s="16" t="s">
        <v>196</v>
      </c>
      <c r="C186" s="16" t="s">
        <v>138</v>
      </c>
      <c r="D186" s="60">
        <v>1966.6408779000001</v>
      </c>
    </row>
    <row r="187" spans="1:4" x14ac:dyDescent="0.3">
      <c r="A187" s="16" t="s">
        <v>3</v>
      </c>
      <c r="B187" s="16" t="s">
        <v>196</v>
      </c>
      <c r="C187" s="16" t="s">
        <v>142</v>
      </c>
      <c r="D187" s="60">
        <v>1974.8979915</v>
      </c>
    </row>
    <row r="188" spans="1:4" x14ac:dyDescent="0.3">
      <c r="A188" s="16" t="s">
        <v>3</v>
      </c>
      <c r="B188" s="16" t="s">
        <v>196</v>
      </c>
      <c r="C188" s="16" t="s">
        <v>146</v>
      </c>
      <c r="D188" s="60">
        <v>568.15349587000003</v>
      </c>
    </row>
    <row r="189" spans="1:4" x14ac:dyDescent="0.3">
      <c r="A189" s="16" t="s">
        <v>3</v>
      </c>
      <c r="B189" s="16" t="s">
        <v>196</v>
      </c>
      <c r="C189" s="16" t="s">
        <v>157</v>
      </c>
      <c r="D189" s="60">
        <v>1202.9665309</v>
      </c>
    </row>
    <row r="190" spans="1:4" x14ac:dyDescent="0.3">
      <c r="A190" s="16" t="s">
        <v>3</v>
      </c>
      <c r="B190" s="16" t="s">
        <v>196</v>
      </c>
      <c r="C190" s="16" t="s">
        <v>162</v>
      </c>
      <c r="D190" s="60">
        <v>876.43685123</v>
      </c>
    </row>
    <row r="191" spans="1:4" x14ac:dyDescent="0.3">
      <c r="A191" s="16" t="s">
        <v>3</v>
      </c>
      <c r="B191" s="16" t="s">
        <v>196</v>
      </c>
      <c r="C191" s="16" t="s">
        <v>168</v>
      </c>
      <c r="D191" s="60">
        <v>160.82794215000001</v>
      </c>
    </row>
    <row r="192" spans="1:4" x14ac:dyDescent="0.3">
      <c r="A192" s="16" t="s">
        <v>3</v>
      </c>
      <c r="B192" s="16" t="s">
        <v>196</v>
      </c>
      <c r="C192" s="16" t="s">
        <v>175</v>
      </c>
      <c r="D192" s="60">
        <v>26.447503267999998</v>
      </c>
    </row>
    <row r="193" spans="1:4" x14ac:dyDescent="0.3">
      <c r="A193" s="16" t="s">
        <v>3</v>
      </c>
      <c r="B193" s="16" t="s">
        <v>196</v>
      </c>
      <c r="C193" s="16" t="s">
        <v>178</v>
      </c>
      <c r="D193" s="60">
        <v>741.75752282999997</v>
      </c>
    </row>
    <row r="194" spans="1:4" x14ac:dyDescent="0.3">
      <c r="A194" s="16" t="s">
        <v>3</v>
      </c>
      <c r="B194" s="16" t="s">
        <v>196</v>
      </c>
      <c r="C194" s="16" t="s">
        <v>184</v>
      </c>
      <c r="D194" s="60">
        <v>2465.3984657999999</v>
      </c>
    </row>
    <row r="195" spans="1:4" x14ac:dyDescent="0.3">
      <c r="A195" s="16" t="s">
        <v>197</v>
      </c>
      <c r="B195" s="16" t="s">
        <v>4</v>
      </c>
      <c r="C195" s="16" t="s">
        <v>5</v>
      </c>
      <c r="D195" s="60">
        <v>14993.498933000001</v>
      </c>
    </row>
    <row r="196" spans="1:4" x14ac:dyDescent="0.3">
      <c r="A196" s="16" t="s">
        <v>197</v>
      </c>
      <c r="B196" s="16" t="s">
        <v>6</v>
      </c>
      <c r="C196" s="16" t="s">
        <v>5</v>
      </c>
      <c r="D196" s="60">
        <v>14628.553109</v>
      </c>
    </row>
    <row r="197" spans="1:4" x14ac:dyDescent="0.3">
      <c r="A197" s="16" t="s">
        <v>197</v>
      </c>
      <c r="B197" s="16" t="s">
        <v>7</v>
      </c>
      <c r="C197" s="16" t="s">
        <v>5</v>
      </c>
      <c r="D197" s="60">
        <v>1548.9739858999999</v>
      </c>
    </row>
    <row r="198" spans="1:4" x14ac:dyDescent="0.3">
      <c r="A198" s="16" t="s">
        <v>197</v>
      </c>
      <c r="B198" s="16" t="s">
        <v>8</v>
      </c>
      <c r="C198" s="16" t="s">
        <v>5</v>
      </c>
      <c r="D198" s="60">
        <v>35.581289476999999</v>
      </c>
    </row>
    <row r="199" spans="1:4" x14ac:dyDescent="0.3">
      <c r="A199" s="16" t="s">
        <v>197</v>
      </c>
      <c r="B199" s="16" t="s">
        <v>9</v>
      </c>
      <c r="C199" s="16" t="s">
        <v>5</v>
      </c>
      <c r="D199" s="60">
        <v>389.27574034000003</v>
      </c>
    </row>
    <row r="200" spans="1:4" x14ac:dyDescent="0.3">
      <c r="A200" s="16" t="s">
        <v>197</v>
      </c>
      <c r="B200" s="16" t="s">
        <v>10</v>
      </c>
      <c r="C200" s="16" t="s">
        <v>5</v>
      </c>
      <c r="D200" s="60">
        <v>1053.8012716999999</v>
      </c>
    </row>
    <row r="201" spans="1:4" x14ac:dyDescent="0.3">
      <c r="A201" s="16" t="s">
        <v>197</v>
      </c>
      <c r="B201" s="16" t="s">
        <v>11</v>
      </c>
      <c r="C201" s="16" t="s">
        <v>5</v>
      </c>
      <c r="D201" s="60">
        <v>4236.7586247999998</v>
      </c>
    </row>
    <row r="202" spans="1:4" x14ac:dyDescent="0.3">
      <c r="A202" s="16" t="s">
        <v>197</v>
      </c>
      <c r="B202" s="16" t="s">
        <v>274</v>
      </c>
      <c r="C202" s="16" t="s">
        <v>5</v>
      </c>
      <c r="D202" s="60">
        <v>357.16617747999999</v>
      </c>
    </row>
    <row r="203" spans="1:4" x14ac:dyDescent="0.3">
      <c r="A203" s="16" t="s">
        <v>197</v>
      </c>
      <c r="B203" s="16" t="s">
        <v>275</v>
      </c>
      <c r="C203" s="16" t="s">
        <v>5</v>
      </c>
      <c r="D203" s="60">
        <v>4556.4940118000004</v>
      </c>
    </row>
    <row r="204" spans="1:4" x14ac:dyDescent="0.3">
      <c r="A204" s="16" t="s">
        <v>197</v>
      </c>
      <c r="B204" s="16" t="s">
        <v>14</v>
      </c>
      <c r="C204" s="16" t="s">
        <v>5</v>
      </c>
      <c r="D204" s="60">
        <v>104.9459294</v>
      </c>
    </row>
    <row r="205" spans="1:4" x14ac:dyDescent="0.3">
      <c r="A205" s="16" t="s">
        <v>197</v>
      </c>
      <c r="B205" s="16" t="s">
        <v>15</v>
      </c>
      <c r="C205" s="16" t="s">
        <v>5</v>
      </c>
      <c r="D205" s="60">
        <v>235.36180454000001</v>
      </c>
    </row>
    <row r="206" spans="1:4" x14ac:dyDescent="0.3">
      <c r="A206" s="16" t="s">
        <v>197</v>
      </c>
      <c r="B206" s="16" t="s">
        <v>16</v>
      </c>
      <c r="C206" s="16" t="s">
        <v>5</v>
      </c>
      <c r="D206" s="60">
        <v>441.42917842000003</v>
      </c>
    </row>
    <row r="207" spans="1:4" x14ac:dyDescent="0.3">
      <c r="A207" s="16" t="s">
        <v>197</v>
      </c>
      <c r="B207" s="16" t="s">
        <v>17</v>
      </c>
      <c r="C207" s="16" t="s">
        <v>5</v>
      </c>
      <c r="D207" s="60">
        <v>1460.5263996000001</v>
      </c>
    </row>
    <row r="208" spans="1:4" x14ac:dyDescent="0.3">
      <c r="A208" s="16" t="s">
        <v>197</v>
      </c>
      <c r="B208" s="16" t="s">
        <v>18</v>
      </c>
      <c r="C208" s="16" t="s">
        <v>5</v>
      </c>
      <c r="D208" s="60">
        <v>5325.3168195999997</v>
      </c>
    </row>
    <row r="209" spans="1:4" x14ac:dyDescent="0.3">
      <c r="A209" s="16" t="s">
        <v>197</v>
      </c>
      <c r="B209" s="16" t="s">
        <v>19</v>
      </c>
      <c r="C209" s="16" t="s">
        <v>5</v>
      </c>
      <c r="D209" s="60">
        <v>216585.36225000001</v>
      </c>
    </row>
    <row r="210" spans="1:4" x14ac:dyDescent="0.3">
      <c r="A210" s="16" t="s">
        <v>197</v>
      </c>
      <c r="B210" s="16" t="s">
        <v>20</v>
      </c>
      <c r="C210" s="16" t="s">
        <v>5</v>
      </c>
      <c r="D210" s="60">
        <v>7557.3728948999997</v>
      </c>
    </row>
    <row r="211" spans="1:4" x14ac:dyDescent="0.3">
      <c r="A211" s="16" t="s">
        <v>197</v>
      </c>
      <c r="B211" s="16" t="s">
        <v>21</v>
      </c>
      <c r="C211" s="16" t="s">
        <v>5</v>
      </c>
      <c r="D211" s="60">
        <v>43718.086243999998</v>
      </c>
    </row>
    <row r="212" spans="1:4" x14ac:dyDescent="0.3">
      <c r="A212" s="16" t="s">
        <v>197</v>
      </c>
      <c r="B212" s="16" t="s">
        <v>22</v>
      </c>
      <c r="C212" s="16" t="s">
        <v>5</v>
      </c>
      <c r="D212" s="60">
        <v>22833.830514000001</v>
      </c>
    </row>
    <row r="213" spans="1:4" x14ac:dyDescent="0.3">
      <c r="A213" s="16" t="s">
        <v>197</v>
      </c>
      <c r="B213" s="16" t="s">
        <v>23</v>
      </c>
      <c r="C213" s="16" t="s">
        <v>5</v>
      </c>
      <c r="D213" s="60">
        <v>5501.9800676000004</v>
      </c>
    </row>
    <row r="214" spans="1:4" x14ac:dyDescent="0.3">
      <c r="A214" s="16" t="s">
        <v>197</v>
      </c>
      <c r="B214" s="16" t="s">
        <v>24</v>
      </c>
      <c r="C214" s="16" t="s">
        <v>5</v>
      </c>
      <c r="D214" s="60">
        <v>367.55122484999998</v>
      </c>
    </row>
    <row r="215" spans="1:4" x14ac:dyDescent="0.3">
      <c r="A215" s="16" t="s">
        <v>197</v>
      </c>
      <c r="B215" s="16" t="s">
        <v>25</v>
      </c>
      <c r="C215" s="16" t="s">
        <v>5</v>
      </c>
      <c r="D215" s="60">
        <v>4725.7822551999998</v>
      </c>
    </row>
    <row r="216" spans="1:4" x14ac:dyDescent="0.3">
      <c r="A216" s="16" t="s">
        <v>197</v>
      </c>
      <c r="B216" s="16" t="s">
        <v>26</v>
      </c>
      <c r="C216" s="16" t="s">
        <v>5</v>
      </c>
      <c r="D216" s="60">
        <v>12773.693357</v>
      </c>
    </row>
    <row r="217" spans="1:4" x14ac:dyDescent="0.3">
      <c r="A217" s="16" t="s">
        <v>197</v>
      </c>
      <c r="B217" s="16" t="s">
        <v>27</v>
      </c>
      <c r="C217" s="16" t="s">
        <v>5</v>
      </c>
      <c r="D217" s="60">
        <v>3.5451070233999999</v>
      </c>
    </row>
    <row r="218" spans="1:4" x14ac:dyDescent="0.3">
      <c r="A218" s="16" t="s">
        <v>197</v>
      </c>
      <c r="B218" s="16" t="s">
        <v>28</v>
      </c>
      <c r="C218" s="16" t="s">
        <v>5</v>
      </c>
      <c r="D218" s="60">
        <v>4972.3753169000001</v>
      </c>
    </row>
    <row r="219" spans="1:4" x14ac:dyDescent="0.3">
      <c r="A219" s="16" t="s">
        <v>197</v>
      </c>
      <c r="B219" s="16" t="s">
        <v>29</v>
      </c>
      <c r="C219" s="16" t="s">
        <v>5</v>
      </c>
      <c r="D219" s="60">
        <v>186.23034491000001</v>
      </c>
    </row>
    <row r="220" spans="1:4" x14ac:dyDescent="0.3">
      <c r="A220" s="16" t="s">
        <v>197</v>
      </c>
      <c r="B220" s="16" t="s">
        <v>30</v>
      </c>
      <c r="C220" s="16" t="s">
        <v>5</v>
      </c>
      <c r="D220" s="60">
        <v>67.040603015000002</v>
      </c>
    </row>
    <row r="221" spans="1:4" x14ac:dyDescent="0.3">
      <c r="A221" s="16" t="s">
        <v>197</v>
      </c>
      <c r="B221" s="16" t="s">
        <v>31</v>
      </c>
      <c r="C221" s="16" t="s">
        <v>5</v>
      </c>
      <c r="D221" s="60">
        <v>75.763891064000006</v>
      </c>
    </row>
    <row r="222" spans="1:4" x14ac:dyDescent="0.3">
      <c r="A222" s="16" t="s">
        <v>197</v>
      </c>
      <c r="B222" s="16" t="s">
        <v>32</v>
      </c>
      <c r="C222" s="16" t="s">
        <v>5</v>
      </c>
      <c r="D222" s="60">
        <v>147.80592414</v>
      </c>
    </row>
    <row r="223" spans="1:4" x14ac:dyDescent="0.3">
      <c r="A223" s="16" t="s">
        <v>197</v>
      </c>
      <c r="B223" s="16" t="s">
        <v>33</v>
      </c>
      <c r="C223" s="16" t="s">
        <v>5</v>
      </c>
      <c r="D223" s="60">
        <v>219.55593551999999</v>
      </c>
    </row>
    <row r="224" spans="1:4" x14ac:dyDescent="0.3">
      <c r="A224" s="16" t="s">
        <v>197</v>
      </c>
      <c r="B224" s="16" t="s">
        <v>34</v>
      </c>
      <c r="C224" s="16" t="s">
        <v>5</v>
      </c>
      <c r="D224" s="60">
        <v>1453.1287749999999</v>
      </c>
    </row>
    <row r="225" spans="1:4" x14ac:dyDescent="0.3">
      <c r="A225" s="16" t="s">
        <v>197</v>
      </c>
      <c r="B225" s="16" t="s">
        <v>35</v>
      </c>
      <c r="C225" s="16" t="s">
        <v>5</v>
      </c>
      <c r="D225" s="60">
        <v>382.31643921</v>
      </c>
    </row>
    <row r="226" spans="1:4" x14ac:dyDescent="0.3">
      <c r="A226" s="16" t="s">
        <v>197</v>
      </c>
      <c r="B226" s="16" t="s">
        <v>36</v>
      </c>
      <c r="C226" s="16" t="s">
        <v>37</v>
      </c>
      <c r="D226" s="60">
        <v>9588.3565495000003</v>
      </c>
    </row>
    <row r="227" spans="1:4" x14ac:dyDescent="0.3">
      <c r="A227" s="16" t="s">
        <v>197</v>
      </c>
      <c r="B227" s="16" t="s">
        <v>38</v>
      </c>
      <c r="C227" s="16" t="s">
        <v>37</v>
      </c>
      <c r="D227" s="60">
        <v>24965.944241000001</v>
      </c>
    </row>
    <row r="228" spans="1:4" x14ac:dyDescent="0.3">
      <c r="A228" s="16" t="s">
        <v>197</v>
      </c>
      <c r="B228" s="16" t="s">
        <v>39</v>
      </c>
      <c r="C228" s="16" t="s">
        <v>37</v>
      </c>
      <c r="D228" s="60">
        <v>1175.6863046000001</v>
      </c>
    </row>
    <row r="229" spans="1:4" x14ac:dyDescent="0.3">
      <c r="A229" s="16" t="s">
        <v>197</v>
      </c>
      <c r="B229" s="16" t="s">
        <v>40</v>
      </c>
      <c r="C229" s="16" t="s">
        <v>37</v>
      </c>
      <c r="D229" s="60">
        <v>6762.3854416000004</v>
      </c>
    </row>
    <row r="230" spans="1:4" x14ac:dyDescent="0.3">
      <c r="A230" s="16" t="s">
        <v>197</v>
      </c>
      <c r="B230" s="16" t="s">
        <v>41</v>
      </c>
      <c r="C230" s="16" t="s">
        <v>37</v>
      </c>
      <c r="D230" s="60">
        <v>8810.3487609999993</v>
      </c>
    </row>
    <row r="231" spans="1:4" x14ac:dyDescent="0.3">
      <c r="A231" s="16" t="s">
        <v>197</v>
      </c>
      <c r="B231" s="16" t="s">
        <v>42</v>
      </c>
      <c r="C231" s="16" t="s">
        <v>37</v>
      </c>
      <c r="D231" s="60">
        <v>2354.6094161000001</v>
      </c>
    </row>
    <row r="232" spans="1:4" x14ac:dyDescent="0.3">
      <c r="A232" s="16" t="s">
        <v>197</v>
      </c>
      <c r="B232" s="16" t="s">
        <v>43</v>
      </c>
      <c r="C232" s="16" t="s">
        <v>37</v>
      </c>
      <c r="D232" s="60">
        <v>28074.861743000001</v>
      </c>
    </row>
    <row r="233" spans="1:4" x14ac:dyDescent="0.3">
      <c r="A233" s="16" t="s">
        <v>197</v>
      </c>
      <c r="B233" s="16" t="s">
        <v>44</v>
      </c>
      <c r="C233" s="16" t="s">
        <v>37</v>
      </c>
      <c r="D233" s="60">
        <v>1458.1884457000001</v>
      </c>
    </row>
    <row r="234" spans="1:4" x14ac:dyDescent="0.3">
      <c r="A234" s="16" t="s">
        <v>197</v>
      </c>
      <c r="B234" s="16" t="s">
        <v>45</v>
      </c>
      <c r="C234" s="16" t="s">
        <v>37</v>
      </c>
      <c r="D234" s="60">
        <v>6351.0986753999996</v>
      </c>
    </row>
    <row r="235" spans="1:4" x14ac:dyDescent="0.3">
      <c r="A235" s="16" t="s">
        <v>197</v>
      </c>
      <c r="B235" s="16" t="s">
        <v>46</v>
      </c>
      <c r="C235" s="16" t="s">
        <v>37</v>
      </c>
      <c r="D235" s="60">
        <v>254.71406959000001</v>
      </c>
    </row>
    <row r="236" spans="1:4" x14ac:dyDescent="0.3">
      <c r="A236" s="16" t="s">
        <v>197</v>
      </c>
      <c r="B236" s="16" t="s">
        <v>47</v>
      </c>
      <c r="C236" s="16" t="s">
        <v>37</v>
      </c>
      <c r="D236" s="60">
        <v>649.13729373000001</v>
      </c>
    </row>
    <row r="237" spans="1:4" x14ac:dyDescent="0.3">
      <c r="A237" s="16" t="s">
        <v>197</v>
      </c>
      <c r="B237" s="16" t="s">
        <v>48</v>
      </c>
      <c r="C237" s="16" t="s">
        <v>37</v>
      </c>
      <c r="D237" s="60">
        <v>712.95251930999996</v>
      </c>
    </row>
    <row r="238" spans="1:4" x14ac:dyDescent="0.3">
      <c r="A238" s="16" t="s">
        <v>197</v>
      </c>
      <c r="B238" s="16" t="s">
        <v>49</v>
      </c>
      <c r="C238" s="16" t="s">
        <v>50</v>
      </c>
      <c r="D238" s="60">
        <v>26086.188873999999</v>
      </c>
    </row>
    <row r="239" spans="1:4" x14ac:dyDescent="0.3">
      <c r="A239" s="16" t="s">
        <v>197</v>
      </c>
      <c r="B239" s="16" t="s">
        <v>51</v>
      </c>
      <c r="C239" s="16" t="s">
        <v>50</v>
      </c>
      <c r="D239" s="60">
        <v>27990.355804999999</v>
      </c>
    </row>
    <row r="240" spans="1:4" x14ac:dyDescent="0.3">
      <c r="A240" s="16" t="s">
        <v>197</v>
      </c>
      <c r="B240" s="16" t="s">
        <v>52</v>
      </c>
      <c r="C240" s="16" t="s">
        <v>50</v>
      </c>
      <c r="D240" s="60">
        <v>34678.633083000001</v>
      </c>
    </row>
    <row r="241" spans="1:4" x14ac:dyDescent="0.3">
      <c r="A241" s="16" t="s">
        <v>197</v>
      </c>
      <c r="B241" s="16" t="s">
        <v>53</v>
      </c>
      <c r="C241" s="16" t="s">
        <v>50</v>
      </c>
      <c r="D241" s="60">
        <v>47249.898322000001</v>
      </c>
    </row>
    <row r="242" spans="1:4" x14ac:dyDescent="0.3">
      <c r="A242" s="16" t="s">
        <v>197</v>
      </c>
      <c r="B242" s="16" t="s">
        <v>54</v>
      </c>
      <c r="C242" s="16" t="s">
        <v>50</v>
      </c>
      <c r="D242" s="60">
        <v>28483.187152999999</v>
      </c>
    </row>
    <row r="243" spans="1:4" x14ac:dyDescent="0.3">
      <c r="A243" s="16" t="s">
        <v>197</v>
      </c>
      <c r="B243" s="16" t="s">
        <v>55</v>
      </c>
      <c r="C243" s="16" t="s">
        <v>50</v>
      </c>
      <c r="D243" s="60">
        <v>22647.178472</v>
      </c>
    </row>
    <row r="244" spans="1:4" x14ac:dyDescent="0.3">
      <c r="A244" s="16" t="s">
        <v>197</v>
      </c>
      <c r="B244" s="16" t="s">
        <v>56</v>
      </c>
      <c r="C244" s="16" t="s">
        <v>50</v>
      </c>
      <c r="D244" s="60">
        <v>27472.128506000001</v>
      </c>
    </row>
    <row r="245" spans="1:4" x14ac:dyDescent="0.3">
      <c r="A245" s="16" t="s">
        <v>197</v>
      </c>
      <c r="B245" s="16" t="s">
        <v>57</v>
      </c>
      <c r="C245" s="16" t="s">
        <v>50</v>
      </c>
      <c r="D245" s="60">
        <v>29094.716988</v>
      </c>
    </row>
    <row r="246" spans="1:4" x14ac:dyDescent="0.3">
      <c r="A246" s="16" t="s">
        <v>197</v>
      </c>
      <c r="B246" s="16" t="s">
        <v>58</v>
      </c>
      <c r="C246" s="16" t="s">
        <v>50</v>
      </c>
      <c r="D246" s="60">
        <v>16877.096382</v>
      </c>
    </row>
    <row r="247" spans="1:4" x14ac:dyDescent="0.3">
      <c r="A247" s="16" t="s">
        <v>197</v>
      </c>
      <c r="B247" s="16" t="s">
        <v>59</v>
      </c>
      <c r="C247" s="16" t="s">
        <v>50</v>
      </c>
      <c r="D247" s="60">
        <v>22236.445222999999</v>
      </c>
    </row>
    <row r="248" spans="1:4" x14ac:dyDescent="0.3">
      <c r="A248" s="16" t="s">
        <v>197</v>
      </c>
      <c r="B248" s="16" t="s">
        <v>60</v>
      </c>
      <c r="C248" s="16" t="s">
        <v>50</v>
      </c>
      <c r="D248" s="60">
        <v>1960.7841963999999</v>
      </c>
    </row>
    <row r="249" spans="1:4" x14ac:dyDescent="0.3">
      <c r="A249" s="16" t="s">
        <v>197</v>
      </c>
      <c r="B249" s="16" t="s">
        <v>198</v>
      </c>
      <c r="C249" s="16" t="s">
        <v>50</v>
      </c>
      <c r="D249" s="60">
        <v>49228.836001999996</v>
      </c>
    </row>
    <row r="250" spans="1:4" x14ac:dyDescent="0.3">
      <c r="A250" s="16" t="s">
        <v>197</v>
      </c>
      <c r="B250" s="16" t="s">
        <v>199</v>
      </c>
      <c r="C250" s="16" t="s">
        <v>50</v>
      </c>
      <c r="D250" s="60">
        <v>23027.595788999999</v>
      </c>
    </row>
    <row r="251" spans="1:4" x14ac:dyDescent="0.3">
      <c r="A251" s="16" t="s">
        <v>197</v>
      </c>
      <c r="B251" s="16" t="s">
        <v>65</v>
      </c>
      <c r="C251" s="16" t="s">
        <v>50</v>
      </c>
      <c r="D251" s="60">
        <v>35854.639646000003</v>
      </c>
    </row>
    <row r="252" spans="1:4" x14ac:dyDescent="0.3">
      <c r="A252" s="16" t="s">
        <v>197</v>
      </c>
      <c r="B252" s="16" t="s">
        <v>66</v>
      </c>
      <c r="C252" s="16" t="s">
        <v>50</v>
      </c>
      <c r="D252" s="60">
        <v>37304.714037999998</v>
      </c>
    </row>
    <row r="253" spans="1:4" x14ac:dyDescent="0.3">
      <c r="A253" s="16" t="s">
        <v>197</v>
      </c>
      <c r="B253" s="16" t="s">
        <v>67</v>
      </c>
      <c r="C253" s="16" t="s">
        <v>50</v>
      </c>
      <c r="D253" s="60">
        <v>34970.195806000003</v>
      </c>
    </row>
    <row r="254" spans="1:4" x14ac:dyDescent="0.3">
      <c r="A254" s="16" t="s">
        <v>197</v>
      </c>
      <c r="B254" s="16" t="s">
        <v>68</v>
      </c>
      <c r="C254" s="16" t="s">
        <v>50</v>
      </c>
      <c r="D254" s="60">
        <v>36665.91706</v>
      </c>
    </row>
    <row r="255" spans="1:4" x14ac:dyDescent="0.3">
      <c r="A255" s="16" t="s">
        <v>197</v>
      </c>
      <c r="B255" s="16" t="s">
        <v>69</v>
      </c>
      <c r="C255" s="16" t="s">
        <v>50</v>
      </c>
      <c r="D255" s="60">
        <v>64033.783542999998</v>
      </c>
    </row>
    <row r="256" spans="1:4" x14ac:dyDescent="0.3">
      <c r="A256" s="16" t="s">
        <v>197</v>
      </c>
      <c r="B256" s="16" t="s">
        <v>70</v>
      </c>
      <c r="C256" s="16" t="s">
        <v>50</v>
      </c>
      <c r="D256" s="60">
        <v>58522.473899999997</v>
      </c>
    </row>
    <row r="257" spans="1:4" x14ac:dyDescent="0.3">
      <c r="A257" s="16" t="s">
        <v>197</v>
      </c>
      <c r="B257" s="16" t="s">
        <v>71</v>
      </c>
      <c r="C257" s="16" t="s">
        <v>50</v>
      </c>
      <c r="D257" s="60">
        <v>107828.60945</v>
      </c>
    </row>
    <row r="258" spans="1:4" x14ac:dyDescent="0.3">
      <c r="A258" s="16" t="s">
        <v>197</v>
      </c>
      <c r="B258" s="16" t="s">
        <v>72</v>
      </c>
      <c r="C258" s="16" t="s">
        <v>50</v>
      </c>
      <c r="D258" s="60">
        <v>82048.807683999999</v>
      </c>
    </row>
    <row r="259" spans="1:4" x14ac:dyDescent="0.3">
      <c r="A259" s="16" t="s">
        <v>197</v>
      </c>
      <c r="B259" s="16" t="s">
        <v>73</v>
      </c>
      <c r="C259" s="16" t="s">
        <v>50</v>
      </c>
      <c r="D259" s="60">
        <v>125353.42608999999</v>
      </c>
    </row>
    <row r="260" spans="1:4" x14ac:dyDescent="0.3">
      <c r="A260" s="16" t="s">
        <v>197</v>
      </c>
      <c r="B260" s="16" t="s">
        <v>74</v>
      </c>
      <c r="C260" s="16" t="s">
        <v>50</v>
      </c>
      <c r="D260" s="60">
        <v>489289.26055000001</v>
      </c>
    </row>
    <row r="261" spans="1:4" x14ac:dyDescent="0.3">
      <c r="A261" s="16" t="s">
        <v>197</v>
      </c>
      <c r="B261" s="16" t="s">
        <v>76</v>
      </c>
      <c r="C261" s="16" t="s">
        <v>50</v>
      </c>
      <c r="D261" s="60">
        <v>21755.301695999999</v>
      </c>
    </row>
    <row r="262" spans="1:4" x14ac:dyDescent="0.3">
      <c r="A262" s="16" t="s">
        <v>197</v>
      </c>
      <c r="B262" s="16" t="s">
        <v>77</v>
      </c>
      <c r="C262" s="16" t="s">
        <v>50</v>
      </c>
      <c r="D262" s="60">
        <v>52005.959819000003</v>
      </c>
    </row>
    <row r="263" spans="1:4" x14ac:dyDescent="0.3">
      <c r="A263" s="16" t="s">
        <v>197</v>
      </c>
      <c r="B263" s="16" t="s">
        <v>78</v>
      </c>
      <c r="C263" s="16" t="s">
        <v>50</v>
      </c>
      <c r="D263" s="60">
        <v>18604.666207999999</v>
      </c>
    </row>
    <row r="264" spans="1:4" x14ac:dyDescent="0.3">
      <c r="A264" s="16" t="s">
        <v>197</v>
      </c>
      <c r="B264" s="16" t="s">
        <v>79</v>
      </c>
      <c r="C264" s="16" t="s">
        <v>50</v>
      </c>
      <c r="D264" s="60">
        <v>51268.853769000001</v>
      </c>
    </row>
    <row r="265" spans="1:4" x14ac:dyDescent="0.3">
      <c r="A265" s="16" t="s">
        <v>197</v>
      </c>
      <c r="B265" s="16" t="s">
        <v>80</v>
      </c>
      <c r="C265" s="16" t="s">
        <v>50</v>
      </c>
      <c r="D265" s="60">
        <v>233169.78520000001</v>
      </c>
    </row>
    <row r="266" spans="1:4" x14ac:dyDescent="0.3">
      <c r="A266" s="16" t="s">
        <v>197</v>
      </c>
      <c r="B266" s="16" t="s">
        <v>81</v>
      </c>
      <c r="C266" s="16" t="s">
        <v>50</v>
      </c>
      <c r="D266" s="60">
        <v>173030.41498999999</v>
      </c>
    </row>
    <row r="267" spans="1:4" x14ac:dyDescent="0.3">
      <c r="A267" s="16" t="s">
        <v>197</v>
      </c>
      <c r="B267" s="16" t="s">
        <v>82</v>
      </c>
      <c r="C267" s="16" t="s">
        <v>50</v>
      </c>
      <c r="D267" s="60">
        <v>57909.830058</v>
      </c>
    </row>
    <row r="268" spans="1:4" x14ac:dyDescent="0.3">
      <c r="A268" s="16" t="s">
        <v>197</v>
      </c>
      <c r="B268" s="16" t="s">
        <v>83</v>
      </c>
      <c r="C268" s="16" t="s">
        <v>50</v>
      </c>
      <c r="D268" s="60">
        <v>50003.566954000002</v>
      </c>
    </row>
    <row r="269" spans="1:4" x14ac:dyDescent="0.3">
      <c r="A269" s="16" t="s">
        <v>197</v>
      </c>
      <c r="B269" s="16" t="s">
        <v>84</v>
      </c>
      <c r="C269" s="16" t="s">
        <v>85</v>
      </c>
      <c r="D269" s="60">
        <v>2391.8765484999999</v>
      </c>
    </row>
    <row r="270" spans="1:4" x14ac:dyDescent="0.3">
      <c r="A270" s="16" t="s">
        <v>197</v>
      </c>
      <c r="B270" s="16" t="s">
        <v>86</v>
      </c>
      <c r="C270" s="16" t="s">
        <v>85</v>
      </c>
      <c r="D270" s="60">
        <v>2712.8873616999999</v>
      </c>
    </row>
    <row r="271" spans="1:4" x14ac:dyDescent="0.3">
      <c r="A271" s="16" t="s">
        <v>197</v>
      </c>
      <c r="B271" s="16" t="s">
        <v>87</v>
      </c>
      <c r="C271" s="16" t="s">
        <v>85</v>
      </c>
      <c r="D271" s="60">
        <v>9300.9563252999997</v>
      </c>
    </row>
    <row r="272" spans="1:4" x14ac:dyDescent="0.3">
      <c r="A272" s="16" t="s">
        <v>197</v>
      </c>
      <c r="B272" s="16" t="s">
        <v>88</v>
      </c>
      <c r="C272" s="16" t="s">
        <v>85</v>
      </c>
      <c r="D272" s="60">
        <v>2369.2839257999999</v>
      </c>
    </row>
    <row r="273" spans="1:4" x14ac:dyDescent="0.3">
      <c r="A273" s="16" t="s">
        <v>197</v>
      </c>
      <c r="B273" s="16" t="s">
        <v>89</v>
      </c>
      <c r="C273" s="16" t="s">
        <v>85</v>
      </c>
      <c r="D273" s="60">
        <v>30633.167315999999</v>
      </c>
    </row>
    <row r="274" spans="1:4" x14ac:dyDescent="0.3">
      <c r="A274" s="16" t="s">
        <v>197</v>
      </c>
      <c r="B274" s="16" t="s">
        <v>90</v>
      </c>
      <c r="C274" s="16" t="s">
        <v>85</v>
      </c>
      <c r="D274" s="60">
        <v>2758.1580058999998</v>
      </c>
    </row>
    <row r="275" spans="1:4" x14ac:dyDescent="0.3">
      <c r="A275" s="16" t="s">
        <v>197</v>
      </c>
      <c r="B275" s="16" t="s">
        <v>91</v>
      </c>
      <c r="C275" s="16" t="s">
        <v>85</v>
      </c>
      <c r="D275" s="60">
        <v>5043.2169351000002</v>
      </c>
    </row>
    <row r="276" spans="1:4" x14ac:dyDescent="0.3">
      <c r="A276" s="16" t="s">
        <v>197</v>
      </c>
      <c r="B276" s="16" t="s">
        <v>92</v>
      </c>
      <c r="C276" s="16" t="s">
        <v>85</v>
      </c>
      <c r="D276" s="60">
        <v>3122.4577361000001</v>
      </c>
    </row>
    <row r="277" spans="1:4" x14ac:dyDescent="0.3">
      <c r="A277" s="16" t="s">
        <v>197</v>
      </c>
      <c r="B277" s="16" t="s">
        <v>93</v>
      </c>
      <c r="C277" s="16" t="s">
        <v>85</v>
      </c>
      <c r="D277" s="60">
        <v>62746.490481000001</v>
      </c>
    </row>
    <row r="278" spans="1:4" x14ac:dyDescent="0.3">
      <c r="A278" s="16" t="s">
        <v>197</v>
      </c>
      <c r="B278" s="16" t="s">
        <v>94</v>
      </c>
      <c r="C278" s="16" t="s">
        <v>85</v>
      </c>
      <c r="D278" s="60">
        <v>4165.6544335999997</v>
      </c>
    </row>
    <row r="279" spans="1:4" x14ac:dyDescent="0.3">
      <c r="A279" s="16" t="s">
        <v>197</v>
      </c>
      <c r="B279" s="16" t="s">
        <v>95</v>
      </c>
      <c r="C279" s="16" t="s">
        <v>96</v>
      </c>
      <c r="D279" s="60">
        <v>266.12855939000002</v>
      </c>
    </row>
    <row r="280" spans="1:4" x14ac:dyDescent="0.3">
      <c r="A280" s="16" t="s">
        <v>197</v>
      </c>
      <c r="B280" s="16" t="s">
        <v>97</v>
      </c>
      <c r="C280" s="16" t="s">
        <v>96</v>
      </c>
      <c r="D280" s="60">
        <v>1739.2422277999999</v>
      </c>
    </row>
    <row r="281" spans="1:4" x14ac:dyDescent="0.3">
      <c r="A281" s="16" t="s">
        <v>197</v>
      </c>
      <c r="B281" s="16" t="s">
        <v>98</v>
      </c>
      <c r="C281" s="16" t="s">
        <v>96</v>
      </c>
      <c r="D281" s="60">
        <v>2221.7158063000002</v>
      </c>
    </row>
    <row r="282" spans="1:4" x14ac:dyDescent="0.3">
      <c r="A282" s="16" t="s">
        <v>197</v>
      </c>
      <c r="B282" s="16" t="s">
        <v>99</v>
      </c>
      <c r="C282" s="16" t="s">
        <v>96</v>
      </c>
      <c r="D282" s="60">
        <v>4269.1038091</v>
      </c>
    </row>
    <row r="283" spans="1:4" x14ac:dyDescent="0.3">
      <c r="A283" s="16" t="s">
        <v>197</v>
      </c>
      <c r="B283" s="16" t="s">
        <v>100</v>
      </c>
      <c r="C283" s="16" t="s">
        <v>96</v>
      </c>
      <c r="D283" s="60">
        <v>447.89315506000003</v>
      </c>
    </row>
    <row r="284" spans="1:4" x14ac:dyDescent="0.3">
      <c r="A284" s="16" t="s">
        <v>197</v>
      </c>
      <c r="B284" s="16" t="s">
        <v>101</v>
      </c>
      <c r="C284" s="16" t="s">
        <v>96</v>
      </c>
      <c r="D284" s="60">
        <v>4496.4649442999998</v>
      </c>
    </row>
    <row r="285" spans="1:4" x14ac:dyDescent="0.3">
      <c r="A285" s="16" t="s">
        <v>197</v>
      </c>
      <c r="B285" s="16" t="s">
        <v>102</v>
      </c>
      <c r="C285" s="16" t="s">
        <v>96</v>
      </c>
      <c r="D285" s="60">
        <v>25525.007081</v>
      </c>
    </row>
    <row r="286" spans="1:4" x14ac:dyDescent="0.3">
      <c r="A286" s="16" t="s">
        <v>197</v>
      </c>
      <c r="B286" s="16" t="s">
        <v>103</v>
      </c>
      <c r="C286" s="16" t="s">
        <v>96</v>
      </c>
      <c r="D286" s="60">
        <v>2253.1831699999998</v>
      </c>
    </row>
    <row r="287" spans="1:4" x14ac:dyDescent="0.3">
      <c r="A287" s="16" t="s">
        <v>197</v>
      </c>
      <c r="B287" s="16" t="s">
        <v>104</v>
      </c>
      <c r="C287" s="16" t="s">
        <v>105</v>
      </c>
      <c r="D287" s="60">
        <v>4771.1468742999996</v>
      </c>
    </row>
    <row r="288" spans="1:4" x14ac:dyDescent="0.3">
      <c r="A288" s="16" t="s">
        <v>197</v>
      </c>
      <c r="B288" s="16" t="s">
        <v>106</v>
      </c>
      <c r="C288" s="16" t="s">
        <v>105</v>
      </c>
      <c r="D288" s="60">
        <v>255915.95822</v>
      </c>
    </row>
    <row r="289" spans="1:4" x14ac:dyDescent="0.3">
      <c r="A289" s="16" t="s">
        <v>197</v>
      </c>
      <c r="B289" s="16" t="s">
        <v>107</v>
      </c>
      <c r="C289" s="16" t="s">
        <v>105</v>
      </c>
      <c r="D289" s="60">
        <v>8878.8478610999991</v>
      </c>
    </row>
    <row r="290" spans="1:4" x14ac:dyDescent="0.3">
      <c r="A290" s="16" t="s">
        <v>197</v>
      </c>
      <c r="B290" s="16" t="s">
        <v>108</v>
      </c>
      <c r="C290" s="16" t="s">
        <v>105</v>
      </c>
      <c r="D290" s="60">
        <v>112227.44604</v>
      </c>
    </row>
    <row r="291" spans="1:4" x14ac:dyDescent="0.3">
      <c r="A291" s="16" t="s">
        <v>197</v>
      </c>
      <c r="B291" s="16" t="s">
        <v>109</v>
      </c>
      <c r="C291" s="16" t="s">
        <v>105</v>
      </c>
      <c r="D291" s="60">
        <v>40971.485972000002</v>
      </c>
    </row>
    <row r="292" spans="1:4" x14ac:dyDescent="0.3">
      <c r="A292" s="16" t="s">
        <v>197</v>
      </c>
      <c r="B292" s="16" t="s">
        <v>110</v>
      </c>
      <c r="C292" s="16" t="s">
        <v>105</v>
      </c>
      <c r="D292" s="60">
        <v>7145.8707856999999</v>
      </c>
    </row>
    <row r="293" spans="1:4" x14ac:dyDescent="0.3">
      <c r="A293" s="16" t="s">
        <v>197</v>
      </c>
      <c r="B293" s="16" t="s">
        <v>111</v>
      </c>
      <c r="C293" s="16" t="s">
        <v>105</v>
      </c>
      <c r="D293" s="60">
        <v>15609.494557</v>
      </c>
    </row>
    <row r="294" spans="1:4" x14ac:dyDescent="0.3">
      <c r="A294" s="16" t="s">
        <v>197</v>
      </c>
      <c r="B294" s="16" t="s">
        <v>112</v>
      </c>
      <c r="C294" s="16" t="s">
        <v>105</v>
      </c>
      <c r="D294" s="60">
        <v>10190.361494999999</v>
      </c>
    </row>
    <row r="295" spans="1:4" x14ac:dyDescent="0.3">
      <c r="A295" s="16" t="s">
        <v>197</v>
      </c>
      <c r="B295" s="16" t="s">
        <v>113</v>
      </c>
      <c r="C295" s="16" t="s">
        <v>105</v>
      </c>
      <c r="D295" s="60">
        <v>132662.30192999999</v>
      </c>
    </row>
    <row r="296" spans="1:4" x14ac:dyDescent="0.3">
      <c r="A296" s="16" t="s">
        <v>197</v>
      </c>
      <c r="B296" s="16" t="s">
        <v>114</v>
      </c>
      <c r="C296" s="16" t="s">
        <v>105</v>
      </c>
      <c r="D296" s="60">
        <v>155074.98527999999</v>
      </c>
    </row>
    <row r="297" spans="1:4" x14ac:dyDescent="0.3">
      <c r="A297" s="16" t="s">
        <v>197</v>
      </c>
      <c r="B297" s="16" t="s">
        <v>115</v>
      </c>
      <c r="C297" s="16" t="s">
        <v>105</v>
      </c>
      <c r="D297" s="60">
        <v>844.58592494000004</v>
      </c>
    </row>
    <row r="298" spans="1:4" x14ac:dyDescent="0.3">
      <c r="A298" s="16" t="s">
        <v>197</v>
      </c>
      <c r="B298" s="16" t="s">
        <v>116</v>
      </c>
      <c r="C298" s="16" t="s">
        <v>105</v>
      </c>
      <c r="D298" s="60">
        <v>2325.2402431</v>
      </c>
    </row>
    <row r="299" spans="1:4" x14ac:dyDescent="0.3">
      <c r="A299" s="16" t="s">
        <v>197</v>
      </c>
      <c r="B299" s="16" t="s">
        <v>117</v>
      </c>
      <c r="C299" s="16" t="s">
        <v>118</v>
      </c>
      <c r="D299" s="60">
        <v>2053.9596028000001</v>
      </c>
    </row>
    <row r="300" spans="1:4" x14ac:dyDescent="0.3">
      <c r="A300" s="16" t="s">
        <v>197</v>
      </c>
      <c r="B300" s="16" t="s">
        <v>119</v>
      </c>
      <c r="C300" s="16" t="s">
        <v>118</v>
      </c>
      <c r="D300" s="60">
        <v>1614.2085345</v>
      </c>
    </row>
    <row r="301" spans="1:4" x14ac:dyDescent="0.3">
      <c r="A301" s="16" t="s">
        <v>197</v>
      </c>
      <c r="B301" s="16" t="s">
        <v>120</v>
      </c>
      <c r="C301" s="16" t="s">
        <v>118</v>
      </c>
      <c r="D301" s="60">
        <v>4772.8627305999998</v>
      </c>
    </row>
    <row r="302" spans="1:4" x14ac:dyDescent="0.3">
      <c r="A302" s="16" t="s">
        <v>197</v>
      </c>
      <c r="B302" s="16" t="s">
        <v>121</v>
      </c>
      <c r="C302" s="16" t="s">
        <v>118</v>
      </c>
      <c r="D302" s="60">
        <v>22260.515106999999</v>
      </c>
    </row>
    <row r="303" spans="1:4" x14ac:dyDescent="0.3">
      <c r="A303" s="16" t="s">
        <v>197</v>
      </c>
      <c r="B303" s="16" t="s">
        <v>122</v>
      </c>
      <c r="C303" s="16" t="s">
        <v>118</v>
      </c>
      <c r="D303" s="60">
        <v>7267.7856119999997</v>
      </c>
    </row>
    <row r="304" spans="1:4" x14ac:dyDescent="0.3">
      <c r="A304" s="16" t="s">
        <v>197</v>
      </c>
      <c r="B304" s="16" t="s">
        <v>123</v>
      </c>
      <c r="C304" s="16" t="s">
        <v>118</v>
      </c>
      <c r="D304" s="60">
        <v>127.02163659</v>
      </c>
    </row>
    <row r="305" spans="1:4" x14ac:dyDescent="0.3">
      <c r="A305" s="16" t="s">
        <v>197</v>
      </c>
      <c r="B305" s="16" t="s">
        <v>124</v>
      </c>
      <c r="C305" s="16" t="s">
        <v>118</v>
      </c>
      <c r="D305" s="60">
        <v>11275.355320999999</v>
      </c>
    </row>
    <row r="306" spans="1:4" x14ac:dyDescent="0.3">
      <c r="A306" s="16" t="s">
        <v>197</v>
      </c>
      <c r="B306" s="16" t="s">
        <v>125</v>
      </c>
      <c r="C306" s="16" t="s">
        <v>126</v>
      </c>
      <c r="D306" s="60">
        <v>2135.3830926999999</v>
      </c>
    </row>
    <row r="307" spans="1:4" x14ac:dyDescent="0.3">
      <c r="A307" s="16" t="s">
        <v>197</v>
      </c>
      <c r="B307" s="16" t="s">
        <v>127</v>
      </c>
      <c r="C307" s="16" t="s">
        <v>126</v>
      </c>
      <c r="D307" s="60">
        <v>991.74817982000002</v>
      </c>
    </row>
    <row r="308" spans="1:4" x14ac:dyDescent="0.3">
      <c r="A308" s="16" t="s">
        <v>197</v>
      </c>
      <c r="B308" s="16" t="s">
        <v>128</v>
      </c>
      <c r="C308" s="16" t="s">
        <v>126</v>
      </c>
      <c r="D308" s="60">
        <v>2680.8959141999999</v>
      </c>
    </row>
    <row r="309" spans="1:4" x14ac:dyDescent="0.3">
      <c r="A309" s="16" t="s">
        <v>197</v>
      </c>
      <c r="B309" s="16" t="s">
        <v>129</v>
      </c>
      <c r="C309" s="16" t="s">
        <v>126</v>
      </c>
      <c r="D309" s="60">
        <v>1636.0444156999999</v>
      </c>
    </row>
    <row r="310" spans="1:4" x14ac:dyDescent="0.3">
      <c r="A310" s="16" t="s">
        <v>197</v>
      </c>
      <c r="B310" s="16" t="s">
        <v>130</v>
      </c>
      <c r="C310" s="16" t="s">
        <v>126</v>
      </c>
      <c r="D310" s="60">
        <v>1251.8090924999999</v>
      </c>
    </row>
    <row r="311" spans="1:4" x14ac:dyDescent="0.3">
      <c r="A311" s="16" t="s">
        <v>197</v>
      </c>
      <c r="B311" s="16" t="s">
        <v>131</v>
      </c>
      <c r="C311" s="16" t="s">
        <v>126</v>
      </c>
      <c r="D311" s="60">
        <v>19858.767285000002</v>
      </c>
    </row>
    <row r="312" spans="1:4" x14ac:dyDescent="0.3">
      <c r="A312" s="16" t="s">
        <v>197</v>
      </c>
      <c r="B312" s="16" t="s">
        <v>132</v>
      </c>
      <c r="C312" s="16" t="s">
        <v>126</v>
      </c>
      <c r="D312" s="60">
        <v>173.17686957999999</v>
      </c>
    </row>
    <row r="313" spans="1:4" x14ac:dyDescent="0.3">
      <c r="A313" s="16" t="s">
        <v>197</v>
      </c>
      <c r="B313" s="16" t="s">
        <v>133</v>
      </c>
      <c r="C313" s="16" t="s">
        <v>126</v>
      </c>
      <c r="D313" s="60">
        <v>829.45664112999998</v>
      </c>
    </row>
    <row r="314" spans="1:4" x14ac:dyDescent="0.3">
      <c r="A314" s="16" t="s">
        <v>197</v>
      </c>
      <c r="B314" s="16" t="s">
        <v>134</v>
      </c>
      <c r="C314" s="16" t="s">
        <v>126</v>
      </c>
      <c r="D314" s="60">
        <v>403.25915515000003</v>
      </c>
    </row>
    <row r="315" spans="1:4" x14ac:dyDescent="0.3">
      <c r="A315" s="16" t="s">
        <v>197</v>
      </c>
      <c r="B315" s="16" t="s">
        <v>135</v>
      </c>
      <c r="C315" s="16" t="s">
        <v>126</v>
      </c>
      <c r="D315" s="60">
        <v>1340.0267988000001</v>
      </c>
    </row>
    <row r="316" spans="1:4" x14ac:dyDescent="0.3">
      <c r="A316" s="16" t="s">
        <v>197</v>
      </c>
      <c r="B316" s="16" t="s">
        <v>136</v>
      </c>
      <c r="C316" s="16" t="s">
        <v>126</v>
      </c>
      <c r="D316" s="60">
        <v>54.922237529</v>
      </c>
    </row>
    <row r="317" spans="1:4" x14ac:dyDescent="0.3">
      <c r="A317" s="16" t="s">
        <v>197</v>
      </c>
      <c r="B317" s="16" t="s">
        <v>137</v>
      </c>
      <c r="C317" s="16" t="s">
        <v>138</v>
      </c>
      <c r="D317" s="60">
        <v>2986.1034635000001</v>
      </c>
    </row>
    <row r="318" spans="1:4" x14ac:dyDescent="0.3">
      <c r="A318" s="16" t="s">
        <v>197</v>
      </c>
      <c r="B318" s="16" t="s">
        <v>139</v>
      </c>
      <c r="C318" s="16" t="s">
        <v>138</v>
      </c>
      <c r="D318" s="60">
        <v>1558.5153665</v>
      </c>
    </row>
    <row r="319" spans="1:4" x14ac:dyDescent="0.3">
      <c r="A319" s="16" t="s">
        <v>197</v>
      </c>
      <c r="B319" s="16" t="s">
        <v>140</v>
      </c>
      <c r="C319" s="16" t="s">
        <v>138</v>
      </c>
      <c r="D319" s="60">
        <v>7218.2355066</v>
      </c>
    </row>
    <row r="320" spans="1:4" x14ac:dyDescent="0.3">
      <c r="A320" s="16" t="s">
        <v>197</v>
      </c>
      <c r="B320" s="16" t="s">
        <v>141</v>
      </c>
      <c r="C320" s="16" t="s">
        <v>142</v>
      </c>
      <c r="D320" s="60">
        <v>3012.2333281000001</v>
      </c>
    </row>
    <row r="321" spans="1:4" x14ac:dyDescent="0.3">
      <c r="A321" s="16" t="s">
        <v>197</v>
      </c>
      <c r="B321" s="16" t="s">
        <v>200</v>
      </c>
      <c r="C321" s="16" t="s">
        <v>142</v>
      </c>
      <c r="D321" s="60">
        <v>1627.7969582999999</v>
      </c>
    </row>
    <row r="322" spans="1:4" x14ac:dyDescent="0.3">
      <c r="A322" s="16" t="s">
        <v>197</v>
      </c>
      <c r="B322" s="16" t="s">
        <v>143</v>
      </c>
      <c r="C322" s="16" t="s">
        <v>142</v>
      </c>
      <c r="D322" s="60">
        <v>5641.0532609000002</v>
      </c>
    </row>
    <row r="323" spans="1:4" x14ac:dyDescent="0.3">
      <c r="A323" s="16" t="s">
        <v>197</v>
      </c>
      <c r="B323" s="16" t="s">
        <v>144</v>
      </c>
      <c r="C323" s="16" t="s">
        <v>142</v>
      </c>
      <c r="D323" s="60">
        <v>4970.3218901</v>
      </c>
    </row>
    <row r="324" spans="1:4" x14ac:dyDescent="0.3">
      <c r="A324" s="16" t="s">
        <v>197</v>
      </c>
      <c r="B324" s="16" t="s">
        <v>153</v>
      </c>
      <c r="C324" s="16" t="s">
        <v>146</v>
      </c>
      <c r="D324" s="60">
        <v>0.1163812164</v>
      </c>
    </row>
    <row r="325" spans="1:4" x14ac:dyDescent="0.3">
      <c r="A325" s="16" t="s">
        <v>197</v>
      </c>
      <c r="B325" s="16" t="s">
        <v>155</v>
      </c>
      <c r="C325" s="16" t="s">
        <v>146</v>
      </c>
      <c r="D325" s="60">
        <v>235.51543527999999</v>
      </c>
    </row>
    <row r="326" spans="1:4" x14ac:dyDescent="0.3">
      <c r="A326" s="16" t="s">
        <v>197</v>
      </c>
      <c r="B326" s="16" t="s">
        <v>156</v>
      </c>
      <c r="C326" s="16" t="s">
        <v>157</v>
      </c>
      <c r="D326" s="60">
        <v>2090.5297328000001</v>
      </c>
    </row>
    <row r="327" spans="1:4" x14ac:dyDescent="0.3">
      <c r="A327" s="16" t="s">
        <v>197</v>
      </c>
      <c r="B327" s="16" t="s">
        <v>158</v>
      </c>
      <c r="C327" s="16" t="s">
        <v>157</v>
      </c>
      <c r="D327" s="60">
        <v>1017.1286971</v>
      </c>
    </row>
    <row r="328" spans="1:4" x14ac:dyDescent="0.3">
      <c r="A328" s="16" t="s">
        <v>197</v>
      </c>
      <c r="B328" s="16" t="s">
        <v>159</v>
      </c>
      <c r="C328" s="16" t="s">
        <v>157</v>
      </c>
      <c r="D328" s="60">
        <v>1714.7023654</v>
      </c>
    </row>
    <row r="329" spans="1:4" x14ac:dyDescent="0.3">
      <c r="A329" s="16" t="s">
        <v>197</v>
      </c>
      <c r="B329" s="16" t="s">
        <v>160</v>
      </c>
      <c r="C329" s="16" t="s">
        <v>157</v>
      </c>
      <c r="D329" s="60">
        <v>756.40240008000001</v>
      </c>
    </row>
    <row r="330" spans="1:4" x14ac:dyDescent="0.3">
      <c r="A330" s="16" t="s">
        <v>197</v>
      </c>
      <c r="B330" s="16" t="s">
        <v>161</v>
      </c>
      <c r="C330" s="16" t="s">
        <v>162</v>
      </c>
      <c r="D330" s="60">
        <v>129.60715003999999</v>
      </c>
    </row>
    <row r="331" spans="1:4" x14ac:dyDescent="0.3">
      <c r="A331" s="16" t="s">
        <v>197</v>
      </c>
      <c r="B331" s="16" t="s">
        <v>163</v>
      </c>
      <c r="C331" s="16" t="s">
        <v>162</v>
      </c>
      <c r="D331" s="60">
        <v>308.24088827000003</v>
      </c>
    </row>
    <row r="332" spans="1:4" x14ac:dyDescent="0.3">
      <c r="A332" s="16" t="s">
        <v>197</v>
      </c>
      <c r="B332" s="16" t="s">
        <v>164</v>
      </c>
      <c r="C332" s="16" t="s">
        <v>162</v>
      </c>
      <c r="D332" s="60">
        <v>12060.558509</v>
      </c>
    </row>
    <row r="333" spans="1:4" x14ac:dyDescent="0.3">
      <c r="A333" s="16" t="s">
        <v>197</v>
      </c>
      <c r="B333" s="16" t="s">
        <v>165</v>
      </c>
      <c r="C333" s="16" t="s">
        <v>162</v>
      </c>
      <c r="D333" s="60">
        <v>6752.5801305000005</v>
      </c>
    </row>
    <row r="334" spans="1:4" x14ac:dyDescent="0.3">
      <c r="A334" s="16" t="s">
        <v>197</v>
      </c>
      <c r="B334" s="16" t="s">
        <v>166</v>
      </c>
      <c r="C334" s="16" t="s">
        <v>162</v>
      </c>
      <c r="D334" s="60">
        <v>4537.5180221999999</v>
      </c>
    </row>
    <row r="335" spans="1:4" x14ac:dyDescent="0.3">
      <c r="A335" s="16" t="s">
        <v>197</v>
      </c>
      <c r="B335" s="16" t="s">
        <v>167</v>
      </c>
      <c r="C335" s="16" t="s">
        <v>168</v>
      </c>
      <c r="D335" s="60">
        <v>65.667901481000001</v>
      </c>
    </row>
    <row r="336" spans="1:4" x14ac:dyDescent="0.3">
      <c r="A336" s="16" t="s">
        <v>197</v>
      </c>
      <c r="B336" s="16" t="s">
        <v>169</v>
      </c>
      <c r="C336" s="16" t="s">
        <v>168</v>
      </c>
      <c r="D336" s="60">
        <v>463.95855276999998</v>
      </c>
    </row>
    <row r="337" spans="1:4" x14ac:dyDescent="0.3">
      <c r="A337" s="16" t="s">
        <v>197</v>
      </c>
      <c r="B337" s="16" t="s">
        <v>170</v>
      </c>
      <c r="C337" s="16" t="s">
        <v>168</v>
      </c>
      <c r="D337" s="60">
        <v>13.15291322</v>
      </c>
    </row>
    <row r="338" spans="1:4" x14ac:dyDescent="0.3">
      <c r="A338" s="16" t="s">
        <v>197</v>
      </c>
      <c r="B338" s="16" t="s">
        <v>171</v>
      </c>
      <c r="C338" s="16" t="s">
        <v>168</v>
      </c>
      <c r="D338" s="60">
        <v>1199.1011314</v>
      </c>
    </row>
    <row r="339" spans="1:4" x14ac:dyDescent="0.3">
      <c r="A339" s="16" t="s">
        <v>197</v>
      </c>
      <c r="B339" s="16" t="s">
        <v>172</v>
      </c>
      <c r="C339" s="16" t="s">
        <v>168</v>
      </c>
      <c r="D339" s="60">
        <v>11442.996505999999</v>
      </c>
    </row>
    <row r="340" spans="1:4" x14ac:dyDescent="0.3">
      <c r="A340" s="16" t="s">
        <v>197</v>
      </c>
      <c r="B340" s="16" t="s">
        <v>173</v>
      </c>
      <c r="C340" s="16" t="s">
        <v>168</v>
      </c>
      <c r="D340" s="60">
        <v>620.55682836000005</v>
      </c>
    </row>
    <row r="341" spans="1:4" x14ac:dyDescent="0.3">
      <c r="A341" s="16" t="s">
        <v>197</v>
      </c>
      <c r="B341" s="16" t="s">
        <v>174</v>
      </c>
      <c r="C341" s="16" t="s">
        <v>175</v>
      </c>
      <c r="D341" s="60">
        <v>40.770006412000001</v>
      </c>
    </row>
    <row r="342" spans="1:4" x14ac:dyDescent="0.3">
      <c r="A342" s="16" t="s">
        <v>197</v>
      </c>
      <c r="B342" s="16" t="s">
        <v>176</v>
      </c>
      <c r="C342" s="16" t="s">
        <v>175</v>
      </c>
      <c r="D342" s="60">
        <v>9.1606670222000002</v>
      </c>
    </row>
    <row r="343" spans="1:4" x14ac:dyDescent="0.3">
      <c r="A343" s="16" t="s">
        <v>197</v>
      </c>
      <c r="B343" s="16" t="s">
        <v>177</v>
      </c>
      <c r="C343" s="16" t="s">
        <v>178</v>
      </c>
      <c r="D343" s="60">
        <v>84331.845348000003</v>
      </c>
    </row>
    <row r="344" spans="1:4" x14ac:dyDescent="0.3">
      <c r="A344" s="16" t="s">
        <v>197</v>
      </c>
      <c r="B344" s="16" t="s">
        <v>179</v>
      </c>
      <c r="C344" s="16" t="s">
        <v>178</v>
      </c>
      <c r="D344" s="60">
        <v>6268.6833082000003</v>
      </c>
    </row>
    <row r="345" spans="1:4" x14ac:dyDescent="0.3">
      <c r="A345" s="16" t="s">
        <v>197</v>
      </c>
      <c r="B345" s="16" t="s">
        <v>180</v>
      </c>
      <c r="C345" s="16" t="s">
        <v>178</v>
      </c>
      <c r="D345" s="60">
        <v>40325.089991000001</v>
      </c>
    </row>
    <row r="346" spans="1:4" x14ac:dyDescent="0.3">
      <c r="A346" s="16" t="s">
        <v>197</v>
      </c>
      <c r="B346" s="16" t="s">
        <v>181</v>
      </c>
      <c r="C346" s="16" t="s">
        <v>178</v>
      </c>
      <c r="D346" s="60">
        <v>530.84725408999998</v>
      </c>
    </row>
    <row r="347" spans="1:4" x14ac:dyDescent="0.3">
      <c r="A347" s="16" t="s">
        <v>197</v>
      </c>
      <c r="B347" s="16" t="s">
        <v>182</v>
      </c>
      <c r="C347" s="16" t="s">
        <v>178</v>
      </c>
      <c r="D347" s="60">
        <v>5130.3902065000002</v>
      </c>
    </row>
    <row r="348" spans="1:4" x14ac:dyDescent="0.3">
      <c r="A348" s="16" t="s">
        <v>197</v>
      </c>
      <c r="B348" s="16" t="s">
        <v>183</v>
      </c>
      <c r="C348" s="16" t="s">
        <v>184</v>
      </c>
      <c r="D348" s="60">
        <v>2982.7947767000001</v>
      </c>
    </row>
    <row r="349" spans="1:4" x14ac:dyDescent="0.3">
      <c r="A349" s="16" t="s">
        <v>197</v>
      </c>
      <c r="B349" s="16" t="s">
        <v>185</v>
      </c>
      <c r="C349" s="16" t="s">
        <v>184</v>
      </c>
      <c r="D349" s="60">
        <v>20602.023574999999</v>
      </c>
    </row>
    <row r="350" spans="1:4" x14ac:dyDescent="0.3">
      <c r="A350" s="16" t="s">
        <v>197</v>
      </c>
      <c r="B350" s="16" t="s">
        <v>186</v>
      </c>
      <c r="C350" s="16" t="s">
        <v>184</v>
      </c>
      <c r="D350" s="60">
        <v>3754.6484237999998</v>
      </c>
    </row>
    <row r="351" spans="1:4" x14ac:dyDescent="0.3">
      <c r="A351" s="16" t="s">
        <v>197</v>
      </c>
      <c r="B351" s="16" t="s">
        <v>187</v>
      </c>
      <c r="C351" s="16" t="s">
        <v>184</v>
      </c>
      <c r="D351" s="60">
        <v>2984.5315953999998</v>
      </c>
    </row>
    <row r="352" spans="1:4" x14ac:dyDescent="0.3">
      <c r="A352" s="16" t="s">
        <v>197</v>
      </c>
      <c r="B352" s="16" t="s">
        <v>188</v>
      </c>
      <c r="C352" s="16" t="s">
        <v>184</v>
      </c>
      <c r="D352" s="60">
        <v>3391.4512748000002</v>
      </c>
    </row>
    <row r="353" spans="1:4" x14ac:dyDescent="0.3">
      <c r="A353" s="16" t="s">
        <v>197</v>
      </c>
      <c r="B353" s="16" t="s">
        <v>189</v>
      </c>
      <c r="C353" s="16" t="s">
        <v>184</v>
      </c>
      <c r="D353" s="60">
        <v>8248.7904213999991</v>
      </c>
    </row>
    <row r="354" spans="1:4" x14ac:dyDescent="0.3">
      <c r="A354" s="16" t="s">
        <v>197</v>
      </c>
      <c r="B354" s="16" t="s">
        <v>190</v>
      </c>
      <c r="C354" s="16" t="s">
        <v>184</v>
      </c>
      <c r="D354" s="60">
        <v>3659.6318015000002</v>
      </c>
    </row>
    <row r="355" spans="1:4" x14ac:dyDescent="0.3">
      <c r="A355" s="16" t="s">
        <v>197</v>
      </c>
      <c r="B355" s="16" t="s">
        <v>191</v>
      </c>
      <c r="C355" s="16" t="s">
        <v>184</v>
      </c>
      <c r="D355" s="60">
        <v>4084.5341082999998</v>
      </c>
    </row>
    <row r="356" spans="1:4" x14ac:dyDescent="0.3">
      <c r="A356" s="16" t="s">
        <v>197</v>
      </c>
      <c r="B356" s="16" t="s">
        <v>192</v>
      </c>
      <c r="C356" s="16" t="s">
        <v>184</v>
      </c>
      <c r="D356" s="60">
        <v>1612.0856084</v>
      </c>
    </row>
    <row r="357" spans="1:4" x14ac:dyDescent="0.3">
      <c r="A357" s="16" t="s">
        <v>197</v>
      </c>
      <c r="B357" s="16" t="s">
        <v>193</v>
      </c>
      <c r="C357" s="16" t="s">
        <v>184</v>
      </c>
      <c r="D357" s="60">
        <v>1555.3659712000001</v>
      </c>
    </row>
    <row r="358" spans="1:4" x14ac:dyDescent="0.3">
      <c r="A358" s="16" t="s">
        <v>197</v>
      </c>
      <c r="B358" s="16" t="s">
        <v>194</v>
      </c>
      <c r="C358" s="16" t="s">
        <v>184</v>
      </c>
      <c r="D358" s="60">
        <v>1209.3073283000001</v>
      </c>
    </row>
    <row r="359" spans="1:4" x14ac:dyDescent="0.3">
      <c r="A359" s="16" t="s">
        <v>197</v>
      </c>
      <c r="B359" s="16" t="s">
        <v>195</v>
      </c>
      <c r="C359" s="16" t="s">
        <v>184</v>
      </c>
      <c r="D359" s="60">
        <v>2542.9411359999999</v>
      </c>
    </row>
    <row r="360" spans="1:4" x14ac:dyDescent="0.3">
      <c r="A360" s="16" t="s">
        <v>197</v>
      </c>
      <c r="B360" s="16" t="s">
        <v>196</v>
      </c>
      <c r="C360" s="16" t="s">
        <v>5</v>
      </c>
      <c r="D360" s="60">
        <v>262.51040712000002</v>
      </c>
    </row>
    <row r="361" spans="1:4" x14ac:dyDescent="0.3">
      <c r="A361" s="16" t="s">
        <v>197</v>
      </c>
      <c r="B361" s="16" t="s">
        <v>196</v>
      </c>
      <c r="C361" s="16" t="s">
        <v>37</v>
      </c>
      <c r="D361" s="60">
        <v>2402.7479693</v>
      </c>
    </row>
    <row r="362" spans="1:4" x14ac:dyDescent="0.3">
      <c r="A362" s="16" t="s">
        <v>197</v>
      </c>
      <c r="B362" s="16" t="s">
        <v>196</v>
      </c>
      <c r="C362" s="16" t="s">
        <v>50</v>
      </c>
      <c r="D362" s="60">
        <v>10443.369581000001</v>
      </c>
    </row>
    <row r="363" spans="1:4" x14ac:dyDescent="0.3">
      <c r="A363" s="16" t="s">
        <v>197</v>
      </c>
      <c r="B363" s="16" t="s">
        <v>196</v>
      </c>
      <c r="C363" s="16" t="s">
        <v>85</v>
      </c>
      <c r="D363" s="60">
        <v>2771.3817683000002</v>
      </c>
    </row>
    <row r="364" spans="1:4" x14ac:dyDescent="0.3">
      <c r="A364" s="16" t="s">
        <v>197</v>
      </c>
      <c r="B364" s="16" t="s">
        <v>196</v>
      </c>
      <c r="C364" s="16" t="s">
        <v>96</v>
      </c>
      <c r="D364" s="60">
        <v>529.25141071999997</v>
      </c>
    </row>
    <row r="365" spans="1:4" x14ac:dyDescent="0.3">
      <c r="A365" s="16" t="s">
        <v>197</v>
      </c>
      <c r="B365" s="16" t="s">
        <v>196</v>
      </c>
      <c r="C365" s="16" t="s">
        <v>105</v>
      </c>
      <c r="D365" s="60">
        <v>3416.4903341999998</v>
      </c>
    </row>
    <row r="366" spans="1:4" x14ac:dyDescent="0.3">
      <c r="A366" s="16" t="s">
        <v>197</v>
      </c>
      <c r="B366" s="16" t="s">
        <v>196</v>
      </c>
      <c r="C366" s="16" t="s">
        <v>118</v>
      </c>
      <c r="D366" s="60">
        <v>1099.8838874999999</v>
      </c>
    </row>
    <row r="367" spans="1:4" x14ac:dyDescent="0.3">
      <c r="A367" s="16" t="s">
        <v>197</v>
      </c>
      <c r="B367" s="16" t="s">
        <v>196</v>
      </c>
      <c r="C367" s="16" t="s">
        <v>126</v>
      </c>
      <c r="D367" s="60">
        <v>1273.0796731</v>
      </c>
    </row>
    <row r="368" spans="1:4" x14ac:dyDescent="0.3">
      <c r="A368" s="16" t="s">
        <v>197</v>
      </c>
      <c r="B368" s="16" t="s">
        <v>196</v>
      </c>
      <c r="C368" s="16" t="s">
        <v>138</v>
      </c>
      <c r="D368" s="60">
        <v>2079.6483428000001</v>
      </c>
    </row>
    <row r="369" spans="1:4" x14ac:dyDescent="0.3">
      <c r="A369" s="16" t="s">
        <v>197</v>
      </c>
      <c r="B369" s="16" t="s">
        <v>196</v>
      </c>
      <c r="C369" s="16" t="s">
        <v>142</v>
      </c>
      <c r="D369" s="60">
        <v>2760.9212619999998</v>
      </c>
    </row>
    <row r="370" spans="1:4" x14ac:dyDescent="0.3">
      <c r="A370" s="16" t="s">
        <v>197</v>
      </c>
      <c r="B370" s="16" t="s">
        <v>196</v>
      </c>
      <c r="C370" s="16" t="s">
        <v>146</v>
      </c>
      <c r="D370" s="60">
        <v>143.60864595000001</v>
      </c>
    </row>
    <row r="371" spans="1:4" x14ac:dyDescent="0.3">
      <c r="A371" s="16" t="s">
        <v>197</v>
      </c>
      <c r="B371" s="16" t="s">
        <v>196</v>
      </c>
      <c r="C371" s="16" t="s">
        <v>157</v>
      </c>
      <c r="D371" s="60">
        <v>1169.7633894999999</v>
      </c>
    </row>
    <row r="372" spans="1:4" x14ac:dyDescent="0.3">
      <c r="A372" s="16" t="s">
        <v>197</v>
      </c>
      <c r="B372" s="16" t="s">
        <v>196</v>
      </c>
      <c r="C372" s="16" t="s">
        <v>162</v>
      </c>
      <c r="D372" s="60">
        <v>641.18930533000002</v>
      </c>
    </row>
    <row r="373" spans="1:4" x14ac:dyDescent="0.3">
      <c r="A373" s="16" t="s">
        <v>197</v>
      </c>
      <c r="B373" s="16" t="s">
        <v>196</v>
      </c>
      <c r="C373" s="16" t="s">
        <v>168</v>
      </c>
      <c r="D373" s="60">
        <v>177.52835413</v>
      </c>
    </row>
    <row r="374" spans="1:4" x14ac:dyDescent="0.3">
      <c r="A374" s="16" t="s">
        <v>197</v>
      </c>
      <c r="B374" s="16" t="s">
        <v>196</v>
      </c>
      <c r="C374" s="16" t="s">
        <v>175</v>
      </c>
      <c r="D374" s="60">
        <v>26.878002356</v>
      </c>
    </row>
    <row r="375" spans="1:4" x14ac:dyDescent="0.3">
      <c r="A375" s="16" t="s">
        <v>197</v>
      </c>
      <c r="B375" s="16" t="s">
        <v>196</v>
      </c>
      <c r="C375" s="16" t="s">
        <v>178</v>
      </c>
      <c r="D375" s="60">
        <v>2490.0089487999999</v>
      </c>
    </row>
    <row r="376" spans="1:4" x14ac:dyDescent="0.3">
      <c r="A376" s="16" t="s">
        <v>197</v>
      </c>
      <c r="B376" s="16" t="s">
        <v>196</v>
      </c>
      <c r="C376" s="16" t="s">
        <v>184</v>
      </c>
      <c r="D376" s="60">
        <v>1727.7671505000001</v>
      </c>
    </row>
    <row r="377" spans="1:4" x14ac:dyDescent="0.3">
      <c r="A377" s="16" t="s">
        <v>201</v>
      </c>
      <c r="B377" s="16" t="s">
        <v>74</v>
      </c>
      <c r="C377" s="16" t="s">
        <v>50</v>
      </c>
      <c r="D377" s="60">
        <v>522915.11192</v>
      </c>
    </row>
    <row r="378" spans="1:4" x14ac:dyDescent="0.3">
      <c r="A378" s="16" t="s">
        <v>201</v>
      </c>
      <c r="B378" s="16" t="s">
        <v>106</v>
      </c>
      <c r="C378" s="16" t="s">
        <v>105</v>
      </c>
      <c r="D378" s="60">
        <v>260840.30991000001</v>
      </c>
    </row>
    <row r="379" spans="1:4" x14ac:dyDescent="0.3">
      <c r="A379" s="16" t="s">
        <v>201</v>
      </c>
      <c r="B379" s="16" t="s">
        <v>80</v>
      </c>
      <c r="C379" s="16" t="s">
        <v>50</v>
      </c>
      <c r="D379" s="60">
        <v>235061.30218</v>
      </c>
    </row>
    <row r="380" spans="1:4" x14ac:dyDescent="0.3">
      <c r="A380" s="16" t="s">
        <v>201</v>
      </c>
      <c r="B380" s="16" t="s">
        <v>19</v>
      </c>
      <c r="C380" s="16" t="s">
        <v>5</v>
      </c>
      <c r="D380" s="60">
        <v>183049.08358999999</v>
      </c>
    </row>
    <row r="381" spans="1:4" x14ac:dyDescent="0.3">
      <c r="A381" s="16" t="s">
        <v>201</v>
      </c>
      <c r="B381" s="16" t="s">
        <v>81</v>
      </c>
      <c r="C381" s="16" t="s">
        <v>50</v>
      </c>
      <c r="D381" s="60">
        <v>167250.19748999999</v>
      </c>
    </row>
    <row r="382" spans="1:4" x14ac:dyDescent="0.3">
      <c r="A382" s="16" t="s">
        <v>201</v>
      </c>
      <c r="B382" s="16" t="s">
        <v>114</v>
      </c>
      <c r="C382" s="16" t="s">
        <v>105</v>
      </c>
      <c r="D382" s="60">
        <v>152473.50057</v>
      </c>
    </row>
    <row r="383" spans="1:4" x14ac:dyDescent="0.3">
      <c r="A383" s="16" t="s">
        <v>201</v>
      </c>
      <c r="B383" s="16" t="s">
        <v>77</v>
      </c>
      <c r="C383" s="16" t="s">
        <v>50</v>
      </c>
      <c r="D383" s="60">
        <v>135192.08418999999</v>
      </c>
    </row>
    <row r="384" spans="1:4" x14ac:dyDescent="0.3">
      <c r="A384" s="16" t="s">
        <v>201</v>
      </c>
      <c r="B384" s="16" t="s">
        <v>113</v>
      </c>
      <c r="C384" s="16" t="s">
        <v>105</v>
      </c>
      <c r="D384" s="60">
        <v>124142.06494</v>
      </c>
    </row>
    <row r="385" spans="1:4" x14ac:dyDescent="0.3">
      <c r="A385" s="62" t="s">
        <v>201</v>
      </c>
      <c r="B385" s="62" t="s">
        <v>73</v>
      </c>
      <c r="C385" s="62" t="s">
        <v>50</v>
      </c>
      <c r="D385" s="63">
        <v>123326.53247999999</v>
      </c>
    </row>
    <row r="386" spans="1:4" x14ac:dyDescent="0.3">
      <c r="A386" s="16" t="s">
        <v>201</v>
      </c>
      <c r="B386" s="16" t="s">
        <v>71</v>
      </c>
      <c r="C386" s="16" t="s">
        <v>50</v>
      </c>
      <c r="D386" s="60">
        <v>107104.31148999999</v>
      </c>
    </row>
    <row r="387" spans="1:4" x14ac:dyDescent="0.3">
      <c r="A387" s="16" t="s">
        <v>201</v>
      </c>
      <c r="B387" s="16" t="s">
        <v>108</v>
      </c>
      <c r="C387" s="16" t="s">
        <v>105</v>
      </c>
      <c r="D387" s="60">
        <v>101021.53679</v>
      </c>
    </row>
    <row r="388" spans="1:4" x14ac:dyDescent="0.3">
      <c r="A388" s="16" t="s">
        <v>201</v>
      </c>
      <c r="B388" s="16" t="s">
        <v>177</v>
      </c>
      <c r="C388" s="16" t="s">
        <v>178</v>
      </c>
      <c r="D388" s="60">
        <v>85115.793992999999</v>
      </c>
    </row>
    <row r="389" spans="1:4" x14ac:dyDescent="0.3">
      <c r="A389" s="16" t="s">
        <v>201</v>
      </c>
      <c r="B389" s="16" t="s">
        <v>72</v>
      </c>
      <c r="C389" s="16" t="s">
        <v>50</v>
      </c>
      <c r="D389" s="60">
        <v>82078.592804</v>
      </c>
    </row>
    <row r="390" spans="1:4" x14ac:dyDescent="0.3">
      <c r="A390" s="16" t="s">
        <v>201</v>
      </c>
      <c r="B390" s="16" t="s">
        <v>93</v>
      </c>
      <c r="C390" s="16" t="s">
        <v>85</v>
      </c>
      <c r="D390" s="60">
        <v>68191.310771000004</v>
      </c>
    </row>
    <row r="391" spans="1:4" x14ac:dyDescent="0.3">
      <c r="A391" s="16" t="s">
        <v>201</v>
      </c>
      <c r="B391" s="16" t="s">
        <v>61</v>
      </c>
      <c r="C391" s="16" t="s">
        <v>50</v>
      </c>
      <c r="D391" s="60">
        <v>61487.501192999996</v>
      </c>
    </row>
    <row r="392" spans="1:4" x14ac:dyDescent="0.3">
      <c r="A392" s="16" t="s">
        <v>201</v>
      </c>
      <c r="B392" s="16" t="s">
        <v>69</v>
      </c>
      <c r="C392" s="16" t="s">
        <v>50</v>
      </c>
      <c r="D392" s="60">
        <v>60307.007361999997</v>
      </c>
    </row>
    <row r="393" spans="1:4" x14ac:dyDescent="0.3">
      <c r="A393" s="16" t="s">
        <v>201</v>
      </c>
      <c r="B393" s="16" t="s">
        <v>64</v>
      </c>
      <c r="C393" s="16" t="s">
        <v>50</v>
      </c>
      <c r="D393" s="60">
        <v>55119.136189999997</v>
      </c>
    </row>
    <row r="394" spans="1:4" x14ac:dyDescent="0.3">
      <c r="A394" s="16" t="s">
        <v>201</v>
      </c>
      <c r="B394" s="16" t="s">
        <v>82</v>
      </c>
      <c r="C394" s="16" t="s">
        <v>50</v>
      </c>
      <c r="D394" s="60">
        <v>53040.891201999999</v>
      </c>
    </row>
    <row r="395" spans="1:4" x14ac:dyDescent="0.3">
      <c r="A395" s="16" t="s">
        <v>201</v>
      </c>
      <c r="B395" s="16" t="s">
        <v>83</v>
      </c>
      <c r="C395" s="16" t="s">
        <v>50</v>
      </c>
      <c r="D395" s="60">
        <v>52212.517648000001</v>
      </c>
    </row>
    <row r="396" spans="1:4" x14ac:dyDescent="0.3">
      <c r="A396" s="16" t="s">
        <v>201</v>
      </c>
      <c r="B396" s="16" t="s">
        <v>198</v>
      </c>
      <c r="C396" s="16" t="s">
        <v>50</v>
      </c>
      <c r="D396" s="60">
        <v>50458.050210000001</v>
      </c>
    </row>
    <row r="397" spans="1:4" x14ac:dyDescent="0.3">
      <c r="A397" s="16" t="s">
        <v>201</v>
      </c>
      <c r="B397" s="16" t="s">
        <v>79</v>
      </c>
      <c r="C397" s="16" t="s">
        <v>50</v>
      </c>
      <c r="D397" s="60">
        <v>48330.626800999999</v>
      </c>
    </row>
    <row r="398" spans="1:4" x14ac:dyDescent="0.3">
      <c r="A398" s="16" t="s">
        <v>201</v>
      </c>
      <c r="B398" s="16" t="s">
        <v>70</v>
      </c>
      <c r="C398" s="16" t="s">
        <v>50</v>
      </c>
      <c r="D398" s="60">
        <v>48075.085930000001</v>
      </c>
    </row>
    <row r="399" spans="1:4" x14ac:dyDescent="0.3">
      <c r="A399" s="16" t="s">
        <v>201</v>
      </c>
      <c r="B399" s="16" t="s">
        <v>53</v>
      </c>
      <c r="C399" s="16" t="s">
        <v>50</v>
      </c>
      <c r="D399" s="60">
        <v>46134.910318000002</v>
      </c>
    </row>
    <row r="400" spans="1:4" x14ac:dyDescent="0.3">
      <c r="A400" s="16" t="s">
        <v>201</v>
      </c>
      <c r="B400" s="16" t="s">
        <v>62</v>
      </c>
      <c r="C400" s="16" t="s">
        <v>50</v>
      </c>
      <c r="D400" s="60">
        <v>43748.111294000002</v>
      </c>
    </row>
    <row r="401" spans="1:4" x14ac:dyDescent="0.3">
      <c r="A401" s="16" t="s">
        <v>201</v>
      </c>
      <c r="B401" s="16" t="s">
        <v>21</v>
      </c>
      <c r="C401" s="16" t="s">
        <v>5</v>
      </c>
      <c r="D401" s="60">
        <v>40247.354686999999</v>
      </c>
    </row>
    <row r="402" spans="1:4" x14ac:dyDescent="0.3">
      <c r="A402" s="16" t="s">
        <v>201</v>
      </c>
      <c r="B402" s="16" t="s">
        <v>109</v>
      </c>
      <c r="C402" s="16" t="s">
        <v>105</v>
      </c>
      <c r="D402" s="60">
        <v>38345.595738000004</v>
      </c>
    </row>
    <row r="403" spans="1:4" x14ac:dyDescent="0.3">
      <c r="A403" s="16" t="s">
        <v>201</v>
      </c>
      <c r="B403" s="16" t="s">
        <v>180</v>
      </c>
      <c r="C403" s="16" t="s">
        <v>178</v>
      </c>
      <c r="D403" s="60">
        <v>37004.794661</v>
      </c>
    </row>
    <row r="404" spans="1:4" x14ac:dyDescent="0.3">
      <c r="A404" s="16" t="s">
        <v>201</v>
      </c>
      <c r="B404" s="16" t="s">
        <v>66</v>
      </c>
      <c r="C404" s="16" t="s">
        <v>50</v>
      </c>
      <c r="D404" s="60">
        <v>36753.824871999997</v>
      </c>
    </row>
    <row r="405" spans="1:4" x14ac:dyDescent="0.3">
      <c r="A405" s="16" t="s">
        <v>201</v>
      </c>
      <c r="B405" s="16" t="s">
        <v>67</v>
      </c>
      <c r="C405" s="16" t="s">
        <v>50</v>
      </c>
      <c r="D405" s="60">
        <v>35536.710550999996</v>
      </c>
    </row>
    <row r="406" spans="1:4" x14ac:dyDescent="0.3">
      <c r="A406" s="16" t="s">
        <v>201</v>
      </c>
      <c r="B406" s="16" t="s">
        <v>52</v>
      </c>
      <c r="C406" s="16" t="s">
        <v>50</v>
      </c>
      <c r="D406" s="60">
        <v>35304.411074000003</v>
      </c>
    </row>
    <row r="407" spans="1:4" x14ac:dyDescent="0.3">
      <c r="A407" s="16" t="s">
        <v>201</v>
      </c>
      <c r="B407" s="16" t="s">
        <v>65</v>
      </c>
      <c r="C407" s="16" t="s">
        <v>50</v>
      </c>
      <c r="D407" s="60">
        <v>34012.702832000003</v>
      </c>
    </row>
    <row r="408" spans="1:4" x14ac:dyDescent="0.3">
      <c r="A408" s="16" t="s">
        <v>201</v>
      </c>
      <c r="B408" s="16" t="s">
        <v>51</v>
      </c>
      <c r="C408" s="16" t="s">
        <v>50</v>
      </c>
      <c r="D408" s="60">
        <v>30579.657572</v>
      </c>
    </row>
    <row r="409" spans="1:4" x14ac:dyDescent="0.3">
      <c r="A409" s="16" t="s">
        <v>201</v>
      </c>
      <c r="B409" s="16" t="s">
        <v>68</v>
      </c>
      <c r="C409" s="16" t="s">
        <v>50</v>
      </c>
      <c r="D409" s="60">
        <v>29516.552915</v>
      </c>
    </row>
    <row r="410" spans="1:4" x14ac:dyDescent="0.3">
      <c r="A410" s="16" t="s">
        <v>201</v>
      </c>
      <c r="B410" s="16" t="s">
        <v>57</v>
      </c>
      <c r="C410" s="16" t="s">
        <v>50</v>
      </c>
      <c r="D410" s="60">
        <v>28871.606543000002</v>
      </c>
    </row>
    <row r="411" spans="1:4" x14ac:dyDescent="0.3">
      <c r="A411" s="16" t="s">
        <v>201</v>
      </c>
      <c r="B411" s="16" t="s">
        <v>38</v>
      </c>
      <c r="C411" s="16" t="s">
        <v>37</v>
      </c>
      <c r="D411" s="60">
        <v>26731.250163000001</v>
      </c>
    </row>
    <row r="412" spans="1:4" x14ac:dyDescent="0.3">
      <c r="A412" s="16" t="s">
        <v>201</v>
      </c>
      <c r="B412" s="16" t="s">
        <v>54</v>
      </c>
      <c r="C412" s="16" t="s">
        <v>50</v>
      </c>
      <c r="D412" s="60">
        <v>26257.741931</v>
      </c>
    </row>
    <row r="413" spans="1:4" x14ac:dyDescent="0.3">
      <c r="A413" s="16" t="s">
        <v>201</v>
      </c>
      <c r="B413" s="16" t="s">
        <v>49</v>
      </c>
      <c r="C413" s="16" t="s">
        <v>50</v>
      </c>
      <c r="D413" s="60">
        <v>25706.522987</v>
      </c>
    </row>
    <row r="414" spans="1:4" x14ac:dyDescent="0.3">
      <c r="A414" s="16" t="s">
        <v>201</v>
      </c>
      <c r="B414" s="16" t="s">
        <v>102</v>
      </c>
      <c r="C414" s="16" t="s">
        <v>96</v>
      </c>
      <c r="D414" s="60">
        <v>25588.298573</v>
      </c>
    </row>
    <row r="415" spans="1:4" x14ac:dyDescent="0.3">
      <c r="A415" s="16" t="s">
        <v>201</v>
      </c>
      <c r="B415" s="16" t="s">
        <v>56</v>
      </c>
      <c r="C415" s="16" t="s">
        <v>50</v>
      </c>
      <c r="D415" s="60">
        <v>25476.227118999999</v>
      </c>
    </row>
    <row r="416" spans="1:4" x14ac:dyDescent="0.3">
      <c r="A416" s="16" t="s">
        <v>201</v>
      </c>
      <c r="B416" s="16" t="s">
        <v>43</v>
      </c>
      <c r="C416" s="16" t="s">
        <v>37</v>
      </c>
      <c r="D416" s="60">
        <v>25291.311777999999</v>
      </c>
    </row>
    <row r="417" spans="1:4" x14ac:dyDescent="0.3">
      <c r="A417" s="16" t="s">
        <v>201</v>
      </c>
      <c r="B417" s="16" t="s">
        <v>63</v>
      </c>
      <c r="C417" s="16" t="s">
        <v>50</v>
      </c>
      <c r="D417" s="60">
        <v>24682.470158</v>
      </c>
    </row>
    <row r="418" spans="1:4" x14ac:dyDescent="0.3">
      <c r="A418" s="16" t="s">
        <v>201</v>
      </c>
      <c r="B418" s="16" t="s">
        <v>75</v>
      </c>
      <c r="C418" s="16" t="s">
        <v>50</v>
      </c>
      <c r="D418" s="60">
        <v>24082.375197000001</v>
      </c>
    </row>
    <row r="419" spans="1:4" x14ac:dyDescent="0.3">
      <c r="A419" s="16" t="s">
        <v>201</v>
      </c>
      <c r="B419" s="16" t="s">
        <v>76</v>
      </c>
      <c r="C419" s="16" t="s">
        <v>50</v>
      </c>
      <c r="D419" s="60">
        <v>23618.066310999999</v>
      </c>
    </row>
    <row r="420" spans="1:4" x14ac:dyDescent="0.3">
      <c r="A420" s="16" t="s">
        <v>201</v>
      </c>
      <c r="B420" s="16" t="s">
        <v>199</v>
      </c>
      <c r="C420" s="16" t="s">
        <v>50</v>
      </c>
      <c r="D420" s="60">
        <v>23028.430778999998</v>
      </c>
    </row>
    <row r="421" spans="1:4" x14ac:dyDescent="0.3">
      <c r="A421" s="16" t="s">
        <v>201</v>
      </c>
      <c r="B421" s="16" t="s">
        <v>89</v>
      </c>
      <c r="C421" s="16" t="s">
        <v>85</v>
      </c>
      <c r="D421" s="60">
        <v>22495.180478999999</v>
      </c>
    </row>
    <row r="422" spans="1:4" x14ac:dyDescent="0.3">
      <c r="A422" s="16" t="s">
        <v>201</v>
      </c>
      <c r="B422" s="16" t="s">
        <v>131</v>
      </c>
      <c r="C422" s="16" t="s">
        <v>126</v>
      </c>
      <c r="D422" s="60">
        <v>21516.422858000002</v>
      </c>
    </row>
    <row r="423" spans="1:4" x14ac:dyDescent="0.3">
      <c r="A423" s="16" t="s">
        <v>201</v>
      </c>
      <c r="B423" s="16" t="s">
        <v>185</v>
      </c>
      <c r="C423" s="16" t="s">
        <v>184</v>
      </c>
      <c r="D423" s="60">
        <v>21486.602207</v>
      </c>
    </row>
    <row r="424" spans="1:4" x14ac:dyDescent="0.3">
      <c r="A424" s="16" t="s">
        <v>201</v>
      </c>
      <c r="B424" s="16" t="s">
        <v>59</v>
      </c>
      <c r="C424" s="16" t="s">
        <v>50</v>
      </c>
      <c r="D424" s="60">
        <v>21472.018443000001</v>
      </c>
    </row>
    <row r="425" spans="1:4" x14ac:dyDescent="0.3">
      <c r="A425" s="16" t="s">
        <v>201</v>
      </c>
      <c r="B425" s="16" t="s">
        <v>121</v>
      </c>
      <c r="C425" s="16" t="s">
        <v>118</v>
      </c>
      <c r="D425" s="60">
        <v>21461.435025999999</v>
      </c>
    </row>
    <row r="426" spans="1:4" x14ac:dyDescent="0.3">
      <c r="A426" s="16" t="s">
        <v>201</v>
      </c>
      <c r="B426" s="16" t="s">
        <v>22</v>
      </c>
      <c r="C426" s="16" t="s">
        <v>5</v>
      </c>
      <c r="D426" s="60">
        <v>21166.486348999999</v>
      </c>
    </row>
    <row r="427" spans="1:4" x14ac:dyDescent="0.3">
      <c r="A427" s="16" t="s">
        <v>201</v>
      </c>
      <c r="B427" s="16" t="s">
        <v>55</v>
      </c>
      <c r="C427" s="16" t="s">
        <v>50</v>
      </c>
      <c r="D427" s="60">
        <v>20679.181758999999</v>
      </c>
    </row>
    <row r="428" spans="1:4" x14ac:dyDescent="0.3">
      <c r="A428" s="16" t="s">
        <v>201</v>
      </c>
      <c r="B428" s="16" t="s">
        <v>78</v>
      </c>
      <c r="C428" s="16" t="s">
        <v>50</v>
      </c>
      <c r="D428" s="60">
        <v>20381.455167</v>
      </c>
    </row>
    <row r="429" spans="1:4" x14ac:dyDescent="0.3">
      <c r="A429" s="16" t="s">
        <v>201</v>
      </c>
      <c r="B429" s="16" t="s">
        <v>58</v>
      </c>
      <c r="C429" s="16" t="s">
        <v>50</v>
      </c>
      <c r="D429" s="60">
        <v>17656.125749999999</v>
      </c>
    </row>
    <row r="430" spans="1:4" x14ac:dyDescent="0.3">
      <c r="A430" s="16" t="s">
        <v>201</v>
      </c>
      <c r="B430" s="16" t="s">
        <v>111</v>
      </c>
      <c r="C430" s="16" t="s">
        <v>105</v>
      </c>
      <c r="D430" s="60">
        <v>16243.293858999999</v>
      </c>
    </row>
    <row r="431" spans="1:4" x14ac:dyDescent="0.3">
      <c r="A431" s="16" t="s">
        <v>201</v>
      </c>
      <c r="B431" s="16" t="s">
        <v>4</v>
      </c>
      <c r="C431" s="16" t="s">
        <v>5</v>
      </c>
      <c r="D431" s="60">
        <v>15301.757600000001</v>
      </c>
    </row>
    <row r="432" spans="1:4" x14ac:dyDescent="0.3">
      <c r="A432" s="16" t="s">
        <v>201</v>
      </c>
      <c r="B432" s="16" t="s">
        <v>26</v>
      </c>
      <c r="C432" s="16" t="s">
        <v>5</v>
      </c>
      <c r="D432" s="60">
        <v>14272.129105</v>
      </c>
    </row>
    <row r="433" spans="1:4" x14ac:dyDescent="0.3">
      <c r="A433" s="16" t="s">
        <v>201</v>
      </c>
      <c r="B433" s="16" t="s">
        <v>6</v>
      </c>
      <c r="C433" s="16" t="s">
        <v>5</v>
      </c>
      <c r="D433" s="60">
        <v>13814.324906</v>
      </c>
    </row>
    <row r="434" spans="1:4" x14ac:dyDescent="0.3">
      <c r="A434" s="16" t="s">
        <v>201</v>
      </c>
      <c r="B434" s="16" t="s">
        <v>164</v>
      </c>
      <c r="C434" s="16" t="s">
        <v>162</v>
      </c>
      <c r="D434" s="60">
        <v>12705.261216000001</v>
      </c>
    </row>
    <row r="435" spans="1:4" x14ac:dyDescent="0.3">
      <c r="A435" s="16" t="s">
        <v>201</v>
      </c>
      <c r="B435" s="16" t="s">
        <v>172</v>
      </c>
      <c r="C435" s="16" t="s">
        <v>168</v>
      </c>
      <c r="D435" s="60">
        <v>12192.121814</v>
      </c>
    </row>
    <row r="436" spans="1:4" x14ac:dyDescent="0.3">
      <c r="A436" s="16" t="s">
        <v>201</v>
      </c>
      <c r="B436" s="16" t="s">
        <v>196</v>
      </c>
      <c r="C436" s="16" t="s">
        <v>50</v>
      </c>
      <c r="D436" s="60">
        <v>11702.92635</v>
      </c>
    </row>
    <row r="437" spans="1:4" x14ac:dyDescent="0.3">
      <c r="A437" s="16" t="s">
        <v>201</v>
      </c>
      <c r="B437" s="16" t="s">
        <v>124</v>
      </c>
      <c r="C437" s="16" t="s">
        <v>118</v>
      </c>
      <c r="D437" s="60">
        <v>10990.802369999999</v>
      </c>
    </row>
    <row r="438" spans="1:4" x14ac:dyDescent="0.3">
      <c r="A438" s="16" t="s">
        <v>201</v>
      </c>
      <c r="B438" s="16" t="s">
        <v>36</v>
      </c>
      <c r="C438" s="16" t="s">
        <v>37</v>
      </c>
      <c r="D438" s="60">
        <v>10880.313453999999</v>
      </c>
    </row>
    <row r="439" spans="1:4" x14ac:dyDescent="0.3">
      <c r="A439" s="16" t="s">
        <v>201</v>
      </c>
      <c r="B439" s="16" t="s">
        <v>140</v>
      </c>
      <c r="C439" s="16" t="s">
        <v>138</v>
      </c>
      <c r="D439" s="60">
        <v>10549.696657</v>
      </c>
    </row>
    <row r="440" spans="1:4" x14ac:dyDescent="0.3">
      <c r="A440" s="16" t="s">
        <v>201</v>
      </c>
      <c r="B440" s="16" t="s">
        <v>112</v>
      </c>
      <c r="C440" s="16" t="s">
        <v>105</v>
      </c>
      <c r="D440" s="60">
        <v>10512.964496000001</v>
      </c>
    </row>
    <row r="441" spans="1:4" x14ac:dyDescent="0.3">
      <c r="A441" s="16" t="s">
        <v>201</v>
      </c>
      <c r="B441" s="16" t="s">
        <v>189</v>
      </c>
      <c r="C441" s="16" t="s">
        <v>184</v>
      </c>
      <c r="D441" s="60">
        <v>9326.9650438999997</v>
      </c>
    </row>
    <row r="442" spans="1:4" x14ac:dyDescent="0.3">
      <c r="A442" s="16" t="s">
        <v>201</v>
      </c>
      <c r="B442" s="16" t="s">
        <v>107</v>
      </c>
      <c r="C442" s="16" t="s">
        <v>105</v>
      </c>
      <c r="D442" s="60">
        <v>9268.2975067999996</v>
      </c>
    </row>
    <row r="443" spans="1:4" x14ac:dyDescent="0.3">
      <c r="A443" s="16" t="s">
        <v>201</v>
      </c>
      <c r="B443" s="16" t="s">
        <v>41</v>
      </c>
      <c r="C443" s="16" t="s">
        <v>37</v>
      </c>
      <c r="D443" s="60">
        <v>8906.3895553000002</v>
      </c>
    </row>
    <row r="444" spans="1:4" x14ac:dyDescent="0.3">
      <c r="A444" s="16" t="s">
        <v>201</v>
      </c>
      <c r="B444" s="16" t="s">
        <v>20</v>
      </c>
      <c r="C444" s="16" t="s">
        <v>5</v>
      </c>
      <c r="D444" s="60">
        <v>7768.8679400999999</v>
      </c>
    </row>
    <row r="445" spans="1:4" x14ac:dyDescent="0.3">
      <c r="A445" s="16" t="s">
        <v>201</v>
      </c>
      <c r="B445" s="16" t="s">
        <v>45</v>
      </c>
      <c r="C445" s="16" t="s">
        <v>37</v>
      </c>
      <c r="D445" s="60">
        <v>7500.2464129</v>
      </c>
    </row>
    <row r="446" spans="1:4" x14ac:dyDescent="0.3">
      <c r="A446" s="16" t="s">
        <v>201</v>
      </c>
      <c r="B446" s="16" t="s">
        <v>110</v>
      </c>
      <c r="C446" s="16" t="s">
        <v>105</v>
      </c>
      <c r="D446" s="60">
        <v>7269.3033444000002</v>
      </c>
    </row>
    <row r="447" spans="1:4" x14ac:dyDescent="0.3">
      <c r="A447" s="16" t="s">
        <v>201</v>
      </c>
      <c r="B447" s="16" t="s">
        <v>122</v>
      </c>
      <c r="C447" s="16" t="s">
        <v>118</v>
      </c>
      <c r="D447" s="60">
        <v>7122.5967381999999</v>
      </c>
    </row>
    <row r="448" spans="1:4" x14ac:dyDescent="0.3">
      <c r="A448" s="16" t="s">
        <v>201</v>
      </c>
      <c r="B448" s="16" t="s">
        <v>165</v>
      </c>
      <c r="C448" s="16" t="s">
        <v>162</v>
      </c>
      <c r="D448" s="60">
        <v>6971.9128578</v>
      </c>
    </row>
    <row r="449" spans="1:4" x14ac:dyDescent="0.3">
      <c r="A449" s="16" t="s">
        <v>201</v>
      </c>
      <c r="B449" s="16" t="s">
        <v>179</v>
      </c>
      <c r="C449" s="16" t="s">
        <v>178</v>
      </c>
      <c r="D449" s="60">
        <v>6752.013559</v>
      </c>
    </row>
    <row r="450" spans="1:4" x14ac:dyDescent="0.3">
      <c r="A450" s="16" t="s">
        <v>201</v>
      </c>
      <c r="B450" s="16" t="s">
        <v>40</v>
      </c>
      <c r="C450" s="16" t="s">
        <v>37</v>
      </c>
      <c r="D450" s="60">
        <v>6731.3352576999996</v>
      </c>
    </row>
    <row r="451" spans="1:4" x14ac:dyDescent="0.3">
      <c r="A451" s="16" t="s">
        <v>201</v>
      </c>
      <c r="B451" s="16" t="s">
        <v>87</v>
      </c>
      <c r="C451" s="16" t="s">
        <v>85</v>
      </c>
      <c r="D451" s="60">
        <v>6314.3704019999996</v>
      </c>
    </row>
    <row r="452" spans="1:4" x14ac:dyDescent="0.3">
      <c r="A452" s="16" t="s">
        <v>201</v>
      </c>
      <c r="B452" s="16" t="s">
        <v>143</v>
      </c>
      <c r="C452" s="16" t="s">
        <v>142</v>
      </c>
      <c r="D452" s="60">
        <v>5747.7584311000001</v>
      </c>
    </row>
    <row r="453" spans="1:4" x14ac:dyDescent="0.3">
      <c r="A453" s="16" t="s">
        <v>201</v>
      </c>
      <c r="B453" s="16" t="s">
        <v>23</v>
      </c>
      <c r="C453" s="16" t="s">
        <v>5</v>
      </c>
      <c r="D453" s="60">
        <v>5724.8169834999999</v>
      </c>
    </row>
    <row r="454" spans="1:4" x14ac:dyDescent="0.3">
      <c r="A454" s="16" t="s">
        <v>201</v>
      </c>
      <c r="B454" s="16" t="s">
        <v>18</v>
      </c>
      <c r="C454" s="16" t="s">
        <v>5</v>
      </c>
      <c r="D454" s="60">
        <v>5420.4835015999997</v>
      </c>
    </row>
    <row r="455" spans="1:4" x14ac:dyDescent="0.3">
      <c r="A455" s="16" t="s">
        <v>201</v>
      </c>
      <c r="B455" s="16" t="s">
        <v>28</v>
      </c>
      <c r="C455" s="16" t="s">
        <v>5</v>
      </c>
      <c r="D455" s="60">
        <v>5190.3970847999999</v>
      </c>
    </row>
    <row r="456" spans="1:4" x14ac:dyDescent="0.3">
      <c r="A456" s="16" t="s">
        <v>201</v>
      </c>
      <c r="B456" s="16" t="s">
        <v>11</v>
      </c>
      <c r="C456" s="16" t="s">
        <v>5</v>
      </c>
      <c r="D456" s="60">
        <v>5025.3536900999998</v>
      </c>
    </row>
    <row r="457" spans="1:4" x14ac:dyDescent="0.3">
      <c r="A457" s="16" t="s">
        <v>201</v>
      </c>
      <c r="B457" s="16" t="s">
        <v>166</v>
      </c>
      <c r="C457" s="16" t="s">
        <v>162</v>
      </c>
      <c r="D457" s="60">
        <v>4899.7060640999998</v>
      </c>
    </row>
    <row r="458" spans="1:4" x14ac:dyDescent="0.3">
      <c r="A458" s="16" t="s">
        <v>201</v>
      </c>
      <c r="B458" s="16" t="s">
        <v>104</v>
      </c>
      <c r="C458" s="16" t="s">
        <v>105</v>
      </c>
      <c r="D458" s="60">
        <v>4513.7071867000004</v>
      </c>
    </row>
    <row r="459" spans="1:4" x14ac:dyDescent="0.3">
      <c r="A459" s="16" t="s">
        <v>201</v>
      </c>
      <c r="B459" s="16" t="s">
        <v>191</v>
      </c>
      <c r="C459" s="16" t="s">
        <v>184</v>
      </c>
      <c r="D459" s="60">
        <v>4509.4613338999998</v>
      </c>
    </row>
    <row r="460" spans="1:4" x14ac:dyDescent="0.3">
      <c r="A460" s="16" t="s">
        <v>201</v>
      </c>
      <c r="B460" s="16" t="s">
        <v>25</v>
      </c>
      <c r="C460" s="16" t="s">
        <v>5</v>
      </c>
      <c r="D460" s="60">
        <v>4461.3741415000004</v>
      </c>
    </row>
    <row r="461" spans="1:4" x14ac:dyDescent="0.3">
      <c r="A461" s="16" t="s">
        <v>201</v>
      </c>
      <c r="B461" s="16" t="s">
        <v>91</v>
      </c>
      <c r="C461" s="16" t="s">
        <v>85</v>
      </c>
      <c r="D461" s="60">
        <v>4275.6202831999999</v>
      </c>
    </row>
    <row r="462" spans="1:4" x14ac:dyDescent="0.3">
      <c r="A462" s="16" t="s">
        <v>201</v>
      </c>
      <c r="B462" s="16" t="s">
        <v>101</v>
      </c>
      <c r="C462" s="16" t="s">
        <v>96</v>
      </c>
      <c r="D462" s="60">
        <v>4108.1821117999998</v>
      </c>
    </row>
    <row r="463" spans="1:4" x14ac:dyDescent="0.3">
      <c r="A463" s="16" t="s">
        <v>201</v>
      </c>
      <c r="B463" s="16" t="s">
        <v>94</v>
      </c>
      <c r="C463" s="16" t="s">
        <v>85</v>
      </c>
      <c r="D463" s="60">
        <v>4021.6370711</v>
      </c>
    </row>
    <row r="464" spans="1:4" x14ac:dyDescent="0.3">
      <c r="A464" s="16" t="s">
        <v>201</v>
      </c>
      <c r="B464" s="16" t="s">
        <v>275</v>
      </c>
      <c r="C464" s="16" t="s">
        <v>5</v>
      </c>
      <c r="D464" s="60">
        <v>4019.6110585000001</v>
      </c>
    </row>
    <row r="465" spans="1:4" x14ac:dyDescent="0.3">
      <c r="A465" s="16" t="s">
        <v>201</v>
      </c>
      <c r="B465" s="16" t="s">
        <v>190</v>
      </c>
      <c r="C465" s="16" t="s">
        <v>184</v>
      </c>
      <c r="D465" s="60">
        <v>3763.0105257999999</v>
      </c>
    </row>
    <row r="466" spans="1:4" x14ac:dyDescent="0.3">
      <c r="A466" s="16" t="s">
        <v>201</v>
      </c>
      <c r="B466" s="16" t="s">
        <v>186</v>
      </c>
      <c r="C466" s="16" t="s">
        <v>184</v>
      </c>
      <c r="D466" s="60">
        <v>3685.2954577999999</v>
      </c>
    </row>
    <row r="467" spans="1:4" x14ac:dyDescent="0.3">
      <c r="A467" s="16" t="s">
        <v>201</v>
      </c>
      <c r="B467" s="16" t="s">
        <v>120</v>
      </c>
      <c r="C467" s="16" t="s">
        <v>118</v>
      </c>
      <c r="D467" s="60">
        <v>3641.0516271000001</v>
      </c>
    </row>
    <row r="468" spans="1:4" x14ac:dyDescent="0.3">
      <c r="A468" s="16" t="s">
        <v>201</v>
      </c>
      <c r="B468" s="16" t="s">
        <v>144</v>
      </c>
      <c r="C468" s="16" t="s">
        <v>142</v>
      </c>
      <c r="D468" s="60">
        <v>3458.8926968000001</v>
      </c>
    </row>
    <row r="469" spans="1:4" x14ac:dyDescent="0.3">
      <c r="A469" s="16" t="s">
        <v>201</v>
      </c>
      <c r="B469" s="16" t="s">
        <v>182</v>
      </c>
      <c r="C469" s="16" t="s">
        <v>178</v>
      </c>
      <c r="D469" s="60">
        <v>3433.7605005999999</v>
      </c>
    </row>
    <row r="470" spans="1:4" x14ac:dyDescent="0.3">
      <c r="A470" s="16" t="s">
        <v>201</v>
      </c>
      <c r="B470" s="16" t="s">
        <v>149</v>
      </c>
      <c r="C470" s="16" t="s">
        <v>146</v>
      </c>
      <c r="D470" s="60">
        <v>3398.2846092999998</v>
      </c>
    </row>
    <row r="471" spans="1:4" x14ac:dyDescent="0.3">
      <c r="A471" s="16" t="s">
        <v>201</v>
      </c>
      <c r="B471" s="16" t="s">
        <v>147</v>
      </c>
      <c r="C471" s="16" t="s">
        <v>146</v>
      </c>
      <c r="D471" s="60">
        <v>3384.1715680000002</v>
      </c>
    </row>
    <row r="472" spans="1:4" x14ac:dyDescent="0.3">
      <c r="A472" s="16" t="s">
        <v>201</v>
      </c>
      <c r="B472" s="16" t="s">
        <v>99</v>
      </c>
      <c r="C472" s="16" t="s">
        <v>96</v>
      </c>
      <c r="D472" s="60">
        <v>3347.6214957000002</v>
      </c>
    </row>
    <row r="473" spans="1:4" x14ac:dyDescent="0.3">
      <c r="A473" s="16" t="s">
        <v>201</v>
      </c>
      <c r="B473" s="16" t="s">
        <v>196</v>
      </c>
      <c r="C473" s="16" t="s">
        <v>105</v>
      </c>
      <c r="D473" s="60">
        <v>3318.8946440999998</v>
      </c>
    </row>
    <row r="474" spans="1:4" x14ac:dyDescent="0.3">
      <c r="A474" s="16" t="s">
        <v>201</v>
      </c>
      <c r="B474" s="16" t="s">
        <v>188</v>
      </c>
      <c r="C474" s="16" t="s">
        <v>184</v>
      </c>
      <c r="D474" s="60">
        <v>3316.1597588</v>
      </c>
    </row>
    <row r="475" spans="1:4" x14ac:dyDescent="0.3">
      <c r="A475" s="16" t="s">
        <v>201</v>
      </c>
      <c r="B475" s="16" t="s">
        <v>137</v>
      </c>
      <c r="C475" s="16" t="s">
        <v>138</v>
      </c>
      <c r="D475" s="60">
        <v>3306.1565303000002</v>
      </c>
    </row>
    <row r="476" spans="1:4" x14ac:dyDescent="0.3">
      <c r="A476" s="16" t="s">
        <v>201</v>
      </c>
      <c r="B476" s="16" t="s">
        <v>196</v>
      </c>
      <c r="C476" s="16" t="s">
        <v>37</v>
      </c>
      <c r="D476" s="60">
        <v>3168.0313169999999</v>
      </c>
    </row>
    <row r="477" spans="1:4" x14ac:dyDescent="0.3">
      <c r="A477" s="16" t="s">
        <v>201</v>
      </c>
      <c r="B477" s="16" t="s">
        <v>183</v>
      </c>
      <c r="C477" s="16" t="s">
        <v>184</v>
      </c>
      <c r="D477" s="60">
        <v>3037.7086580999999</v>
      </c>
    </row>
    <row r="478" spans="1:4" x14ac:dyDescent="0.3">
      <c r="A478" s="16" t="s">
        <v>201</v>
      </c>
      <c r="B478" s="16" t="s">
        <v>187</v>
      </c>
      <c r="C478" s="16" t="s">
        <v>184</v>
      </c>
      <c r="D478" s="60">
        <v>2973.9353640999998</v>
      </c>
    </row>
    <row r="479" spans="1:4" x14ac:dyDescent="0.3">
      <c r="A479" s="16" t="s">
        <v>201</v>
      </c>
      <c r="B479" s="16" t="s">
        <v>92</v>
      </c>
      <c r="C479" s="16" t="s">
        <v>85</v>
      </c>
      <c r="D479" s="60">
        <v>2911.1742617</v>
      </c>
    </row>
    <row r="480" spans="1:4" x14ac:dyDescent="0.3">
      <c r="A480" s="16" t="s">
        <v>201</v>
      </c>
      <c r="B480" s="16" t="s">
        <v>86</v>
      </c>
      <c r="C480" s="16" t="s">
        <v>85</v>
      </c>
      <c r="D480" s="60">
        <v>2879.5599244</v>
      </c>
    </row>
    <row r="481" spans="1:4" x14ac:dyDescent="0.3">
      <c r="A481" s="16" t="s">
        <v>201</v>
      </c>
      <c r="B481" s="16" t="s">
        <v>90</v>
      </c>
      <c r="C481" s="16" t="s">
        <v>85</v>
      </c>
      <c r="D481" s="60">
        <v>2758.9304827999999</v>
      </c>
    </row>
    <row r="482" spans="1:4" x14ac:dyDescent="0.3">
      <c r="A482" s="16" t="s">
        <v>201</v>
      </c>
      <c r="B482" s="16" t="s">
        <v>128</v>
      </c>
      <c r="C482" s="16" t="s">
        <v>126</v>
      </c>
      <c r="D482" s="60">
        <v>2725.1258806000001</v>
      </c>
    </row>
    <row r="483" spans="1:4" x14ac:dyDescent="0.3">
      <c r="A483" s="16" t="s">
        <v>201</v>
      </c>
      <c r="B483" s="16" t="s">
        <v>196</v>
      </c>
      <c r="C483" s="16" t="s">
        <v>85</v>
      </c>
      <c r="D483" s="60">
        <v>2553.3372156999999</v>
      </c>
    </row>
    <row r="484" spans="1:4" x14ac:dyDescent="0.3">
      <c r="A484" s="16" t="s">
        <v>201</v>
      </c>
      <c r="B484" s="16" t="s">
        <v>125</v>
      </c>
      <c r="C484" s="16" t="s">
        <v>126</v>
      </c>
      <c r="D484" s="60">
        <v>2549.3940957999998</v>
      </c>
    </row>
    <row r="485" spans="1:4" x14ac:dyDescent="0.3">
      <c r="A485" s="16" t="s">
        <v>201</v>
      </c>
      <c r="B485" s="16" t="s">
        <v>148</v>
      </c>
      <c r="C485" s="16" t="s">
        <v>146</v>
      </c>
      <c r="D485" s="60">
        <v>2527.6615938999998</v>
      </c>
    </row>
    <row r="486" spans="1:4" x14ac:dyDescent="0.3">
      <c r="A486" s="16" t="s">
        <v>201</v>
      </c>
      <c r="B486" s="16" t="s">
        <v>150</v>
      </c>
      <c r="C486" s="16" t="s">
        <v>146</v>
      </c>
      <c r="D486" s="60">
        <v>2460.3342511999999</v>
      </c>
    </row>
    <row r="487" spans="1:4" x14ac:dyDescent="0.3">
      <c r="A487" s="16" t="s">
        <v>201</v>
      </c>
      <c r="B487" s="16" t="s">
        <v>196</v>
      </c>
      <c r="C487" s="16" t="s">
        <v>138</v>
      </c>
      <c r="D487" s="60">
        <v>2457.0415893999998</v>
      </c>
    </row>
    <row r="488" spans="1:4" x14ac:dyDescent="0.3">
      <c r="A488" s="16" t="s">
        <v>201</v>
      </c>
      <c r="B488" s="16" t="s">
        <v>103</v>
      </c>
      <c r="C488" s="16" t="s">
        <v>96</v>
      </c>
      <c r="D488" s="60">
        <v>2444.1210925999999</v>
      </c>
    </row>
    <row r="489" spans="1:4" x14ac:dyDescent="0.3">
      <c r="A489" s="16" t="s">
        <v>201</v>
      </c>
      <c r="B489" s="16" t="s">
        <v>98</v>
      </c>
      <c r="C489" s="16" t="s">
        <v>96</v>
      </c>
      <c r="D489" s="60">
        <v>2433.0797545</v>
      </c>
    </row>
    <row r="490" spans="1:4" x14ac:dyDescent="0.3">
      <c r="A490" s="16" t="s">
        <v>201</v>
      </c>
      <c r="B490" s="16" t="s">
        <v>196</v>
      </c>
      <c r="C490" s="16" t="s">
        <v>142</v>
      </c>
      <c r="D490" s="60">
        <v>2425.6773717999999</v>
      </c>
    </row>
    <row r="491" spans="1:4" x14ac:dyDescent="0.3">
      <c r="A491" s="16" t="s">
        <v>201</v>
      </c>
      <c r="B491" s="16" t="s">
        <v>42</v>
      </c>
      <c r="C491" s="16" t="s">
        <v>37</v>
      </c>
      <c r="D491" s="60">
        <v>2359.2599049</v>
      </c>
    </row>
    <row r="492" spans="1:4" x14ac:dyDescent="0.3">
      <c r="A492" s="16" t="s">
        <v>201</v>
      </c>
      <c r="B492" s="16" t="s">
        <v>116</v>
      </c>
      <c r="C492" s="16" t="s">
        <v>105</v>
      </c>
      <c r="D492" s="60">
        <v>2347.8638934999999</v>
      </c>
    </row>
    <row r="493" spans="1:4" x14ac:dyDescent="0.3">
      <c r="A493" s="16" t="s">
        <v>201</v>
      </c>
      <c r="B493" s="16" t="s">
        <v>141</v>
      </c>
      <c r="C493" s="16" t="s">
        <v>142</v>
      </c>
      <c r="D493" s="60">
        <v>2325.8997042999999</v>
      </c>
    </row>
    <row r="494" spans="1:4" x14ac:dyDescent="0.3">
      <c r="A494" s="16" t="s">
        <v>201</v>
      </c>
      <c r="B494" s="16" t="s">
        <v>145</v>
      </c>
      <c r="C494" s="16" t="s">
        <v>146</v>
      </c>
      <c r="D494" s="60">
        <v>2284.1820398999998</v>
      </c>
    </row>
    <row r="495" spans="1:4" x14ac:dyDescent="0.3">
      <c r="A495" s="16" t="s">
        <v>201</v>
      </c>
      <c r="B495" s="16" t="s">
        <v>195</v>
      </c>
      <c r="C495" s="16" t="s">
        <v>184</v>
      </c>
      <c r="D495" s="60">
        <v>2276.7160608999998</v>
      </c>
    </row>
    <row r="496" spans="1:4" x14ac:dyDescent="0.3">
      <c r="A496" s="16" t="s">
        <v>201</v>
      </c>
      <c r="B496" s="16" t="s">
        <v>117</v>
      </c>
      <c r="C496" s="16" t="s">
        <v>118</v>
      </c>
      <c r="D496" s="60">
        <v>2112.9236639000001</v>
      </c>
    </row>
    <row r="497" spans="1:4" x14ac:dyDescent="0.3">
      <c r="A497" s="16" t="s">
        <v>201</v>
      </c>
      <c r="B497" s="16" t="s">
        <v>84</v>
      </c>
      <c r="C497" s="16" t="s">
        <v>85</v>
      </c>
      <c r="D497" s="60">
        <v>2068.6604799000002</v>
      </c>
    </row>
    <row r="498" spans="1:4" x14ac:dyDescent="0.3">
      <c r="A498" s="62" t="s">
        <v>201</v>
      </c>
      <c r="B498" s="62" t="s">
        <v>196</v>
      </c>
      <c r="C498" s="62" t="s">
        <v>184</v>
      </c>
      <c r="D498" s="63">
        <v>2066.6099002000001</v>
      </c>
    </row>
    <row r="499" spans="1:4" x14ac:dyDescent="0.3">
      <c r="A499" s="16" t="s">
        <v>201</v>
      </c>
      <c r="B499" s="16" t="s">
        <v>60</v>
      </c>
      <c r="C499" s="16" t="s">
        <v>50</v>
      </c>
      <c r="D499" s="60">
        <v>2041.6257860000001</v>
      </c>
    </row>
    <row r="500" spans="1:4" x14ac:dyDescent="0.3">
      <c r="A500" s="16" t="s">
        <v>201</v>
      </c>
      <c r="B500" s="16" t="s">
        <v>88</v>
      </c>
      <c r="C500" s="16" t="s">
        <v>85</v>
      </c>
      <c r="D500" s="60">
        <v>2001.8623448000001</v>
      </c>
    </row>
    <row r="501" spans="1:4" x14ac:dyDescent="0.3">
      <c r="A501" s="16" t="s">
        <v>201</v>
      </c>
      <c r="B501" s="16" t="s">
        <v>159</v>
      </c>
      <c r="C501" s="16" t="s">
        <v>157</v>
      </c>
      <c r="D501" s="60">
        <v>1966.9271708000001</v>
      </c>
    </row>
    <row r="502" spans="1:4" x14ac:dyDescent="0.3">
      <c r="A502" s="16" t="s">
        <v>201</v>
      </c>
      <c r="B502" s="16" t="s">
        <v>192</v>
      </c>
      <c r="C502" s="16" t="s">
        <v>184</v>
      </c>
      <c r="D502" s="60">
        <v>1964.298245</v>
      </c>
    </row>
    <row r="503" spans="1:4" x14ac:dyDescent="0.3">
      <c r="A503" s="16" t="s">
        <v>201</v>
      </c>
      <c r="B503" s="16" t="s">
        <v>129</v>
      </c>
      <c r="C503" s="16" t="s">
        <v>126</v>
      </c>
      <c r="D503" s="60">
        <v>1826.6627543</v>
      </c>
    </row>
    <row r="504" spans="1:4" x14ac:dyDescent="0.3">
      <c r="A504" s="16" t="s">
        <v>201</v>
      </c>
      <c r="B504" s="16" t="s">
        <v>139</v>
      </c>
      <c r="C504" s="16" t="s">
        <v>138</v>
      </c>
      <c r="D504" s="60">
        <v>1783.1114646000001</v>
      </c>
    </row>
    <row r="505" spans="1:4" x14ac:dyDescent="0.3">
      <c r="A505" s="16" t="s">
        <v>201</v>
      </c>
      <c r="B505" s="16" t="s">
        <v>193</v>
      </c>
      <c r="C505" s="16" t="s">
        <v>184</v>
      </c>
      <c r="D505" s="60">
        <v>1757.5645595999999</v>
      </c>
    </row>
    <row r="506" spans="1:4" x14ac:dyDescent="0.3">
      <c r="A506" s="16" t="s">
        <v>201</v>
      </c>
      <c r="B506" s="16" t="s">
        <v>156</v>
      </c>
      <c r="C506" s="16" t="s">
        <v>157</v>
      </c>
      <c r="D506" s="60">
        <v>1746.7901991000001</v>
      </c>
    </row>
    <row r="507" spans="1:4" x14ac:dyDescent="0.3">
      <c r="A507" s="16" t="s">
        <v>201</v>
      </c>
      <c r="B507" s="16" t="s">
        <v>7</v>
      </c>
      <c r="C507" s="16" t="s">
        <v>5</v>
      </c>
      <c r="D507" s="60">
        <v>1724.8554337999999</v>
      </c>
    </row>
    <row r="508" spans="1:4" x14ac:dyDescent="0.3">
      <c r="A508" s="16" t="s">
        <v>201</v>
      </c>
      <c r="B508" s="16" t="s">
        <v>200</v>
      </c>
      <c r="C508" s="16" t="s">
        <v>142</v>
      </c>
      <c r="D508" s="60">
        <v>1630.3334295</v>
      </c>
    </row>
    <row r="509" spans="1:4" x14ac:dyDescent="0.3">
      <c r="A509" s="16" t="s">
        <v>201</v>
      </c>
      <c r="B509" s="16" t="s">
        <v>17</v>
      </c>
      <c r="C509" s="16" t="s">
        <v>5</v>
      </c>
      <c r="D509" s="60">
        <v>1619.5782356</v>
      </c>
    </row>
    <row r="510" spans="1:4" x14ac:dyDescent="0.3">
      <c r="A510" s="16" t="s">
        <v>201</v>
      </c>
      <c r="B510" s="16" t="s">
        <v>34</v>
      </c>
      <c r="C510" s="16" t="s">
        <v>5</v>
      </c>
      <c r="D510" s="60">
        <v>1614.5715196000001</v>
      </c>
    </row>
    <row r="511" spans="1:4" x14ac:dyDescent="0.3">
      <c r="A511" s="16" t="s">
        <v>201</v>
      </c>
      <c r="B511" s="16" t="s">
        <v>97</v>
      </c>
      <c r="C511" s="16" t="s">
        <v>96</v>
      </c>
      <c r="D511" s="60">
        <v>1580.9517851999999</v>
      </c>
    </row>
    <row r="512" spans="1:4" x14ac:dyDescent="0.3">
      <c r="A512" s="16" t="s">
        <v>201</v>
      </c>
      <c r="B512" s="16" t="s">
        <v>135</v>
      </c>
      <c r="C512" s="16" t="s">
        <v>126</v>
      </c>
      <c r="D512" s="60">
        <v>1580.4825291</v>
      </c>
    </row>
    <row r="513" spans="1:4" x14ac:dyDescent="0.3">
      <c r="A513" s="16" t="s">
        <v>201</v>
      </c>
      <c r="B513" s="16" t="s">
        <v>47</v>
      </c>
      <c r="C513" s="16" t="s">
        <v>37</v>
      </c>
      <c r="D513" s="60">
        <v>1454.9263054999999</v>
      </c>
    </row>
    <row r="514" spans="1:4" x14ac:dyDescent="0.3">
      <c r="A514" s="16" t="s">
        <v>201</v>
      </c>
      <c r="B514" s="16" t="s">
        <v>196</v>
      </c>
      <c r="C514" s="16" t="s">
        <v>126</v>
      </c>
      <c r="D514" s="60">
        <v>1429.2711889</v>
      </c>
    </row>
    <row r="515" spans="1:4" x14ac:dyDescent="0.3">
      <c r="A515" s="16" t="s">
        <v>201</v>
      </c>
      <c r="B515" s="16" t="s">
        <v>194</v>
      </c>
      <c r="C515" s="16" t="s">
        <v>184</v>
      </c>
      <c r="D515" s="60">
        <v>1424.1306519</v>
      </c>
    </row>
    <row r="516" spans="1:4" x14ac:dyDescent="0.3">
      <c r="A516" s="16" t="s">
        <v>201</v>
      </c>
      <c r="B516" s="16" t="s">
        <v>151</v>
      </c>
      <c r="C516" s="16" t="s">
        <v>146</v>
      </c>
      <c r="D516" s="60">
        <v>1399.0069059</v>
      </c>
    </row>
    <row r="517" spans="1:4" x14ac:dyDescent="0.3">
      <c r="A517" s="16" t="s">
        <v>201</v>
      </c>
      <c r="B517" s="16" t="s">
        <v>119</v>
      </c>
      <c r="C517" s="16" t="s">
        <v>118</v>
      </c>
      <c r="D517" s="60">
        <v>1343.2347976000001</v>
      </c>
    </row>
    <row r="518" spans="1:4" x14ac:dyDescent="0.3">
      <c r="A518" s="16" t="s">
        <v>201</v>
      </c>
      <c r="B518" s="16" t="s">
        <v>130</v>
      </c>
      <c r="C518" s="16" t="s">
        <v>126</v>
      </c>
      <c r="D518" s="60">
        <v>1309.1339184000001</v>
      </c>
    </row>
    <row r="519" spans="1:4" x14ac:dyDescent="0.3">
      <c r="A519" s="16" t="s">
        <v>201</v>
      </c>
      <c r="B519" s="16" t="s">
        <v>44</v>
      </c>
      <c r="C519" s="16" t="s">
        <v>37</v>
      </c>
      <c r="D519" s="60">
        <v>1277.9434189999999</v>
      </c>
    </row>
    <row r="520" spans="1:4" x14ac:dyDescent="0.3">
      <c r="A520" s="16" t="s">
        <v>201</v>
      </c>
      <c r="B520" s="16" t="s">
        <v>196</v>
      </c>
      <c r="C520" s="16" t="s">
        <v>157</v>
      </c>
      <c r="D520" s="60">
        <v>1206.5868352</v>
      </c>
    </row>
    <row r="521" spans="1:4" x14ac:dyDescent="0.3">
      <c r="A521" s="16" t="s">
        <v>201</v>
      </c>
      <c r="B521" s="16" t="s">
        <v>171</v>
      </c>
      <c r="C521" s="16" t="s">
        <v>168</v>
      </c>
      <c r="D521" s="60">
        <v>1203.3819033</v>
      </c>
    </row>
    <row r="522" spans="1:4" x14ac:dyDescent="0.3">
      <c r="A522" s="16" t="s">
        <v>201</v>
      </c>
      <c r="B522" s="16" t="s">
        <v>39</v>
      </c>
      <c r="C522" s="16" t="s">
        <v>37</v>
      </c>
      <c r="D522" s="60">
        <v>1198.1593399999999</v>
      </c>
    </row>
    <row r="523" spans="1:4" x14ac:dyDescent="0.3">
      <c r="A523" s="16" t="s">
        <v>201</v>
      </c>
      <c r="B523" s="16" t="s">
        <v>196</v>
      </c>
      <c r="C523" s="16" t="s">
        <v>178</v>
      </c>
      <c r="D523" s="60">
        <v>1121.9916874999999</v>
      </c>
    </row>
    <row r="524" spans="1:4" x14ac:dyDescent="0.3">
      <c r="A524" s="16" t="s">
        <v>201</v>
      </c>
      <c r="B524" s="16" t="s">
        <v>155</v>
      </c>
      <c r="C524" s="16" t="s">
        <v>146</v>
      </c>
      <c r="D524" s="60">
        <v>1118.3253039000001</v>
      </c>
    </row>
    <row r="525" spans="1:4" x14ac:dyDescent="0.3">
      <c r="A525" s="16" t="s">
        <v>201</v>
      </c>
      <c r="B525" s="16" t="s">
        <v>158</v>
      </c>
      <c r="C525" s="16" t="s">
        <v>157</v>
      </c>
      <c r="D525" s="60">
        <v>1078.1379463999999</v>
      </c>
    </row>
    <row r="526" spans="1:4" x14ac:dyDescent="0.3">
      <c r="A526" s="16" t="s">
        <v>201</v>
      </c>
      <c r="B526" s="16" t="s">
        <v>127</v>
      </c>
      <c r="C526" s="16" t="s">
        <v>126</v>
      </c>
      <c r="D526" s="60">
        <v>1064.5072829999999</v>
      </c>
    </row>
    <row r="527" spans="1:4" x14ac:dyDescent="0.3">
      <c r="A527" s="16" t="s">
        <v>201</v>
      </c>
      <c r="B527" s="16" t="s">
        <v>10</v>
      </c>
      <c r="C527" s="16" t="s">
        <v>5</v>
      </c>
      <c r="D527" s="60">
        <v>913.91170008999995</v>
      </c>
    </row>
    <row r="528" spans="1:4" x14ac:dyDescent="0.3">
      <c r="A528" s="16" t="s">
        <v>201</v>
      </c>
      <c r="B528" s="16" t="s">
        <v>133</v>
      </c>
      <c r="C528" s="16" t="s">
        <v>126</v>
      </c>
      <c r="D528" s="60">
        <v>898.88952498000003</v>
      </c>
    </row>
    <row r="529" spans="1:4" x14ac:dyDescent="0.3">
      <c r="A529" s="16" t="s">
        <v>201</v>
      </c>
      <c r="B529" s="16" t="s">
        <v>196</v>
      </c>
      <c r="C529" s="16" t="s">
        <v>118</v>
      </c>
      <c r="D529" s="60">
        <v>889.53639142999998</v>
      </c>
    </row>
    <row r="530" spans="1:4" x14ac:dyDescent="0.3">
      <c r="A530" s="16" t="s">
        <v>201</v>
      </c>
      <c r="B530" s="16" t="s">
        <v>115</v>
      </c>
      <c r="C530" s="16" t="s">
        <v>105</v>
      </c>
      <c r="D530" s="60">
        <v>883.33784295999999</v>
      </c>
    </row>
    <row r="531" spans="1:4" x14ac:dyDescent="0.3">
      <c r="A531" s="16" t="s">
        <v>201</v>
      </c>
      <c r="B531" s="16" t="s">
        <v>48</v>
      </c>
      <c r="C531" s="16" t="s">
        <v>37</v>
      </c>
      <c r="D531" s="60">
        <v>869.98100868999995</v>
      </c>
    </row>
    <row r="532" spans="1:4" x14ac:dyDescent="0.3">
      <c r="A532" s="16" t="s">
        <v>201</v>
      </c>
      <c r="B532" s="16" t="s">
        <v>160</v>
      </c>
      <c r="C532" s="16" t="s">
        <v>157</v>
      </c>
      <c r="D532" s="60">
        <v>820.50444128000004</v>
      </c>
    </row>
    <row r="533" spans="1:4" x14ac:dyDescent="0.3">
      <c r="A533" s="16" t="s">
        <v>201</v>
      </c>
      <c r="B533" s="16" t="s">
        <v>196</v>
      </c>
      <c r="C533" s="16" t="s">
        <v>162</v>
      </c>
      <c r="D533" s="60">
        <v>752.79531492000001</v>
      </c>
    </row>
    <row r="534" spans="1:4" x14ac:dyDescent="0.3">
      <c r="A534" s="16" t="s">
        <v>201</v>
      </c>
      <c r="B534" s="16" t="s">
        <v>173</v>
      </c>
      <c r="C534" s="16" t="s">
        <v>168</v>
      </c>
      <c r="D534" s="60">
        <v>696.62886035999998</v>
      </c>
    </row>
    <row r="535" spans="1:4" x14ac:dyDescent="0.3">
      <c r="A535" s="16" t="s">
        <v>201</v>
      </c>
      <c r="B535" s="16" t="s">
        <v>132</v>
      </c>
      <c r="C535" s="16" t="s">
        <v>126</v>
      </c>
      <c r="D535" s="60">
        <v>681.10238800000002</v>
      </c>
    </row>
    <row r="536" spans="1:4" x14ac:dyDescent="0.3">
      <c r="A536" s="16" t="s">
        <v>201</v>
      </c>
      <c r="B536" s="16" t="s">
        <v>9</v>
      </c>
      <c r="C536" s="16" t="s">
        <v>5</v>
      </c>
      <c r="D536" s="60">
        <v>611.95656147</v>
      </c>
    </row>
    <row r="537" spans="1:4" x14ac:dyDescent="0.3">
      <c r="A537" s="16" t="s">
        <v>201</v>
      </c>
      <c r="B537" s="16" t="s">
        <v>196</v>
      </c>
      <c r="C537" s="16" t="s">
        <v>146</v>
      </c>
      <c r="D537" s="60">
        <v>550.99893276</v>
      </c>
    </row>
    <row r="538" spans="1:4" x14ac:dyDescent="0.3">
      <c r="A538" s="16" t="s">
        <v>201</v>
      </c>
      <c r="B538" s="16" t="s">
        <v>196</v>
      </c>
      <c r="C538" s="16" t="s">
        <v>96</v>
      </c>
      <c r="D538" s="60">
        <v>513.83338012000002</v>
      </c>
    </row>
    <row r="539" spans="1:4" x14ac:dyDescent="0.3">
      <c r="A539" s="16" t="s">
        <v>201</v>
      </c>
      <c r="B539" s="16" t="s">
        <v>100</v>
      </c>
      <c r="C539" s="16" t="s">
        <v>96</v>
      </c>
      <c r="D539" s="60">
        <v>463.77303812999997</v>
      </c>
    </row>
    <row r="540" spans="1:4" x14ac:dyDescent="0.3">
      <c r="A540" s="16" t="s">
        <v>201</v>
      </c>
      <c r="B540" s="16" t="s">
        <v>35</v>
      </c>
      <c r="C540" s="16" t="s">
        <v>5</v>
      </c>
      <c r="D540" s="60">
        <v>462.35620626000002</v>
      </c>
    </row>
    <row r="541" spans="1:4" x14ac:dyDescent="0.3">
      <c r="A541" s="16" t="s">
        <v>201</v>
      </c>
      <c r="B541" s="16" t="s">
        <v>174</v>
      </c>
      <c r="C541" s="16" t="s">
        <v>175</v>
      </c>
      <c r="D541" s="60">
        <v>461.23589562000001</v>
      </c>
    </row>
    <row r="542" spans="1:4" x14ac:dyDescent="0.3">
      <c r="A542" s="16" t="s">
        <v>201</v>
      </c>
      <c r="B542" s="16" t="s">
        <v>16</v>
      </c>
      <c r="C542" s="16" t="s">
        <v>5</v>
      </c>
      <c r="D542" s="60">
        <v>406.49394737</v>
      </c>
    </row>
    <row r="543" spans="1:4" x14ac:dyDescent="0.3">
      <c r="A543" s="16" t="s">
        <v>201</v>
      </c>
      <c r="B543" s="16" t="s">
        <v>134</v>
      </c>
      <c r="C543" s="16" t="s">
        <v>126</v>
      </c>
      <c r="D543" s="60">
        <v>371.25703948</v>
      </c>
    </row>
    <row r="544" spans="1:4" x14ac:dyDescent="0.3">
      <c r="A544" s="16" t="s">
        <v>201</v>
      </c>
      <c r="B544" s="16" t="s">
        <v>24</v>
      </c>
      <c r="C544" s="16" t="s">
        <v>5</v>
      </c>
      <c r="D544" s="60">
        <v>364.12158154000002</v>
      </c>
    </row>
    <row r="545" spans="1:4" x14ac:dyDescent="0.3">
      <c r="A545" s="16" t="s">
        <v>201</v>
      </c>
      <c r="B545" s="16" t="s">
        <v>169</v>
      </c>
      <c r="C545" s="16" t="s">
        <v>168</v>
      </c>
      <c r="D545" s="60">
        <v>363.01108600999999</v>
      </c>
    </row>
    <row r="546" spans="1:4" x14ac:dyDescent="0.3">
      <c r="A546" s="16" t="s">
        <v>201</v>
      </c>
      <c r="B546" s="16" t="s">
        <v>274</v>
      </c>
      <c r="C546" s="16" t="s">
        <v>5</v>
      </c>
      <c r="D546" s="60">
        <v>356.64744531000002</v>
      </c>
    </row>
    <row r="547" spans="1:4" x14ac:dyDescent="0.3">
      <c r="A547" s="16" t="s">
        <v>201</v>
      </c>
      <c r="B547" s="16" t="s">
        <v>152</v>
      </c>
      <c r="C547" s="16" t="s">
        <v>146</v>
      </c>
      <c r="D547" s="60">
        <v>332.97220822999998</v>
      </c>
    </row>
    <row r="548" spans="1:4" x14ac:dyDescent="0.3">
      <c r="A548" s="16" t="s">
        <v>201</v>
      </c>
      <c r="B548" s="16" t="s">
        <v>196</v>
      </c>
      <c r="C548" s="16" t="s">
        <v>175</v>
      </c>
      <c r="D548" s="60">
        <v>314.69045898000002</v>
      </c>
    </row>
    <row r="549" spans="1:4" x14ac:dyDescent="0.3">
      <c r="A549" s="16" t="s">
        <v>201</v>
      </c>
      <c r="B549" s="16" t="s">
        <v>181</v>
      </c>
      <c r="C549" s="16" t="s">
        <v>178</v>
      </c>
      <c r="D549" s="60">
        <v>301.78803803</v>
      </c>
    </row>
    <row r="550" spans="1:4" x14ac:dyDescent="0.3">
      <c r="A550" s="16" t="s">
        <v>201</v>
      </c>
      <c r="B550" s="16" t="s">
        <v>163</v>
      </c>
      <c r="C550" s="16" t="s">
        <v>162</v>
      </c>
      <c r="D550" s="60">
        <v>295.93992478000001</v>
      </c>
    </row>
    <row r="551" spans="1:4" x14ac:dyDescent="0.3">
      <c r="A551" s="16" t="s">
        <v>201</v>
      </c>
      <c r="B551" s="16" t="s">
        <v>95</v>
      </c>
      <c r="C551" s="16" t="s">
        <v>96</v>
      </c>
      <c r="D551" s="60">
        <v>287.12528307999997</v>
      </c>
    </row>
    <row r="552" spans="1:4" x14ac:dyDescent="0.3">
      <c r="A552" s="16" t="s">
        <v>201</v>
      </c>
      <c r="B552" s="16" t="s">
        <v>46</v>
      </c>
      <c r="C552" s="16" t="s">
        <v>37</v>
      </c>
      <c r="D552" s="60">
        <v>273.61463178000002</v>
      </c>
    </row>
    <row r="553" spans="1:4" x14ac:dyDescent="0.3">
      <c r="A553" s="16" t="s">
        <v>201</v>
      </c>
      <c r="B553" s="16" t="s">
        <v>33</v>
      </c>
      <c r="C553" s="16" t="s">
        <v>5</v>
      </c>
      <c r="D553" s="60">
        <v>238.74437759</v>
      </c>
    </row>
    <row r="554" spans="1:4" x14ac:dyDescent="0.3">
      <c r="A554" s="16" t="s">
        <v>201</v>
      </c>
      <c r="B554" s="16" t="s">
        <v>196</v>
      </c>
      <c r="C554" s="16" t="s">
        <v>5</v>
      </c>
      <c r="D554" s="60">
        <v>232.37442849999999</v>
      </c>
    </row>
    <row r="555" spans="1:4" x14ac:dyDescent="0.3">
      <c r="A555" s="16" t="s">
        <v>201</v>
      </c>
      <c r="B555" s="16" t="s">
        <v>153</v>
      </c>
      <c r="C555" s="16" t="s">
        <v>146</v>
      </c>
      <c r="D555" s="60">
        <v>214.39590275</v>
      </c>
    </row>
    <row r="556" spans="1:4" x14ac:dyDescent="0.3">
      <c r="A556" s="16" t="s">
        <v>201</v>
      </c>
      <c r="B556" s="16" t="s">
        <v>15</v>
      </c>
      <c r="C556" s="16" t="s">
        <v>5</v>
      </c>
      <c r="D556" s="60">
        <v>203.41313787000001</v>
      </c>
    </row>
    <row r="557" spans="1:4" x14ac:dyDescent="0.3">
      <c r="A557" s="16" t="s">
        <v>201</v>
      </c>
      <c r="B557" s="16" t="s">
        <v>154</v>
      </c>
      <c r="C557" s="16" t="s">
        <v>146</v>
      </c>
      <c r="D557" s="60">
        <v>197.93936646</v>
      </c>
    </row>
    <row r="558" spans="1:4" x14ac:dyDescent="0.3">
      <c r="A558" s="16" t="s">
        <v>201</v>
      </c>
      <c r="B558" s="16" t="s">
        <v>29</v>
      </c>
      <c r="C558" s="16" t="s">
        <v>5</v>
      </c>
      <c r="D558" s="60">
        <v>185.96818802999999</v>
      </c>
    </row>
    <row r="559" spans="1:4" x14ac:dyDescent="0.3">
      <c r="A559" s="16" t="s">
        <v>201</v>
      </c>
      <c r="B559" s="16" t="s">
        <v>196</v>
      </c>
      <c r="C559" s="16" t="s">
        <v>168</v>
      </c>
      <c r="D559" s="60">
        <v>173.09563677</v>
      </c>
    </row>
    <row r="560" spans="1:4" x14ac:dyDescent="0.3">
      <c r="A560" s="16" t="s">
        <v>201</v>
      </c>
      <c r="B560" s="16" t="s">
        <v>123</v>
      </c>
      <c r="C560" s="16" t="s">
        <v>118</v>
      </c>
      <c r="D560" s="60">
        <v>163.42810653999999</v>
      </c>
    </row>
    <row r="561" spans="1:4" x14ac:dyDescent="0.3">
      <c r="A561" s="16" t="s">
        <v>201</v>
      </c>
      <c r="B561" s="16" t="s">
        <v>161</v>
      </c>
      <c r="C561" s="16" t="s">
        <v>162</v>
      </c>
      <c r="D561" s="60">
        <v>135.99270188</v>
      </c>
    </row>
    <row r="562" spans="1:4" x14ac:dyDescent="0.3">
      <c r="A562" s="16" t="s">
        <v>201</v>
      </c>
      <c r="B562" s="16" t="s">
        <v>176</v>
      </c>
      <c r="C562" s="16" t="s">
        <v>175</v>
      </c>
      <c r="D562" s="60">
        <v>134.85665012999999</v>
      </c>
    </row>
    <row r="563" spans="1:4" x14ac:dyDescent="0.3">
      <c r="A563" s="16" t="s">
        <v>201</v>
      </c>
      <c r="B563" s="16" t="s">
        <v>32</v>
      </c>
      <c r="C563" s="16" t="s">
        <v>5</v>
      </c>
      <c r="D563" s="60">
        <v>123.34090556</v>
      </c>
    </row>
    <row r="564" spans="1:4" x14ac:dyDescent="0.3">
      <c r="A564" s="16" t="s">
        <v>201</v>
      </c>
      <c r="B564" s="16" t="s">
        <v>8</v>
      </c>
      <c r="C564" s="16" t="s">
        <v>5</v>
      </c>
      <c r="D564" s="60">
        <v>92.733736605999994</v>
      </c>
    </row>
    <row r="565" spans="1:4" x14ac:dyDescent="0.3">
      <c r="A565" s="16" t="s">
        <v>201</v>
      </c>
      <c r="B565" s="16" t="s">
        <v>14</v>
      </c>
      <c r="C565" s="16" t="s">
        <v>5</v>
      </c>
      <c r="D565" s="60">
        <v>92.691132682000003</v>
      </c>
    </row>
    <row r="566" spans="1:4" x14ac:dyDescent="0.3">
      <c r="A566" s="16" t="s">
        <v>201</v>
      </c>
      <c r="B566" s="16" t="s">
        <v>31</v>
      </c>
      <c r="C566" s="16" t="s">
        <v>5</v>
      </c>
      <c r="D566" s="60">
        <v>87.325361255999994</v>
      </c>
    </row>
    <row r="567" spans="1:4" x14ac:dyDescent="0.3">
      <c r="A567" s="16" t="s">
        <v>201</v>
      </c>
      <c r="B567" s="16" t="s">
        <v>167</v>
      </c>
      <c r="C567" s="16" t="s">
        <v>168</v>
      </c>
      <c r="D567" s="60">
        <v>69.885344391999993</v>
      </c>
    </row>
    <row r="568" spans="1:4" x14ac:dyDescent="0.3">
      <c r="A568" s="16" t="s">
        <v>201</v>
      </c>
      <c r="B568" s="16" t="s">
        <v>30</v>
      </c>
      <c r="C568" s="16" t="s">
        <v>5</v>
      </c>
      <c r="D568" s="60">
        <v>65.206426089000004</v>
      </c>
    </row>
    <row r="569" spans="1:4" x14ac:dyDescent="0.3">
      <c r="A569" s="16" t="s">
        <v>201</v>
      </c>
      <c r="B569" s="16" t="s">
        <v>136</v>
      </c>
      <c r="C569" s="16" t="s">
        <v>126</v>
      </c>
      <c r="D569" s="60">
        <v>60.497294308000001</v>
      </c>
    </row>
    <row r="570" spans="1:4" x14ac:dyDescent="0.3">
      <c r="A570" s="16" t="s">
        <v>201</v>
      </c>
      <c r="B570" s="16" t="s">
        <v>170</v>
      </c>
      <c r="C570" s="16" t="s">
        <v>168</v>
      </c>
      <c r="D570" s="60">
        <v>16.912077775</v>
      </c>
    </row>
    <row r="571" spans="1:4" ht="15" thickBot="1" x14ac:dyDescent="0.35">
      <c r="A571" s="18" t="s">
        <v>201</v>
      </c>
      <c r="B571" s="18" t="s">
        <v>27</v>
      </c>
      <c r="C571" s="18" t="s">
        <v>5</v>
      </c>
      <c r="D571" s="61">
        <v>3.0256907756999998</v>
      </c>
    </row>
    <row r="572" spans="1:4" x14ac:dyDescent="0.3">
      <c r="A572" s="7" t="s">
        <v>202</v>
      </c>
    </row>
    <row r="573" spans="1:4" x14ac:dyDescent="0.3">
      <c r="A573" s="16" t="s">
        <v>265</v>
      </c>
    </row>
    <row r="574" spans="1:4" x14ac:dyDescent="0.3">
      <c r="A574" s="4" t="s">
        <v>203</v>
      </c>
    </row>
    <row r="575" spans="1:4" x14ac:dyDescent="0.3">
      <c r="A575" s="16" t="s">
        <v>276</v>
      </c>
    </row>
    <row r="576" spans="1:4" x14ac:dyDescent="0.3">
      <c r="A576" s="4" t="s">
        <v>204</v>
      </c>
    </row>
    <row r="577" spans="1:1" x14ac:dyDescent="0.3">
      <c r="A577" s="4" t="s">
        <v>205</v>
      </c>
    </row>
    <row r="578" spans="1:1" x14ac:dyDescent="0.3">
      <c r="A578" s="9" t="s">
        <v>206</v>
      </c>
    </row>
    <row r="579" spans="1:1" x14ac:dyDescent="0.3">
      <c r="A579" s="10" t="s">
        <v>277</v>
      </c>
    </row>
    <row r="581" spans="1:1" x14ac:dyDescent="0.3">
      <c r="A581" s="51" t="s">
        <v>255</v>
      </c>
    </row>
  </sheetData>
  <hyperlinks>
    <hyperlink ref="A581" location="Contents!A1" display="Link to Contents " xr:uid="{150615B8-1489-4587-8F86-FCB5F08C9A44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538F-9C9A-440A-9228-5109EF0CB85F}">
  <dimension ref="A1:C26"/>
  <sheetViews>
    <sheetView workbookViewId="0">
      <pane ySplit="2" topLeftCell="A3" activePane="bottomLeft" state="frozen"/>
      <selection pane="bottomLeft"/>
    </sheetView>
  </sheetViews>
  <sheetFormatPr defaultRowHeight="14.4" x14ac:dyDescent="0.3"/>
  <cols>
    <col min="1" max="1" width="54.88671875" customWidth="1"/>
    <col min="2" max="2" width="20.88671875" customWidth="1"/>
  </cols>
  <sheetData>
    <row r="1" spans="1:2" ht="15" thickBot="1" x14ac:dyDescent="0.35">
      <c r="A1" s="12" t="s">
        <v>269</v>
      </c>
      <c r="B1" s="13"/>
    </row>
    <row r="2" spans="1:2" ht="49.5" customHeight="1" thickBot="1" x14ac:dyDescent="0.35">
      <c r="A2" s="14" t="s">
        <v>208</v>
      </c>
      <c r="B2" s="15" t="s">
        <v>209</v>
      </c>
    </row>
    <row r="3" spans="1:2" x14ac:dyDescent="0.3">
      <c r="A3" s="16" t="s">
        <v>210</v>
      </c>
      <c r="B3" s="17">
        <v>23589776174</v>
      </c>
    </row>
    <row r="4" spans="1:2" x14ac:dyDescent="0.3">
      <c r="A4" s="4" t="s">
        <v>211</v>
      </c>
      <c r="B4" s="5">
        <f>4267904447.90734</f>
        <v>4267904447.90734</v>
      </c>
    </row>
    <row r="5" spans="1:2" x14ac:dyDescent="0.3">
      <c r="A5" s="4" t="s">
        <v>212</v>
      </c>
      <c r="B5" s="5">
        <f>3286983597.9741</f>
        <v>3286983597.9741001</v>
      </c>
    </row>
    <row r="6" spans="1:2" x14ac:dyDescent="0.3">
      <c r="A6" s="4" t="s">
        <v>213</v>
      </c>
      <c r="B6" s="5">
        <f>3186834955.7077</f>
        <v>3186834955.7076998</v>
      </c>
    </row>
    <row r="7" spans="1:2" x14ac:dyDescent="0.3">
      <c r="A7" s="4" t="s">
        <v>214</v>
      </c>
      <c r="B7" s="5">
        <f>2107696831.76574</f>
        <v>2107696831.7657399</v>
      </c>
    </row>
    <row r="8" spans="1:2" x14ac:dyDescent="0.3">
      <c r="A8" s="4" t="s">
        <v>215</v>
      </c>
      <c r="B8" s="5">
        <f>1946522102.05504</f>
        <v>1946522102.0550399</v>
      </c>
    </row>
    <row r="9" spans="1:2" x14ac:dyDescent="0.3">
      <c r="A9" s="4" t="s">
        <v>216</v>
      </c>
      <c r="B9" s="5">
        <f>1692717541.62002</f>
        <v>1692717541.6200199</v>
      </c>
    </row>
    <row r="10" spans="1:2" x14ac:dyDescent="0.3">
      <c r="A10" s="4" t="s">
        <v>217</v>
      </c>
      <c r="B10" s="5">
        <f>1390657590.33274</f>
        <v>1390657590.3327401</v>
      </c>
    </row>
    <row r="11" spans="1:2" x14ac:dyDescent="0.3">
      <c r="A11" s="4" t="s">
        <v>218</v>
      </c>
      <c r="B11" s="5">
        <f>1242118584.58882</f>
        <v>1242118584.58882</v>
      </c>
    </row>
    <row r="12" spans="1:2" x14ac:dyDescent="0.3">
      <c r="A12" s="4" t="s">
        <v>219</v>
      </c>
      <c r="B12" s="5">
        <f>1180176570.55052</f>
        <v>1180176570.5505199</v>
      </c>
    </row>
    <row r="13" spans="1:2" x14ac:dyDescent="0.3">
      <c r="A13" s="4" t="s">
        <v>220</v>
      </c>
      <c r="B13" s="5">
        <f>1152959892.14895</f>
        <v>1152959892.1489501</v>
      </c>
    </row>
    <row r="14" spans="1:2" x14ac:dyDescent="0.3">
      <c r="A14" s="4" t="s">
        <v>221</v>
      </c>
      <c r="B14" s="5">
        <f>868596777.860658</f>
        <v>868596777.86065805</v>
      </c>
    </row>
    <row r="15" spans="1:2" x14ac:dyDescent="0.3">
      <c r="A15" s="4" t="s">
        <v>222</v>
      </c>
      <c r="B15" s="5">
        <v>561062637.99375701</v>
      </c>
    </row>
    <row r="16" spans="1:2" x14ac:dyDescent="0.3">
      <c r="A16" s="4" t="s">
        <v>223</v>
      </c>
      <c r="B16" s="5">
        <v>555978192.38485885</v>
      </c>
    </row>
    <row r="17" spans="1:3" x14ac:dyDescent="0.3">
      <c r="A17" s="4" t="s">
        <v>224</v>
      </c>
      <c r="B17" s="5">
        <v>550913401.12130296</v>
      </c>
    </row>
    <row r="18" spans="1:3" x14ac:dyDescent="0.3">
      <c r="A18" s="4" t="s">
        <v>225</v>
      </c>
      <c r="B18" s="8">
        <v>498943922.24374849</v>
      </c>
    </row>
    <row r="19" spans="1:3" x14ac:dyDescent="0.3">
      <c r="A19" s="4" t="s">
        <v>226</v>
      </c>
      <c r="B19" s="5">
        <v>433632508.92626536</v>
      </c>
    </row>
    <row r="20" spans="1:3" x14ac:dyDescent="0.3">
      <c r="A20" s="4" t="s">
        <v>227</v>
      </c>
      <c r="B20" s="5">
        <v>412953728.29697418</v>
      </c>
    </row>
    <row r="21" spans="1:3" x14ac:dyDescent="0.3">
      <c r="A21" s="4" t="s">
        <v>228</v>
      </c>
      <c r="B21" s="5">
        <v>352018179.31740975</v>
      </c>
    </row>
    <row r="22" spans="1:3" x14ac:dyDescent="0.3">
      <c r="A22" s="4" t="s">
        <v>229</v>
      </c>
      <c r="B22" s="5">
        <v>277371915.40258783</v>
      </c>
    </row>
    <row r="23" spans="1:3" ht="15" thickBot="1" x14ac:dyDescent="0.35">
      <c r="A23" s="18" t="s">
        <v>230</v>
      </c>
      <c r="B23" s="6">
        <v>49743885.13624458</v>
      </c>
    </row>
    <row r="24" spans="1:3" x14ac:dyDescent="0.3">
      <c r="A24" s="19" t="s">
        <v>207</v>
      </c>
    </row>
    <row r="26" spans="1:3" x14ac:dyDescent="0.3">
      <c r="A26" s="51" t="s">
        <v>255</v>
      </c>
      <c r="B26" s="47"/>
      <c r="C26" s="47"/>
    </row>
  </sheetData>
  <hyperlinks>
    <hyperlink ref="A26" location="Contents!A1" display="Link to Contents " xr:uid="{73D2F157-8507-48CF-9D7C-5902D205627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AB01-D838-476A-8FC5-63AE9EC667AB}">
  <dimension ref="A1:E103"/>
  <sheetViews>
    <sheetView tabSelected="1" workbookViewId="0">
      <pane ySplit="2" topLeftCell="A3" activePane="bottomLeft" state="frozen"/>
      <selection pane="bottomLeft"/>
    </sheetView>
  </sheetViews>
  <sheetFormatPr defaultRowHeight="14.4" x14ac:dyDescent="0.3"/>
  <cols>
    <col min="1" max="1" width="39.33203125" customWidth="1"/>
    <col min="2" max="2" width="38.88671875" bestFit="1" customWidth="1"/>
    <col min="3" max="3" width="17.6640625" customWidth="1"/>
    <col min="4" max="4" width="14.6640625" customWidth="1"/>
    <col min="5" max="5" width="14.5546875" customWidth="1"/>
  </cols>
  <sheetData>
    <row r="1" spans="1:5" ht="15" thickBot="1" x14ac:dyDescent="0.35">
      <c r="A1" s="12" t="s">
        <v>272</v>
      </c>
      <c r="B1" s="18"/>
      <c r="C1" s="18"/>
      <c r="D1" s="18"/>
      <c r="E1" s="20"/>
    </row>
    <row r="2" spans="1:5" ht="52.8" thickBot="1" x14ac:dyDescent="0.35">
      <c r="A2" s="2" t="s">
        <v>231</v>
      </c>
      <c r="B2" s="2" t="s">
        <v>232</v>
      </c>
      <c r="C2" s="21" t="s">
        <v>233</v>
      </c>
      <c r="D2" s="21" t="s">
        <v>234</v>
      </c>
      <c r="E2" s="22" t="s">
        <v>235</v>
      </c>
    </row>
    <row r="3" spans="1:5" x14ac:dyDescent="0.3">
      <c r="A3" s="4" t="s">
        <v>5</v>
      </c>
      <c r="B3" s="4" t="s">
        <v>4</v>
      </c>
      <c r="C3" s="5">
        <v>342024940.07829595</v>
      </c>
      <c r="D3" s="5">
        <v>371869321.01409936</v>
      </c>
      <c r="E3" s="23">
        <f>C3/D3*100</f>
        <v>91.974497693324935</v>
      </c>
    </row>
    <row r="4" spans="1:5" x14ac:dyDescent="0.3">
      <c r="A4" s="4" t="s">
        <v>5</v>
      </c>
      <c r="B4" s="4" t="s">
        <v>7</v>
      </c>
      <c r="C4" s="5">
        <v>8733982.1645284072</v>
      </c>
      <c r="D4" s="5">
        <v>8733982.1645284034</v>
      </c>
      <c r="E4" s="23">
        <f t="shared" ref="E4:E67" si="0">C4/D4*100</f>
        <v>100.00000000000004</v>
      </c>
    </row>
    <row r="5" spans="1:5" x14ac:dyDescent="0.3">
      <c r="A5" s="4" t="s">
        <v>5</v>
      </c>
      <c r="B5" s="4" t="s">
        <v>8</v>
      </c>
      <c r="C5" s="5">
        <v>2781123.8683081525</v>
      </c>
      <c r="D5" s="5">
        <v>2781123.8683081521</v>
      </c>
      <c r="E5" s="23">
        <f t="shared" si="0"/>
        <v>100.00000000000003</v>
      </c>
    </row>
    <row r="6" spans="1:5" x14ac:dyDescent="0.3">
      <c r="A6" s="4" t="s">
        <v>5</v>
      </c>
      <c r="B6" s="4" t="s">
        <v>9</v>
      </c>
      <c r="C6" s="5">
        <v>6943572.0511962511</v>
      </c>
      <c r="D6" s="5">
        <v>6943572.0511962529</v>
      </c>
      <c r="E6" s="23">
        <f t="shared" si="0"/>
        <v>99.999999999999972</v>
      </c>
    </row>
    <row r="7" spans="1:5" x14ac:dyDescent="0.3">
      <c r="A7" s="4" t="s">
        <v>5</v>
      </c>
      <c r="B7" s="4" t="s">
        <v>10</v>
      </c>
      <c r="C7" s="5">
        <v>60229028.716147423</v>
      </c>
      <c r="D7" s="5">
        <v>60229028.71614743</v>
      </c>
      <c r="E7" s="23">
        <f t="shared" si="0"/>
        <v>99.999999999999986</v>
      </c>
    </row>
    <row r="8" spans="1:5" x14ac:dyDescent="0.3">
      <c r="A8" s="4" t="s">
        <v>5</v>
      </c>
      <c r="B8" s="4" t="s">
        <v>12</v>
      </c>
      <c r="C8" s="5">
        <v>36635810.093574911</v>
      </c>
      <c r="D8" s="5">
        <v>79924624.498364076</v>
      </c>
      <c r="E8" s="23">
        <f t="shared" si="0"/>
        <v>45.837950848708445</v>
      </c>
    </row>
    <row r="9" spans="1:5" x14ac:dyDescent="0.3">
      <c r="A9" s="4" t="s">
        <v>5</v>
      </c>
      <c r="B9" s="4" t="s">
        <v>13</v>
      </c>
      <c r="C9" s="5">
        <v>560193031.41525412</v>
      </c>
      <c r="D9" s="5">
        <v>735086962.56669283</v>
      </c>
      <c r="E9" s="23">
        <f t="shared" si="0"/>
        <v>76.207722343385882</v>
      </c>
    </row>
    <row r="10" spans="1:5" x14ac:dyDescent="0.3">
      <c r="A10" s="4" t="s">
        <v>5</v>
      </c>
      <c r="B10" s="4" t="s">
        <v>15</v>
      </c>
      <c r="C10" s="5">
        <v>1840124.8511858038</v>
      </c>
      <c r="D10" s="5">
        <v>309942253.07562906</v>
      </c>
      <c r="E10" s="23">
        <f t="shared" si="0"/>
        <v>0.59369925620847652</v>
      </c>
    </row>
    <row r="11" spans="1:5" x14ac:dyDescent="0.3">
      <c r="A11" s="4" t="s">
        <v>5</v>
      </c>
      <c r="B11" s="4" t="s">
        <v>236</v>
      </c>
      <c r="C11" s="5">
        <v>373371179.12319821</v>
      </c>
      <c r="D11" s="5">
        <v>1507256031.1384292</v>
      </c>
      <c r="E11" s="23">
        <f t="shared" si="0"/>
        <v>24.771583023037653</v>
      </c>
    </row>
    <row r="12" spans="1:5" x14ac:dyDescent="0.3">
      <c r="A12" s="4" t="s">
        <v>5</v>
      </c>
      <c r="B12" s="4" t="s">
        <v>237</v>
      </c>
      <c r="C12" s="5">
        <v>627505.27482340951</v>
      </c>
      <c r="D12" s="5">
        <v>153713080.46861792</v>
      </c>
      <c r="E12" s="23">
        <f t="shared" si="0"/>
        <v>0.40823153950878049</v>
      </c>
    </row>
    <row r="13" spans="1:5" x14ac:dyDescent="0.3">
      <c r="A13" s="4" t="s">
        <v>37</v>
      </c>
      <c r="B13" s="4" t="s">
        <v>36</v>
      </c>
      <c r="C13" s="5">
        <v>555978192.38485885</v>
      </c>
      <c r="D13" s="5">
        <v>555978192.38485897</v>
      </c>
      <c r="E13" s="23">
        <f t="shared" si="0"/>
        <v>99.999999999999972</v>
      </c>
    </row>
    <row r="14" spans="1:5" x14ac:dyDescent="0.3">
      <c r="A14" s="4" t="s">
        <v>50</v>
      </c>
      <c r="B14" s="4" t="s">
        <v>49</v>
      </c>
      <c r="C14" s="5">
        <v>17002506.938770719</v>
      </c>
      <c r="D14" s="5">
        <v>21615151.586117227</v>
      </c>
      <c r="E14" s="23">
        <f t="shared" si="0"/>
        <v>78.66013278246416</v>
      </c>
    </row>
    <row r="15" spans="1:5" x14ac:dyDescent="0.3">
      <c r="A15" s="4" t="s">
        <v>50</v>
      </c>
      <c r="B15" s="4" t="s">
        <v>51</v>
      </c>
      <c r="C15" s="5">
        <v>72885154.0575874</v>
      </c>
      <c r="D15" s="5">
        <v>90543321.046579674</v>
      </c>
      <c r="E15" s="23">
        <f t="shared" si="0"/>
        <v>80.497548814331537</v>
      </c>
    </row>
    <row r="16" spans="1:5" x14ac:dyDescent="0.3">
      <c r="A16" s="4" t="s">
        <v>50</v>
      </c>
      <c r="B16" s="4" t="s">
        <v>52</v>
      </c>
      <c r="C16" s="5">
        <v>17208964.870524332</v>
      </c>
      <c r="D16" s="5">
        <v>124932131.43146382</v>
      </c>
      <c r="E16" s="23">
        <f t="shared" si="0"/>
        <v>13.774650823087054</v>
      </c>
    </row>
    <row r="17" spans="1:5" x14ac:dyDescent="0.3">
      <c r="A17" s="4" t="s">
        <v>50</v>
      </c>
      <c r="B17" s="4" t="s">
        <v>53</v>
      </c>
      <c r="C17" s="5">
        <v>546562851.3590765</v>
      </c>
      <c r="D17" s="5">
        <v>1005500747.1737232</v>
      </c>
      <c r="E17" s="23">
        <f t="shared" si="0"/>
        <v>54.35727948441248</v>
      </c>
    </row>
    <row r="18" spans="1:5" x14ac:dyDescent="0.3">
      <c r="A18" s="4" t="s">
        <v>50</v>
      </c>
      <c r="B18" s="4" t="s">
        <v>54</v>
      </c>
      <c r="C18" s="5">
        <v>87203862.527353585</v>
      </c>
      <c r="D18" s="5">
        <v>116277967.20586298</v>
      </c>
      <c r="E18" s="23">
        <f t="shared" si="0"/>
        <v>74.99603288812618</v>
      </c>
    </row>
    <row r="19" spans="1:5" x14ac:dyDescent="0.3">
      <c r="A19" s="4" t="s">
        <v>50</v>
      </c>
      <c r="B19" s="4" t="s">
        <v>55</v>
      </c>
      <c r="C19" s="5">
        <v>7052432.8923935965</v>
      </c>
      <c r="D19" s="5">
        <v>28627102.704812109</v>
      </c>
      <c r="E19" s="23">
        <f t="shared" si="0"/>
        <v>24.635510498965406</v>
      </c>
    </row>
    <row r="20" spans="1:5" x14ac:dyDescent="0.3">
      <c r="A20" s="4" t="s">
        <v>50</v>
      </c>
      <c r="B20" s="4" t="s">
        <v>56</v>
      </c>
      <c r="C20" s="5">
        <v>56121196.558595285</v>
      </c>
      <c r="D20" s="5">
        <v>170872980.96104786</v>
      </c>
      <c r="E20" s="23">
        <f t="shared" si="0"/>
        <v>32.84380961984192</v>
      </c>
    </row>
    <row r="21" spans="1:5" x14ac:dyDescent="0.3">
      <c r="A21" s="4" t="s">
        <v>50</v>
      </c>
      <c r="B21" s="4" t="s">
        <v>57</v>
      </c>
      <c r="C21" s="5">
        <v>514512241.12129074</v>
      </c>
      <c r="D21" s="5">
        <v>634006092.43613052</v>
      </c>
      <c r="E21" s="23">
        <f t="shared" si="0"/>
        <v>81.15257049728153</v>
      </c>
    </row>
    <row r="22" spans="1:5" x14ac:dyDescent="0.3">
      <c r="A22" s="4" t="s">
        <v>50</v>
      </c>
      <c r="B22" s="4" t="s">
        <v>58</v>
      </c>
      <c r="C22" s="5">
        <v>16948759.1108649</v>
      </c>
      <c r="D22" s="5">
        <v>27386874.874475438</v>
      </c>
      <c r="E22" s="23">
        <f t="shared" si="0"/>
        <v>61.886429863018577</v>
      </c>
    </row>
    <row r="23" spans="1:5" x14ac:dyDescent="0.3">
      <c r="A23" s="4" t="s">
        <v>50</v>
      </c>
      <c r="B23" s="4" t="s">
        <v>59</v>
      </c>
      <c r="C23" s="5">
        <v>321484246.76852095</v>
      </c>
      <c r="D23" s="5">
        <v>357204718.63168997</v>
      </c>
      <c r="E23" s="23">
        <f t="shared" si="0"/>
        <v>89.999999999999986</v>
      </c>
    </row>
    <row r="24" spans="1:5" x14ac:dyDescent="0.3">
      <c r="A24" s="4" t="s">
        <v>50</v>
      </c>
      <c r="B24" s="4" t="s">
        <v>60</v>
      </c>
      <c r="C24" s="5">
        <v>920634337.82029617</v>
      </c>
      <c r="D24" s="5">
        <v>1315191911.1718512</v>
      </c>
      <c r="E24" s="23">
        <f t="shared" si="0"/>
        <v>70.000000000000028</v>
      </c>
    </row>
    <row r="25" spans="1:5" x14ac:dyDescent="0.3">
      <c r="A25" s="4" t="s">
        <v>50</v>
      </c>
      <c r="B25" s="4" t="s">
        <v>61</v>
      </c>
      <c r="C25" s="5">
        <v>388882543.0114885</v>
      </c>
      <c r="D25" s="5">
        <v>1295320978.0954769</v>
      </c>
      <c r="E25" s="23">
        <f t="shared" si="0"/>
        <v>30.022098737508777</v>
      </c>
    </row>
    <row r="26" spans="1:5" x14ac:dyDescent="0.3">
      <c r="A26" s="4" t="s">
        <v>50</v>
      </c>
      <c r="B26" s="4" t="s">
        <v>62</v>
      </c>
      <c r="C26" s="5">
        <v>50667183.132879674</v>
      </c>
      <c r="D26" s="5">
        <v>50668234.822451547</v>
      </c>
      <c r="E26" s="23">
        <f t="shared" si="0"/>
        <v>99.997924361139567</v>
      </c>
    </row>
    <row r="27" spans="1:5" x14ac:dyDescent="0.3">
      <c r="A27" s="4" t="s">
        <v>50</v>
      </c>
      <c r="B27" s="4" t="s">
        <v>63</v>
      </c>
      <c r="C27" s="5">
        <v>48246159.017048374</v>
      </c>
      <c r="D27" s="5">
        <v>84519724.642956555</v>
      </c>
      <c r="E27" s="23">
        <f t="shared" si="0"/>
        <v>57.082721484077815</v>
      </c>
    </row>
    <row r="28" spans="1:5" x14ac:dyDescent="0.3">
      <c r="A28" s="4" t="s">
        <v>50</v>
      </c>
      <c r="B28" s="4" t="s">
        <v>64</v>
      </c>
      <c r="C28" s="5">
        <v>11923638.320066873</v>
      </c>
      <c r="D28" s="5">
        <v>130099780.6840585</v>
      </c>
      <c r="E28" s="23">
        <f t="shared" si="0"/>
        <v>9.1649949426301465</v>
      </c>
    </row>
    <row r="29" spans="1:5" x14ac:dyDescent="0.3">
      <c r="A29" s="4" t="s">
        <v>50</v>
      </c>
      <c r="B29" s="4" t="s">
        <v>198</v>
      </c>
      <c r="C29" s="5">
        <v>52146752.486276515</v>
      </c>
      <c r="D29" s="5">
        <v>1172153070.8727527</v>
      </c>
      <c r="E29" s="23">
        <f t="shared" si="0"/>
        <v>4.4488005689776928</v>
      </c>
    </row>
    <row r="30" spans="1:5" x14ac:dyDescent="0.3">
      <c r="A30" s="4" t="s">
        <v>50</v>
      </c>
      <c r="B30" s="4" t="s">
        <v>65</v>
      </c>
      <c r="C30" s="5">
        <v>50347487.257409863</v>
      </c>
      <c r="D30" s="5">
        <v>137809889.20152599</v>
      </c>
      <c r="E30" s="23">
        <f t="shared" si="0"/>
        <v>36.534016208215888</v>
      </c>
    </row>
    <row r="31" spans="1:5" x14ac:dyDescent="0.3">
      <c r="A31" s="4" t="s">
        <v>50</v>
      </c>
      <c r="B31" s="4" t="s">
        <v>66</v>
      </c>
      <c r="C31" s="5">
        <v>64937284.488717109</v>
      </c>
      <c r="D31" s="5">
        <v>173740799.59010416</v>
      </c>
      <c r="E31" s="23">
        <f t="shared" si="0"/>
        <v>37.37595581574368</v>
      </c>
    </row>
    <row r="32" spans="1:5" x14ac:dyDescent="0.3">
      <c r="A32" s="4" t="s">
        <v>50</v>
      </c>
      <c r="B32" s="4" t="s">
        <v>68</v>
      </c>
      <c r="C32" s="5">
        <v>15520820.234180737</v>
      </c>
      <c r="D32" s="5">
        <v>95131636.532908484</v>
      </c>
      <c r="E32" s="23">
        <f t="shared" si="0"/>
        <v>16.315098530667751</v>
      </c>
    </row>
    <row r="33" spans="1:5" x14ac:dyDescent="0.3">
      <c r="A33" s="4" t="s">
        <v>50</v>
      </c>
      <c r="B33" s="4" t="s">
        <v>69</v>
      </c>
      <c r="C33" s="5">
        <v>39467237.256730944</v>
      </c>
      <c r="D33" s="5">
        <v>427185753.5803389</v>
      </c>
      <c r="E33" s="23">
        <f t="shared" si="0"/>
        <v>9.2388936021267654</v>
      </c>
    </row>
    <row r="34" spans="1:5" x14ac:dyDescent="0.3">
      <c r="A34" s="4" t="s">
        <v>50</v>
      </c>
      <c r="B34" s="4" t="s">
        <v>71</v>
      </c>
      <c r="C34" s="5">
        <v>35710139.94844114</v>
      </c>
      <c r="D34" s="5">
        <v>341411464.46244794</v>
      </c>
      <c r="E34" s="23">
        <f t="shared" si="0"/>
        <v>10.45956087170849</v>
      </c>
    </row>
    <row r="35" spans="1:5" x14ac:dyDescent="0.3">
      <c r="A35" s="4" t="s">
        <v>50</v>
      </c>
      <c r="B35" s="4" t="s">
        <v>76</v>
      </c>
      <c r="C35" s="5">
        <v>51372870.404862382</v>
      </c>
      <c r="D35" s="5">
        <v>75168911.104513496</v>
      </c>
      <c r="E35" s="23">
        <f t="shared" si="0"/>
        <v>68.34324144117835</v>
      </c>
    </row>
    <row r="36" spans="1:5" x14ac:dyDescent="0.3">
      <c r="A36" s="4" t="s">
        <v>50</v>
      </c>
      <c r="B36" s="4" t="s">
        <v>77</v>
      </c>
      <c r="C36" s="5">
        <v>8049820.2624494731</v>
      </c>
      <c r="D36" s="5">
        <v>13515986.708690949</v>
      </c>
      <c r="E36" s="23">
        <f t="shared" si="0"/>
        <v>59.5577698909199</v>
      </c>
    </row>
    <row r="37" spans="1:5" x14ac:dyDescent="0.3">
      <c r="A37" s="4" t="s">
        <v>50</v>
      </c>
      <c r="B37" s="4" t="s">
        <v>78</v>
      </c>
      <c r="C37" s="5">
        <v>10148025.04031777</v>
      </c>
      <c r="D37" s="5">
        <v>27342431.447308458</v>
      </c>
      <c r="E37" s="23">
        <f t="shared" si="0"/>
        <v>37.1145670050376</v>
      </c>
    </row>
    <row r="38" spans="1:5" x14ac:dyDescent="0.3">
      <c r="A38" s="4" t="s">
        <v>50</v>
      </c>
      <c r="B38" s="4" t="s">
        <v>79</v>
      </c>
      <c r="C38" s="5">
        <v>23901862.217378024</v>
      </c>
      <c r="D38" s="5">
        <v>105282201.43018469</v>
      </c>
      <c r="E38" s="23">
        <f t="shared" si="0"/>
        <v>22.702661886518356</v>
      </c>
    </row>
    <row r="39" spans="1:5" x14ac:dyDescent="0.3">
      <c r="A39" s="4" t="s">
        <v>50</v>
      </c>
      <c r="B39" s="4" t="s">
        <v>80</v>
      </c>
      <c r="C39" s="5">
        <v>23180444.447623089</v>
      </c>
      <c r="D39" s="5">
        <v>110668747.61526738</v>
      </c>
      <c r="E39" s="23">
        <f t="shared" si="0"/>
        <v>20.945790882362182</v>
      </c>
    </row>
    <row r="40" spans="1:5" x14ac:dyDescent="0.3">
      <c r="A40" s="4" t="s">
        <v>50</v>
      </c>
      <c r="B40" s="4" t="s">
        <v>81</v>
      </c>
      <c r="C40" s="5">
        <v>5060932.2772544306</v>
      </c>
      <c r="D40" s="5">
        <v>77852084.006349459</v>
      </c>
      <c r="E40" s="23">
        <f t="shared" si="0"/>
        <v>6.5007023791960039</v>
      </c>
    </row>
    <row r="41" spans="1:5" x14ac:dyDescent="0.3">
      <c r="A41" s="4" t="s">
        <v>50</v>
      </c>
      <c r="B41" s="4" t="s">
        <v>82</v>
      </c>
      <c r="C41" s="5">
        <v>28888277.49693127</v>
      </c>
      <c r="D41" s="5">
        <v>119935762.54760873</v>
      </c>
      <c r="E41" s="23">
        <f t="shared" si="0"/>
        <v>24.086458353457346</v>
      </c>
    </row>
    <row r="42" spans="1:5" x14ac:dyDescent="0.3">
      <c r="A42" s="4" t="s">
        <v>50</v>
      </c>
      <c r="B42" s="4" t="s">
        <v>83</v>
      </c>
      <c r="C42" s="5">
        <v>11526813.122080166</v>
      </c>
      <c r="D42" s="5">
        <v>53880664.450817801</v>
      </c>
      <c r="E42" s="23">
        <f t="shared" si="0"/>
        <v>21.393227495555156</v>
      </c>
    </row>
    <row r="43" spans="1:5" x14ac:dyDescent="0.3">
      <c r="A43" s="4" t="s">
        <v>85</v>
      </c>
      <c r="B43" s="4" t="s">
        <v>84</v>
      </c>
      <c r="C43" s="5">
        <v>2062408090.7679462</v>
      </c>
      <c r="D43" s="5">
        <v>2338124049.8956203</v>
      </c>
      <c r="E43" s="23">
        <f t="shared" si="0"/>
        <v>88.207813048243409</v>
      </c>
    </row>
    <row r="44" spans="1:5" x14ac:dyDescent="0.3">
      <c r="A44" s="4" t="s">
        <v>85</v>
      </c>
      <c r="B44" s="4" t="s">
        <v>86</v>
      </c>
      <c r="C44" s="5">
        <v>491850985.11732888</v>
      </c>
      <c r="D44" s="5">
        <v>662293348.11665797</v>
      </c>
      <c r="E44" s="23">
        <f t="shared" si="0"/>
        <v>74.264823362032772</v>
      </c>
    </row>
    <row r="45" spans="1:5" x14ac:dyDescent="0.3">
      <c r="A45" s="4" t="s">
        <v>85</v>
      </c>
      <c r="B45" s="4" t="s">
        <v>87</v>
      </c>
      <c r="C45" s="5">
        <v>19048536.006244455</v>
      </c>
      <c r="D45" s="5">
        <v>93164292.48959206</v>
      </c>
      <c r="E45" s="23">
        <f t="shared" si="0"/>
        <v>20.446176852974524</v>
      </c>
    </row>
    <row r="46" spans="1:5" x14ac:dyDescent="0.3">
      <c r="A46" s="4" t="s">
        <v>85</v>
      </c>
      <c r="B46" s="4" t="s">
        <v>88</v>
      </c>
      <c r="C46" s="5">
        <v>95595210.734915406</v>
      </c>
      <c r="D46" s="5">
        <v>426176216.10392249</v>
      </c>
      <c r="E46" s="23">
        <f t="shared" si="0"/>
        <v>22.430911703342133</v>
      </c>
    </row>
    <row r="47" spans="1:5" x14ac:dyDescent="0.3">
      <c r="A47" s="4" t="s">
        <v>85</v>
      </c>
      <c r="B47" s="4" t="s">
        <v>89</v>
      </c>
      <c r="C47" s="5">
        <v>41840177.47978498</v>
      </c>
      <c r="D47" s="5">
        <v>59707273.596703298</v>
      </c>
      <c r="E47" s="23">
        <f t="shared" si="0"/>
        <v>70.075511674502522</v>
      </c>
    </row>
    <row r="48" spans="1:5" x14ac:dyDescent="0.3">
      <c r="A48" s="4" t="s">
        <v>85</v>
      </c>
      <c r="B48" s="4" t="s">
        <v>90</v>
      </c>
      <c r="C48" s="5">
        <v>682480858.98449898</v>
      </c>
      <c r="D48" s="5">
        <v>1200866233.2157807</v>
      </c>
      <c r="E48" s="23">
        <f t="shared" si="0"/>
        <v>56.83237983608668</v>
      </c>
    </row>
    <row r="49" spans="1:5" x14ac:dyDescent="0.3">
      <c r="A49" s="4" t="s">
        <v>85</v>
      </c>
      <c r="B49" s="4" t="s">
        <v>91</v>
      </c>
      <c r="C49" s="5">
        <v>6805447.4100436233</v>
      </c>
      <c r="D49" s="5">
        <v>127391090.67724863</v>
      </c>
      <c r="E49" s="23">
        <f t="shared" si="0"/>
        <v>5.3421690432697115</v>
      </c>
    </row>
    <row r="50" spans="1:5" x14ac:dyDescent="0.3">
      <c r="A50" s="4" t="s">
        <v>85</v>
      </c>
      <c r="B50" s="4" t="s">
        <v>92</v>
      </c>
      <c r="C50" s="5">
        <v>42633769.676092148</v>
      </c>
      <c r="D50" s="5">
        <v>147445600.02207369</v>
      </c>
      <c r="E50" s="23">
        <f t="shared" si="0"/>
        <v>28.914914836190135</v>
      </c>
    </row>
    <row r="51" spans="1:5" x14ac:dyDescent="0.3">
      <c r="A51" s="4" t="s">
        <v>85</v>
      </c>
      <c r="B51" s="4" t="s">
        <v>93</v>
      </c>
      <c r="C51" s="5">
        <v>59865249.014368437</v>
      </c>
      <c r="D51" s="5">
        <v>164954780.75582781</v>
      </c>
      <c r="E51" s="23">
        <f t="shared" si="0"/>
        <v>36.291915117624384</v>
      </c>
    </row>
    <row r="52" spans="1:5" x14ac:dyDescent="0.3">
      <c r="A52" s="4" t="s">
        <v>85</v>
      </c>
      <c r="B52" s="4" t="s">
        <v>94</v>
      </c>
      <c r="C52" s="5">
        <v>231720138.82627147</v>
      </c>
      <c r="D52" s="5">
        <v>460942166.3221097</v>
      </c>
      <c r="E52" s="23">
        <f t="shared" si="0"/>
        <v>50.270978824780322</v>
      </c>
    </row>
    <row r="53" spans="1:5" x14ac:dyDescent="0.3">
      <c r="A53" s="4" t="s">
        <v>85</v>
      </c>
      <c r="B53" s="4" t="s">
        <v>238</v>
      </c>
      <c r="C53" s="5">
        <v>715137197.60730219</v>
      </c>
      <c r="D53" s="5">
        <v>6036441838.2799435</v>
      </c>
      <c r="E53" s="23">
        <f t="shared" si="0"/>
        <v>11.846998890509932</v>
      </c>
    </row>
    <row r="54" spans="1:5" x14ac:dyDescent="0.3">
      <c r="A54" s="4" t="s">
        <v>96</v>
      </c>
      <c r="B54" s="4" t="s">
        <v>95</v>
      </c>
      <c r="C54" s="5">
        <v>267919222.07803476</v>
      </c>
      <c r="D54" s="5">
        <v>778111258.86092961</v>
      </c>
      <c r="E54" s="23">
        <f t="shared" si="0"/>
        <v>34.43199401461424</v>
      </c>
    </row>
    <row r="55" spans="1:5" x14ac:dyDescent="0.3">
      <c r="A55" s="4" t="s">
        <v>96</v>
      </c>
      <c r="B55" s="4" t="s">
        <v>97</v>
      </c>
      <c r="C55" s="5">
        <v>695462640.16156912</v>
      </c>
      <c r="D55" s="5">
        <v>934899061.46099353</v>
      </c>
      <c r="E55" s="23">
        <f t="shared" si="0"/>
        <v>74.389061753335142</v>
      </c>
    </row>
    <row r="56" spans="1:5" x14ac:dyDescent="0.3">
      <c r="A56" s="4" t="s">
        <v>96</v>
      </c>
      <c r="B56" s="4" t="s">
        <v>101</v>
      </c>
      <c r="C56" s="5">
        <v>737395.19602787797</v>
      </c>
      <c r="D56" s="5">
        <v>737395.19602787797</v>
      </c>
      <c r="E56" s="23">
        <f t="shared" si="0"/>
        <v>100</v>
      </c>
    </row>
    <row r="57" spans="1:5" x14ac:dyDescent="0.3">
      <c r="A57" s="4" t="s">
        <v>96</v>
      </c>
      <c r="B57" s="4" t="s">
        <v>102</v>
      </c>
      <c r="C57" s="5">
        <v>15976755.337882916</v>
      </c>
      <c r="D57" s="5">
        <v>15976755.337882917</v>
      </c>
      <c r="E57" s="23">
        <f t="shared" si="0"/>
        <v>99.999999999999986</v>
      </c>
    </row>
    <row r="58" spans="1:5" x14ac:dyDescent="0.3">
      <c r="A58" s="4" t="s">
        <v>96</v>
      </c>
      <c r="B58" s="4" t="s">
        <v>103</v>
      </c>
      <c r="C58" s="5">
        <v>726262.56360811519</v>
      </c>
      <c r="D58" s="5">
        <v>733383.07401422539</v>
      </c>
      <c r="E58" s="23">
        <f t="shared" si="0"/>
        <v>99.029087163528942</v>
      </c>
    </row>
    <row r="59" spans="1:5" x14ac:dyDescent="0.3">
      <c r="A59" s="4" t="s">
        <v>96</v>
      </c>
      <c r="B59" s="4" t="s">
        <v>239</v>
      </c>
      <c r="C59" s="5">
        <v>181940710.03988159</v>
      </c>
      <c r="D59" s="5">
        <v>1448493262.5389466</v>
      </c>
      <c r="E59" s="23">
        <f t="shared" si="0"/>
        <v>12.560687353213673</v>
      </c>
    </row>
    <row r="60" spans="1:5" x14ac:dyDescent="0.3">
      <c r="A60" s="4" t="s">
        <v>105</v>
      </c>
      <c r="B60" s="4" t="s">
        <v>104</v>
      </c>
      <c r="C60" s="5">
        <v>26951460.581271205</v>
      </c>
      <c r="D60" s="5">
        <v>272181057.0622499</v>
      </c>
      <c r="E60" s="23">
        <f t="shared" si="0"/>
        <v>9.9020339152798567</v>
      </c>
    </row>
    <row r="61" spans="1:5" x14ac:dyDescent="0.3">
      <c r="A61" s="4" t="s">
        <v>105</v>
      </c>
      <c r="B61" s="4" t="s">
        <v>112</v>
      </c>
      <c r="C61" s="5">
        <v>76056681.485634446</v>
      </c>
      <c r="D61" s="5">
        <v>189481653.77038527</v>
      </c>
      <c r="E61" s="23">
        <f t="shared" si="0"/>
        <v>40.139338016228358</v>
      </c>
    </row>
    <row r="62" spans="1:5" x14ac:dyDescent="0.3">
      <c r="A62" s="4" t="s">
        <v>105</v>
      </c>
      <c r="B62" s="4" t="s">
        <v>113</v>
      </c>
      <c r="C62" s="5">
        <v>368290781.95923913</v>
      </c>
      <c r="D62" s="5">
        <v>879828237.09754074</v>
      </c>
      <c r="E62" s="23">
        <f t="shared" si="0"/>
        <v>41.859395553635679</v>
      </c>
    </row>
    <row r="63" spans="1:5" x14ac:dyDescent="0.3">
      <c r="A63" s="4" t="s">
        <v>105</v>
      </c>
      <c r="B63" s="4" t="s">
        <v>114</v>
      </c>
      <c r="C63" s="5">
        <v>21203004.706076257</v>
      </c>
      <c r="D63" s="5">
        <v>191395293.76878843</v>
      </c>
      <c r="E63" s="23">
        <f t="shared" si="0"/>
        <v>11.078122292646421</v>
      </c>
    </row>
    <row r="64" spans="1:5" x14ac:dyDescent="0.3">
      <c r="A64" s="4" t="s">
        <v>118</v>
      </c>
      <c r="B64" s="4" t="s">
        <v>117</v>
      </c>
      <c r="C64" s="5">
        <v>45875421.302578546</v>
      </c>
      <c r="D64" s="5">
        <v>308524871.62177896</v>
      </c>
      <c r="E64" s="23">
        <f t="shared" si="0"/>
        <v>14.869278143260129</v>
      </c>
    </row>
    <row r="65" spans="1:5" x14ac:dyDescent="0.3">
      <c r="A65" s="4" t="s">
        <v>118</v>
      </c>
      <c r="B65" s="4" t="s">
        <v>119</v>
      </c>
      <c r="C65" s="5">
        <v>205739330.24456474</v>
      </c>
      <c r="D65" s="5">
        <v>478088752.97289383</v>
      </c>
      <c r="E65" s="23">
        <f t="shared" si="0"/>
        <v>43.033710574703591</v>
      </c>
    </row>
    <row r="66" spans="1:5" x14ac:dyDescent="0.3">
      <c r="A66" s="4" t="s">
        <v>118</v>
      </c>
      <c r="B66" s="4" t="s">
        <v>121</v>
      </c>
      <c r="C66" s="5">
        <v>39874332.166391954</v>
      </c>
      <c r="D66" s="5">
        <v>533185509.44333899</v>
      </c>
      <c r="E66" s="23">
        <f t="shared" si="0"/>
        <v>7.4785100982999149</v>
      </c>
    </row>
    <row r="67" spans="1:5" x14ac:dyDescent="0.3">
      <c r="A67" s="4" t="s">
        <v>126</v>
      </c>
      <c r="B67" s="4" t="s">
        <v>125</v>
      </c>
      <c r="C67" s="5">
        <v>595177132.94304514</v>
      </c>
      <c r="D67" s="5">
        <v>2055455374.4157264</v>
      </c>
      <c r="E67" s="23">
        <f t="shared" si="0"/>
        <v>28.955974444943973</v>
      </c>
    </row>
    <row r="68" spans="1:5" x14ac:dyDescent="0.3">
      <c r="A68" s="4" t="s">
        <v>126</v>
      </c>
      <c r="B68" s="4" t="s">
        <v>127</v>
      </c>
      <c r="C68" s="5">
        <v>580747112.94751894</v>
      </c>
      <c r="D68" s="5">
        <v>1786326024.5311525</v>
      </c>
      <c r="E68" s="23">
        <f t="shared" ref="E68:E98" si="1">C68/D68*100</f>
        <v>32.510701012708168</v>
      </c>
    </row>
    <row r="69" spans="1:5" x14ac:dyDescent="0.3">
      <c r="A69" s="4" t="s">
        <v>126</v>
      </c>
      <c r="B69" s="4" t="s">
        <v>129</v>
      </c>
      <c r="C69" s="5">
        <v>495941727.55423152</v>
      </c>
      <c r="D69" s="5">
        <v>495941727.55423146</v>
      </c>
      <c r="E69" s="23">
        <f t="shared" si="1"/>
        <v>100.00000000000003</v>
      </c>
    </row>
    <row r="70" spans="1:5" x14ac:dyDescent="0.3">
      <c r="A70" s="4" t="s">
        <v>126</v>
      </c>
      <c r="B70" s="4" t="s">
        <v>130</v>
      </c>
      <c r="C70" s="5">
        <v>620773786.89382768</v>
      </c>
      <c r="D70" s="5">
        <v>623046011.63376474</v>
      </c>
      <c r="E70" s="23">
        <f t="shared" si="1"/>
        <v>99.635303862393926</v>
      </c>
    </row>
    <row r="71" spans="1:5" x14ac:dyDescent="0.3">
      <c r="A71" s="4" t="s">
        <v>126</v>
      </c>
      <c r="B71" s="4" t="s">
        <v>131</v>
      </c>
      <c r="C71" s="5">
        <v>32351889.25124846</v>
      </c>
      <c r="D71" s="5">
        <v>1196161130.7123144</v>
      </c>
      <c r="E71" s="23">
        <f t="shared" si="1"/>
        <v>2.7046430803166874</v>
      </c>
    </row>
    <row r="72" spans="1:5" x14ac:dyDescent="0.3">
      <c r="A72" s="4" t="s">
        <v>138</v>
      </c>
      <c r="B72" s="4" t="s">
        <v>137</v>
      </c>
      <c r="C72" s="5">
        <v>283976201.8082068</v>
      </c>
      <c r="D72" s="5">
        <v>283976201.80820692</v>
      </c>
      <c r="E72" s="23">
        <f t="shared" si="1"/>
        <v>99.999999999999957</v>
      </c>
    </row>
    <row r="73" spans="1:5" x14ac:dyDescent="0.3">
      <c r="A73" s="4" t="s">
        <v>138</v>
      </c>
      <c r="B73" s="4" t="s">
        <v>139</v>
      </c>
      <c r="C73" s="5">
        <v>1541577945.2196746</v>
      </c>
      <c r="D73" s="5">
        <v>1541577945.2196743</v>
      </c>
      <c r="E73" s="23">
        <f t="shared" si="1"/>
        <v>100.00000000000003</v>
      </c>
    </row>
    <row r="74" spans="1:5" x14ac:dyDescent="0.3">
      <c r="A74" s="4" t="s">
        <v>138</v>
      </c>
      <c r="B74" s="4" t="s">
        <v>140</v>
      </c>
      <c r="C74" s="5">
        <v>648145041.71597838</v>
      </c>
      <c r="D74" s="5">
        <v>648145041.71597874</v>
      </c>
      <c r="E74" s="23">
        <f t="shared" si="1"/>
        <v>99.999999999999943</v>
      </c>
    </row>
    <row r="75" spans="1:5" x14ac:dyDescent="0.3">
      <c r="A75" s="4" t="s">
        <v>142</v>
      </c>
      <c r="B75" s="4" t="s">
        <v>141</v>
      </c>
      <c r="C75" s="5">
        <v>1753236103.4105732</v>
      </c>
      <c r="D75" s="5">
        <v>1753236103.4105747</v>
      </c>
      <c r="E75" s="23">
        <f t="shared" si="1"/>
        <v>99.999999999999929</v>
      </c>
    </row>
    <row r="76" spans="1:5" x14ac:dyDescent="0.3">
      <c r="A76" s="4" t="s">
        <v>146</v>
      </c>
      <c r="B76" s="4" t="s">
        <v>150</v>
      </c>
      <c r="C76" s="5">
        <v>46535810.01413957</v>
      </c>
      <c r="D76" s="5">
        <v>242971244.39132398</v>
      </c>
      <c r="E76" s="23">
        <f t="shared" si="1"/>
        <v>19.152805563768709</v>
      </c>
    </row>
    <row r="77" spans="1:5" x14ac:dyDescent="0.3">
      <c r="A77" s="4" t="s">
        <v>157</v>
      </c>
      <c r="B77" s="4" t="s">
        <v>156</v>
      </c>
      <c r="C77" s="5">
        <v>1109325931.7965064</v>
      </c>
      <c r="D77" s="5">
        <v>3878345563.1469913</v>
      </c>
      <c r="E77" s="23">
        <f t="shared" si="1"/>
        <v>28.60307091605242</v>
      </c>
    </row>
    <row r="78" spans="1:5" x14ac:dyDescent="0.3">
      <c r="A78" s="4" t="s">
        <v>157</v>
      </c>
      <c r="B78" s="4" t="s">
        <v>158</v>
      </c>
      <c r="C78" s="5">
        <v>104935915.40613867</v>
      </c>
      <c r="D78" s="5">
        <v>202708414.65434578</v>
      </c>
      <c r="E78" s="23">
        <f t="shared" si="1"/>
        <v>51.766926195477993</v>
      </c>
    </row>
    <row r="79" spans="1:5" x14ac:dyDescent="0.3">
      <c r="A79" s="4" t="s">
        <v>157</v>
      </c>
      <c r="B79" s="4" t="s">
        <v>159</v>
      </c>
      <c r="C79" s="5">
        <v>37960122.181923382</v>
      </c>
      <c r="D79" s="5">
        <v>864046013.56012821</v>
      </c>
      <c r="E79" s="23">
        <f t="shared" si="1"/>
        <v>4.39329868851733</v>
      </c>
    </row>
    <row r="80" spans="1:5" x14ac:dyDescent="0.3">
      <c r="A80" s="4" t="s">
        <v>157</v>
      </c>
      <c r="B80" s="4" t="s">
        <v>160</v>
      </c>
      <c r="C80" s="5">
        <v>796002834.65349269</v>
      </c>
      <c r="D80" s="5">
        <v>3225677260.0230589</v>
      </c>
      <c r="E80" s="23">
        <f t="shared" si="1"/>
        <v>24.677076176176485</v>
      </c>
    </row>
    <row r="81" spans="1:5" x14ac:dyDescent="0.3">
      <c r="A81" s="4" t="s">
        <v>162</v>
      </c>
      <c r="B81" s="4" t="s">
        <v>161</v>
      </c>
      <c r="C81" s="5">
        <v>34833023.159811661</v>
      </c>
      <c r="D81" s="5">
        <v>418164225.41012168</v>
      </c>
      <c r="E81" s="23">
        <f t="shared" si="1"/>
        <v>8.3299864127899941</v>
      </c>
    </row>
    <row r="82" spans="1:5" x14ac:dyDescent="0.3">
      <c r="A82" s="4" t="s">
        <v>162</v>
      </c>
      <c r="B82" s="4" t="s">
        <v>164</v>
      </c>
      <c r="C82" s="5">
        <v>341154938.97063929</v>
      </c>
      <c r="D82" s="5">
        <v>1514920234.2910717</v>
      </c>
      <c r="E82" s="23">
        <f t="shared" si="1"/>
        <v>22.519663494381113</v>
      </c>
    </row>
    <row r="83" spans="1:5" x14ac:dyDescent="0.3">
      <c r="A83" s="4" t="s">
        <v>162</v>
      </c>
      <c r="B83" s="4" t="s">
        <v>165</v>
      </c>
      <c r="C83" s="5">
        <v>20042997.81005159</v>
      </c>
      <c r="D83" s="5">
        <v>283675882.29929608</v>
      </c>
      <c r="E83" s="23">
        <f t="shared" si="1"/>
        <v>7.0654571152104344</v>
      </c>
    </row>
    <row r="84" spans="1:5" x14ac:dyDescent="0.3">
      <c r="A84" s="4" t="s">
        <v>162</v>
      </c>
      <c r="B84" s="4" t="s">
        <v>166</v>
      </c>
      <c r="C84" s="5">
        <v>24249931.774000421</v>
      </c>
      <c r="D84" s="5">
        <v>468340670.97820371</v>
      </c>
      <c r="E84" s="23">
        <f t="shared" si="1"/>
        <v>5.1778402510613901</v>
      </c>
    </row>
    <row r="85" spans="1:5" x14ac:dyDescent="0.3">
      <c r="A85" s="4" t="s">
        <v>178</v>
      </c>
      <c r="B85" s="4" t="s">
        <v>181</v>
      </c>
      <c r="C85" s="5">
        <v>277371915.40258777</v>
      </c>
      <c r="D85" s="5">
        <v>277371915.40258789</v>
      </c>
      <c r="E85" s="23">
        <f t="shared" si="1"/>
        <v>99.999999999999957</v>
      </c>
    </row>
    <row r="86" spans="1:5" x14ac:dyDescent="0.3">
      <c r="A86" s="4" t="s">
        <v>240</v>
      </c>
      <c r="B86" s="4" t="s">
        <v>241</v>
      </c>
      <c r="C86" s="5">
        <v>49028428.854230613</v>
      </c>
      <c r="D86" s="5">
        <v>157663832.6446256</v>
      </c>
      <c r="E86" s="23">
        <f t="shared" si="1"/>
        <v>31.096814045324351</v>
      </c>
    </row>
    <row r="87" spans="1:5" x14ac:dyDescent="0.3">
      <c r="A87" s="4" t="s">
        <v>240</v>
      </c>
      <c r="B87" s="4" t="s">
        <v>242</v>
      </c>
      <c r="C87" s="5">
        <v>118317237.5214133</v>
      </c>
      <c r="D87" s="5">
        <v>468087308.31082994</v>
      </c>
      <c r="E87" s="23">
        <f t="shared" si="1"/>
        <v>25.276745474766344</v>
      </c>
    </row>
    <row r="88" spans="1:5" x14ac:dyDescent="0.3">
      <c r="A88" s="4" t="s">
        <v>240</v>
      </c>
      <c r="B88" s="4" t="s">
        <v>243</v>
      </c>
      <c r="C88" s="5">
        <v>89823210.743170097</v>
      </c>
      <c r="D88" s="5">
        <v>357095575.22704595</v>
      </c>
      <c r="E88" s="23">
        <f t="shared" si="1"/>
        <v>25.153829107532161</v>
      </c>
    </row>
    <row r="89" spans="1:5" x14ac:dyDescent="0.3">
      <c r="A89" s="4" t="s">
        <v>240</v>
      </c>
      <c r="B89" s="4" t="s">
        <v>187</v>
      </c>
      <c r="C89" s="5">
        <v>60505844.709033042</v>
      </c>
      <c r="D89" s="5">
        <v>94885990.453452632</v>
      </c>
      <c r="E89" s="23">
        <f t="shared" si="1"/>
        <v>63.766889526979064</v>
      </c>
    </row>
    <row r="90" spans="1:5" x14ac:dyDescent="0.3">
      <c r="A90" s="4" t="s">
        <v>240</v>
      </c>
      <c r="B90" s="4" t="s">
        <v>244</v>
      </c>
      <c r="C90" s="5">
        <v>1443148505.3722157</v>
      </c>
      <c r="D90" s="5">
        <v>4011466405.4390745</v>
      </c>
      <c r="E90" s="23">
        <f t="shared" si="1"/>
        <v>35.975584973501881</v>
      </c>
    </row>
    <row r="91" spans="1:5" x14ac:dyDescent="0.3">
      <c r="A91" s="4" t="s">
        <v>240</v>
      </c>
      <c r="B91" s="4" t="s">
        <v>245</v>
      </c>
      <c r="C91" s="5">
        <v>10899897.602053387</v>
      </c>
      <c r="D91" s="5">
        <v>101870528.83682877</v>
      </c>
      <c r="E91" s="23">
        <f t="shared" si="1"/>
        <v>10.699755588303963</v>
      </c>
    </row>
    <row r="92" spans="1:5" x14ac:dyDescent="0.3">
      <c r="A92" s="4" t="s">
        <v>240</v>
      </c>
      <c r="B92" s="4" t="s">
        <v>246</v>
      </c>
      <c r="C92" s="5">
        <v>1080533.5790768508</v>
      </c>
      <c r="D92" s="5">
        <v>9849276.2147206832</v>
      </c>
      <c r="E92" s="23">
        <f t="shared" si="1"/>
        <v>10.970690185964022</v>
      </c>
    </row>
    <row r="93" spans="1:5" x14ac:dyDescent="0.3">
      <c r="A93" s="4" t="s">
        <v>240</v>
      </c>
      <c r="B93" s="4" t="s">
        <v>247</v>
      </c>
      <c r="C93" s="5">
        <v>343831588.41530561</v>
      </c>
      <c r="D93" s="5">
        <v>2627714324.4118986</v>
      </c>
      <c r="E93" s="23">
        <f t="shared" si="1"/>
        <v>13.084816154520814</v>
      </c>
    </row>
    <row r="94" spans="1:5" x14ac:dyDescent="0.3">
      <c r="A94" s="4" t="s">
        <v>240</v>
      </c>
      <c r="B94" s="4" t="s">
        <v>248</v>
      </c>
      <c r="C94" s="5">
        <v>113119214.06079526</v>
      </c>
      <c r="D94" s="5">
        <v>232919558.36888322</v>
      </c>
      <c r="E94" s="23">
        <f t="shared" si="1"/>
        <v>48.565785910363196</v>
      </c>
    </row>
    <row r="95" spans="1:5" x14ac:dyDescent="0.3">
      <c r="A95" s="4" t="s">
        <v>240</v>
      </c>
      <c r="B95" s="4" t="s">
        <v>249</v>
      </c>
      <c r="C95" s="5">
        <v>128771456.58493643</v>
      </c>
      <c r="D95" s="5">
        <v>393396943.5409801</v>
      </c>
      <c r="E95" s="23">
        <f t="shared" si="1"/>
        <v>32.733212267960162</v>
      </c>
    </row>
    <row r="96" spans="1:5" x14ac:dyDescent="0.3">
      <c r="A96" s="4" t="s">
        <v>240</v>
      </c>
      <c r="B96" s="4" t="s">
        <v>250</v>
      </c>
      <c r="C96" s="5">
        <v>31627938.637113392</v>
      </c>
      <c r="D96" s="5">
        <v>127691689.97305575</v>
      </c>
      <c r="E96" s="23">
        <f t="shared" si="1"/>
        <v>24.76898742885086</v>
      </c>
    </row>
    <row r="97" spans="1:5" x14ac:dyDescent="0.3">
      <c r="A97" s="4" t="s">
        <v>240</v>
      </c>
      <c r="B97" s="4" t="s">
        <v>251</v>
      </c>
      <c r="C97" s="5">
        <v>12188960.790833069</v>
      </c>
      <c r="D97" s="5">
        <v>55165013.915228345</v>
      </c>
      <c r="E97" s="23">
        <f t="shared" si="1"/>
        <v>22.095454937369819</v>
      </c>
    </row>
    <row r="98" spans="1:5" ht="15" thickBot="1" x14ac:dyDescent="0.35">
      <c r="A98" s="18"/>
      <c r="B98" s="2" t="s">
        <v>252</v>
      </c>
      <c r="C98" s="24">
        <f>SUM(C3:C97)</f>
        <v>23589776173.700115</v>
      </c>
      <c r="D98" s="24">
        <f>SUM(D3:D97)</f>
        <v>60323342107.142975</v>
      </c>
      <c r="E98" s="25">
        <f t="shared" si="1"/>
        <v>39.105552427452153</v>
      </c>
    </row>
    <row r="99" spans="1:5" x14ac:dyDescent="0.3">
      <c r="A99" s="26" t="s">
        <v>202</v>
      </c>
      <c r="B99" s="16"/>
      <c r="C99" s="27"/>
      <c r="D99" s="27"/>
      <c r="E99" s="23"/>
    </row>
    <row r="100" spans="1:5" x14ac:dyDescent="0.3">
      <c r="A100" s="16" t="s">
        <v>253</v>
      </c>
      <c r="B100" s="16"/>
      <c r="C100" s="27"/>
      <c r="D100" s="27"/>
      <c r="E100" s="23"/>
    </row>
    <row r="101" spans="1:5" x14ac:dyDescent="0.3">
      <c r="A101" s="28" t="s">
        <v>254</v>
      </c>
      <c r="B101" s="16"/>
      <c r="C101" s="27"/>
      <c r="D101" s="27"/>
      <c r="E101" s="23"/>
    </row>
    <row r="102" spans="1:5" x14ac:dyDescent="0.3">
      <c r="B102" s="16"/>
      <c r="C102" s="5"/>
      <c r="D102" s="5"/>
      <c r="E102" s="23"/>
    </row>
    <row r="103" spans="1:5" x14ac:dyDescent="0.3">
      <c r="A103" s="29" t="s">
        <v>255</v>
      </c>
      <c r="B103" s="16"/>
      <c r="C103" s="5"/>
      <c r="D103" s="5"/>
      <c r="E103" s="23"/>
    </row>
  </sheetData>
  <hyperlinks>
    <hyperlink ref="A103" location="Contents!A1" display="Link to Contents " xr:uid="{4174863B-3F50-400D-ABA3-53A352179D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9B8E-E34C-4D75-BB31-C6633CFE17A6}">
  <dimension ref="A1:D314"/>
  <sheetViews>
    <sheetView workbookViewId="0">
      <pane ySplit="2" topLeftCell="A3" activePane="bottomLeft" state="frozen"/>
      <selection pane="bottomLeft"/>
    </sheetView>
  </sheetViews>
  <sheetFormatPr defaultRowHeight="14.4" x14ac:dyDescent="0.3"/>
  <cols>
    <col min="1" max="1" width="39.33203125" customWidth="1"/>
    <col min="2" max="2" width="29.109375" bestFit="1" customWidth="1"/>
    <col min="3" max="3" width="16.88671875" customWidth="1"/>
    <col min="4" max="4" width="17" customWidth="1"/>
  </cols>
  <sheetData>
    <row r="1" spans="1:4" ht="15" thickBot="1" x14ac:dyDescent="0.35">
      <c r="A1" s="12" t="s">
        <v>270</v>
      </c>
      <c r="B1" s="30"/>
      <c r="C1" s="31"/>
      <c r="D1" s="13"/>
    </row>
    <row r="2" spans="1:4" ht="42.6" thickBot="1" x14ac:dyDescent="0.35">
      <c r="A2" s="3" t="s">
        <v>1</v>
      </c>
      <c r="B2" s="32" t="s">
        <v>208</v>
      </c>
      <c r="C2" s="21" t="s">
        <v>256</v>
      </c>
      <c r="D2" s="33" t="s">
        <v>257</v>
      </c>
    </row>
    <row r="3" spans="1:4" x14ac:dyDescent="0.3">
      <c r="A3" s="16" t="s">
        <v>81</v>
      </c>
      <c r="B3" s="34" t="s">
        <v>224</v>
      </c>
      <c r="C3" s="5">
        <v>793177.31069873378</v>
      </c>
      <c r="D3" s="35">
        <v>1.0188260479116318</v>
      </c>
    </row>
    <row r="4" spans="1:4" x14ac:dyDescent="0.3">
      <c r="A4" s="16" t="s">
        <v>81</v>
      </c>
      <c r="B4" s="34" t="s">
        <v>211</v>
      </c>
      <c r="C4" s="5">
        <v>2923162.1272225557</v>
      </c>
      <c r="D4" s="35">
        <v>3.7547641332043837</v>
      </c>
    </row>
    <row r="5" spans="1:4" x14ac:dyDescent="0.3">
      <c r="A5" s="16" t="s">
        <v>81</v>
      </c>
      <c r="B5" s="34" t="s">
        <v>212</v>
      </c>
      <c r="C5" s="5">
        <v>1344592.8393331405</v>
      </c>
      <c r="D5" s="35">
        <v>1.7271121980799875</v>
      </c>
    </row>
    <row r="6" spans="1:4" x14ac:dyDescent="0.3">
      <c r="A6" s="16" t="s">
        <v>81</v>
      </c>
      <c r="B6" s="34" t="s">
        <v>258</v>
      </c>
      <c r="C6" s="5">
        <v>72791151.729095027</v>
      </c>
      <c r="D6" s="35">
        <v>93.499296419817512</v>
      </c>
    </row>
    <row r="7" spans="1:4" x14ac:dyDescent="0.3">
      <c r="A7" s="16" t="s">
        <v>79</v>
      </c>
      <c r="B7" s="34" t="s">
        <v>224</v>
      </c>
      <c r="C7" s="5">
        <v>3209841.6953283679</v>
      </c>
      <c r="D7" s="35">
        <v>3.0487980415729581</v>
      </c>
    </row>
    <row r="8" spans="1:4" x14ac:dyDescent="0.3">
      <c r="A8" s="16" t="s">
        <v>79</v>
      </c>
      <c r="B8" s="34" t="s">
        <v>211</v>
      </c>
      <c r="C8" s="5">
        <v>10674118.248838687</v>
      </c>
      <c r="D8" s="35">
        <v>10.138578129862688</v>
      </c>
    </row>
    <row r="9" spans="1:4" x14ac:dyDescent="0.3">
      <c r="A9" s="16" t="s">
        <v>79</v>
      </c>
      <c r="B9" s="34" t="s">
        <v>212</v>
      </c>
      <c r="C9" s="5">
        <v>10017902.273210973</v>
      </c>
      <c r="D9" s="35">
        <v>9.5152857150827135</v>
      </c>
    </row>
    <row r="10" spans="1:4" x14ac:dyDescent="0.3">
      <c r="A10" s="16" t="s">
        <v>79</v>
      </c>
      <c r="B10" s="34" t="s">
        <v>258</v>
      </c>
      <c r="C10" s="5">
        <v>81380339.212806672</v>
      </c>
      <c r="D10" s="35">
        <v>77.29733737928953</v>
      </c>
    </row>
    <row r="11" spans="1:4" x14ac:dyDescent="0.3">
      <c r="A11" s="16" t="s">
        <v>166</v>
      </c>
      <c r="B11" s="34" t="s">
        <v>212</v>
      </c>
      <c r="C11" s="5">
        <v>24249931.774000425</v>
      </c>
      <c r="D11" s="35">
        <v>5.177840251061391</v>
      </c>
    </row>
    <row r="12" spans="1:4" x14ac:dyDescent="0.3">
      <c r="A12" s="16" t="s">
        <v>166</v>
      </c>
      <c r="B12" s="34" t="s">
        <v>258</v>
      </c>
      <c r="C12" s="5">
        <v>444090739.20420331</v>
      </c>
      <c r="D12" s="35">
        <v>94.822159748938617</v>
      </c>
    </row>
    <row r="13" spans="1:4" x14ac:dyDescent="0.3">
      <c r="A13" s="16" t="s">
        <v>129</v>
      </c>
      <c r="B13" s="34" t="s">
        <v>214</v>
      </c>
      <c r="C13" s="5">
        <v>488160890.20685589</v>
      </c>
      <c r="D13" s="35">
        <v>98.431098470833007</v>
      </c>
    </row>
    <row r="14" spans="1:4" x14ac:dyDescent="0.3">
      <c r="A14" s="16" t="s">
        <v>129</v>
      </c>
      <c r="B14" s="34" t="s">
        <v>226</v>
      </c>
      <c r="C14" s="5">
        <v>7780837.3473757235</v>
      </c>
      <c r="D14" s="35">
        <v>1.5689015291670301</v>
      </c>
    </row>
    <row r="15" spans="1:4" x14ac:dyDescent="0.3">
      <c r="A15" s="16" t="s">
        <v>129</v>
      </c>
      <c r="B15" s="34" t="s">
        <v>258</v>
      </c>
      <c r="C15" s="5">
        <v>0</v>
      </c>
      <c r="D15" s="35">
        <v>0</v>
      </c>
    </row>
    <row r="16" spans="1:4" x14ac:dyDescent="0.3">
      <c r="A16" s="16" t="s">
        <v>127</v>
      </c>
      <c r="B16" s="34" t="s">
        <v>230</v>
      </c>
      <c r="C16" s="5">
        <v>22287358.320933189</v>
      </c>
      <c r="D16" s="35">
        <v>1.2476646488304302</v>
      </c>
    </row>
    <row r="17" spans="1:4" x14ac:dyDescent="0.3">
      <c r="A17" s="16" t="s">
        <v>127</v>
      </c>
      <c r="B17" s="34" t="s">
        <v>221</v>
      </c>
      <c r="C17" s="5">
        <v>433161081.4519788</v>
      </c>
      <c r="D17" s="35">
        <v>24.24871358886843</v>
      </c>
    </row>
    <row r="18" spans="1:4" x14ac:dyDescent="0.3">
      <c r="A18" s="16" t="s">
        <v>127</v>
      </c>
      <c r="B18" s="34" t="s">
        <v>217</v>
      </c>
      <c r="C18" s="5">
        <v>8214711.4840795016</v>
      </c>
      <c r="D18" s="35">
        <v>0.45986630498962661</v>
      </c>
    </row>
    <row r="19" spans="1:4" x14ac:dyDescent="0.3">
      <c r="A19" s="16" t="s">
        <v>127</v>
      </c>
      <c r="B19" s="34" t="s">
        <v>226</v>
      </c>
      <c r="C19" s="5">
        <v>117083961.69052739</v>
      </c>
      <c r="D19" s="35">
        <v>6.5544564700196766</v>
      </c>
    </row>
    <row r="20" spans="1:4" x14ac:dyDescent="0.3">
      <c r="A20" s="16" t="s">
        <v>127</v>
      </c>
      <c r="B20" s="34" t="s">
        <v>258</v>
      </c>
      <c r="C20" s="5">
        <v>1205578911.5836337</v>
      </c>
      <c r="D20" s="35">
        <v>67.489298949510868</v>
      </c>
    </row>
    <row r="21" spans="1:4" x14ac:dyDescent="0.3">
      <c r="A21" s="16" t="s">
        <v>93</v>
      </c>
      <c r="B21" s="34" t="s">
        <v>216</v>
      </c>
      <c r="C21" s="5">
        <v>44796078.399192229</v>
      </c>
      <c r="D21" s="35">
        <v>27.156580848360523</v>
      </c>
    </row>
    <row r="22" spans="1:4" x14ac:dyDescent="0.3">
      <c r="A22" s="16" t="s">
        <v>93</v>
      </c>
      <c r="B22" s="34" t="s">
        <v>212</v>
      </c>
      <c r="C22" s="5">
        <v>15069170.615176193</v>
      </c>
      <c r="D22" s="35">
        <v>9.1353342692638542</v>
      </c>
    </row>
    <row r="23" spans="1:4" x14ac:dyDescent="0.3">
      <c r="A23" s="16" t="s">
        <v>93</v>
      </c>
      <c r="B23" s="34" t="s">
        <v>258</v>
      </c>
      <c r="C23" s="5">
        <v>105089531.7414594</v>
      </c>
      <c r="D23" s="35">
        <v>63.708084496160112</v>
      </c>
    </row>
    <row r="24" spans="1:4" x14ac:dyDescent="0.3">
      <c r="A24" s="16" t="s">
        <v>102</v>
      </c>
      <c r="B24" s="34" t="s">
        <v>224</v>
      </c>
      <c r="C24" s="5">
        <v>15976755.337882916</v>
      </c>
      <c r="D24" s="35">
        <v>99.999999999999986</v>
      </c>
    </row>
    <row r="25" spans="1:4" x14ac:dyDescent="0.3">
      <c r="A25" s="16" t="s">
        <v>102</v>
      </c>
      <c r="B25" s="34" t="s">
        <v>258</v>
      </c>
      <c r="C25" s="5">
        <v>0</v>
      </c>
      <c r="D25" s="35">
        <v>0</v>
      </c>
    </row>
    <row r="26" spans="1:4" x14ac:dyDescent="0.3">
      <c r="A26" s="16" t="s">
        <v>95</v>
      </c>
      <c r="B26" s="34" t="s">
        <v>224</v>
      </c>
      <c r="C26" s="5">
        <v>39899781.819907799</v>
      </c>
      <c r="D26" s="35">
        <v>5.1277733570282411</v>
      </c>
    </row>
    <row r="27" spans="1:4" x14ac:dyDescent="0.3">
      <c r="A27" s="16" t="s">
        <v>95</v>
      </c>
      <c r="B27" s="34" t="s">
        <v>211</v>
      </c>
      <c r="C27" s="5">
        <v>176629393.96506146</v>
      </c>
      <c r="D27" s="35">
        <v>22.69976072877132</v>
      </c>
    </row>
    <row r="28" spans="1:4" x14ac:dyDescent="0.3">
      <c r="A28" s="16" t="s">
        <v>95</v>
      </c>
      <c r="B28" s="34" t="s">
        <v>212</v>
      </c>
      <c r="C28" s="5">
        <v>51390046.293065585</v>
      </c>
      <c r="D28" s="35">
        <v>6.6044599288146832</v>
      </c>
    </row>
    <row r="29" spans="1:4" x14ac:dyDescent="0.3">
      <c r="A29" s="16" t="s">
        <v>95</v>
      </c>
      <c r="B29" s="34" t="s">
        <v>258</v>
      </c>
      <c r="C29" s="5">
        <v>510192036.78289473</v>
      </c>
      <c r="D29" s="35">
        <v>65.568005985385753</v>
      </c>
    </row>
    <row r="30" spans="1:4" x14ac:dyDescent="0.3">
      <c r="A30" s="16" t="s">
        <v>90</v>
      </c>
      <c r="B30" s="34" t="s">
        <v>214</v>
      </c>
      <c r="C30" s="5">
        <v>91955044.246968627</v>
      </c>
      <c r="D30" s="35">
        <v>7.6573927806033533</v>
      </c>
    </row>
    <row r="31" spans="1:4" x14ac:dyDescent="0.3">
      <c r="A31" s="16" t="s">
        <v>90</v>
      </c>
      <c r="B31" s="34" t="s">
        <v>216</v>
      </c>
      <c r="C31" s="5">
        <v>298205110.81892759</v>
      </c>
      <c r="D31" s="35">
        <v>24.832500287760514</v>
      </c>
    </row>
    <row r="32" spans="1:4" x14ac:dyDescent="0.3">
      <c r="A32" s="16" t="s">
        <v>90</v>
      </c>
      <c r="B32" s="34" t="s">
        <v>211</v>
      </c>
      <c r="C32" s="5">
        <v>211026385.71818647</v>
      </c>
      <c r="D32" s="35">
        <v>17.572846990050028</v>
      </c>
    </row>
    <row r="33" spans="1:4" x14ac:dyDescent="0.3">
      <c r="A33" s="16" t="s">
        <v>90</v>
      </c>
      <c r="B33" s="34" t="s">
        <v>212</v>
      </c>
      <c r="C33" s="5">
        <v>81294318.200416207</v>
      </c>
      <c r="D33" s="35">
        <v>6.7696397776727757</v>
      </c>
    </row>
    <row r="34" spans="1:4" x14ac:dyDescent="0.3">
      <c r="A34" s="16" t="s">
        <v>90</v>
      </c>
      <c r="B34" s="34" t="s">
        <v>258</v>
      </c>
      <c r="C34" s="5">
        <v>518385374.23128188</v>
      </c>
      <c r="D34" s="35">
        <v>43.167620163913334</v>
      </c>
    </row>
    <row r="35" spans="1:4" x14ac:dyDescent="0.3">
      <c r="A35" s="16" t="s">
        <v>160</v>
      </c>
      <c r="B35" s="34" t="s">
        <v>224</v>
      </c>
      <c r="C35" s="5">
        <v>368230698.86427146</v>
      </c>
      <c r="D35" s="35">
        <v>11.41560885299601</v>
      </c>
    </row>
    <row r="36" spans="1:4" x14ac:dyDescent="0.3">
      <c r="A36" s="16" t="s">
        <v>160</v>
      </c>
      <c r="B36" s="34" t="s">
        <v>211</v>
      </c>
      <c r="C36" s="5">
        <v>319491816.91826862</v>
      </c>
      <c r="D36" s="35">
        <v>9.9046429994048673</v>
      </c>
    </row>
    <row r="37" spans="1:4" x14ac:dyDescent="0.3">
      <c r="A37" s="16" t="s">
        <v>160</v>
      </c>
      <c r="B37" s="34" t="s">
        <v>212</v>
      </c>
      <c r="C37" s="5">
        <v>108280318.8709525</v>
      </c>
      <c r="D37" s="35">
        <v>3.356824323775605</v>
      </c>
    </row>
    <row r="38" spans="1:4" x14ac:dyDescent="0.3">
      <c r="A38" s="16" t="s">
        <v>160</v>
      </c>
      <c r="B38" s="34" t="s">
        <v>258</v>
      </c>
      <c r="C38" s="5">
        <v>2429674425.3695664</v>
      </c>
      <c r="D38" s="35">
        <v>75.322923823823515</v>
      </c>
    </row>
    <row r="39" spans="1:4" x14ac:dyDescent="0.3">
      <c r="A39" s="16" t="s">
        <v>65</v>
      </c>
      <c r="B39" s="34" t="s">
        <v>213</v>
      </c>
      <c r="C39" s="5">
        <v>9901405.1085323449</v>
      </c>
      <c r="D39" s="35">
        <v>7.1848291627700585</v>
      </c>
    </row>
    <row r="40" spans="1:4" x14ac:dyDescent="0.3">
      <c r="A40" s="16" t="s">
        <v>65</v>
      </c>
      <c r="B40" s="34" t="s">
        <v>212</v>
      </c>
      <c r="C40" s="5">
        <v>40446082.148877509</v>
      </c>
      <c r="D40" s="35">
        <v>29.349187045445824</v>
      </c>
    </row>
    <row r="41" spans="1:4" x14ac:dyDescent="0.3">
      <c r="A41" s="16" t="s">
        <v>65</v>
      </c>
      <c r="B41" s="34" t="s">
        <v>258</v>
      </c>
      <c r="C41" s="5">
        <v>87462401.94411613</v>
      </c>
      <c r="D41" s="35">
        <v>63.465983791784119</v>
      </c>
    </row>
    <row r="42" spans="1:4" x14ac:dyDescent="0.3">
      <c r="A42" s="16" t="s">
        <v>53</v>
      </c>
      <c r="B42" s="34" t="s">
        <v>214</v>
      </c>
      <c r="C42" s="5">
        <v>44338041.354962334</v>
      </c>
      <c r="D42" s="35">
        <v>4.4095483250100385</v>
      </c>
    </row>
    <row r="43" spans="1:4" x14ac:dyDescent="0.3">
      <c r="A43" s="16" t="s">
        <v>53</v>
      </c>
      <c r="B43" s="34" t="s">
        <v>219</v>
      </c>
      <c r="C43" s="5">
        <v>210358801.90984234</v>
      </c>
      <c r="D43" s="35">
        <v>20.920800158639569</v>
      </c>
    </row>
    <row r="44" spans="1:4" x14ac:dyDescent="0.3">
      <c r="A44" s="16" t="s">
        <v>53</v>
      </c>
      <c r="B44" s="34" t="s">
        <v>213</v>
      </c>
      <c r="C44" s="5">
        <v>49260678.56527549</v>
      </c>
      <c r="D44" s="35">
        <v>4.899119041307344</v>
      </c>
    </row>
    <row r="45" spans="1:4" x14ac:dyDescent="0.3">
      <c r="A45" s="16" t="s">
        <v>53</v>
      </c>
      <c r="B45" s="34" t="s">
        <v>211</v>
      </c>
      <c r="C45" s="5">
        <v>98495757.144032404</v>
      </c>
      <c r="D45" s="35">
        <v>9.7956920888309398</v>
      </c>
    </row>
    <row r="46" spans="1:4" x14ac:dyDescent="0.3">
      <c r="A46" s="16" t="s">
        <v>53</v>
      </c>
      <c r="B46" s="34" t="s">
        <v>222</v>
      </c>
      <c r="C46" s="5">
        <v>89199229.221337438</v>
      </c>
      <c r="D46" s="35">
        <v>8.8711251057803775</v>
      </c>
    </row>
    <row r="47" spans="1:4" x14ac:dyDescent="0.3">
      <c r="A47" s="16" t="s">
        <v>53</v>
      </c>
      <c r="B47" s="34" t="s">
        <v>212</v>
      </c>
      <c r="C47" s="5">
        <v>54910343.163626455</v>
      </c>
      <c r="D47" s="35">
        <v>5.4609947648442114</v>
      </c>
    </row>
    <row r="48" spans="1:4" x14ac:dyDescent="0.3">
      <c r="A48" s="16" t="s">
        <v>53</v>
      </c>
      <c r="B48" s="34" t="s">
        <v>258</v>
      </c>
      <c r="C48" s="5">
        <v>458937895.81464672</v>
      </c>
      <c r="D48" s="35">
        <v>45.642720515587513</v>
      </c>
    </row>
    <row r="49" spans="1:4" x14ac:dyDescent="0.3">
      <c r="A49" s="16" t="s">
        <v>61</v>
      </c>
      <c r="B49" s="34" t="s">
        <v>214</v>
      </c>
      <c r="C49" s="5">
        <v>127442185.20121209</v>
      </c>
      <c r="D49" s="35">
        <v>9.8386567774569347</v>
      </c>
    </row>
    <row r="50" spans="1:4" x14ac:dyDescent="0.3">
      <c r="A50" s="16" t="s">
        <v>61</v>
      </c>
      <c r="B50" s="34" t="s">
        <v>219</v>
      </c>
      <c r="C50" s="5">
        <v>37398743.84537746</v>
      </c>
      <c r="D50" s="35">
        <v>2.8872182631030343</v>
      </c>
    </row>
    <row r="51" spans="1:4" x14ac:dyDescent="0.3">
      <c r="A51" s="16" t="s">
        <v>61</v>
      </c>
      <c r="B51" s="34" t="s">
        <v>213</v>
      </c>
      <c r="C51" s="5">
        <v>46128952.740467332</v>
      </c>
      <c r="D51" s="35">
        <v>3.5611986156737134</v>
      </c>
    </row>
    <row r="52" spans="1:4" x14ac:dyDescent="0.3">
      <c r="A52" s="16" t="s">
        <v>61</v>
      </c>
      <c r="B52" s="34" t="s">
        <v>211</v>
      </c>
      <c r="C52" s="5">
        <v>83902897.604803115</v>
      </c>
      <c r="D52" s="35">
        <v>6.4773827509662025</v>
      </c>
    </row>
    <row r="53" spans="1:4" x14ac:dyDescent="0.3">
      <c r="A53" s="16" t="s">
        <v>61</v>
      </c>
      <c r="B53" s="34" t="s">
        <v>222</v>
      </c>
      <c r="C53" s="5">
        <v>35852083.882795773</v>
      </c>
      <c r="D53" s="35">
        <v>2.767814656681423</v>
      </c>
    </row>
    <row r="54" spans="1:4" x14ac:dyDescent="0.3">
      <c r="A54" s="16" t="s">
        <v>61</v>
      </c>
      <c r="B54" s="34" t="s">
        <v>212</v>
      </c>
      <c r="C54" s="5">
        <v>58157679.736832708</v>
      </c>
      <c r="D54" s="35">
        <v>4.4898276736274676</v>
      </c>
    </row>
    <row r="55" spans="1:4" x14ac:dyDescent="0.3">
      <c r="A55" s="16" t="s">
        <v>61</v>
      </c>
      <c r="B55" s="34" t="s">
        <v>258</v>
      </c>
      <c r="C55" s="5">
        <v>906438435.08398843</v>
      </c>
      <c r="D55" s="35">
        <v>69.97790126249123</v>
      </c>
    </row>
    <row r="56" spans="1:4" x14ac:dyDescent="0.3">
      <c r="A56" s="16" t="s">
        <v>92</v>
      </c>
      <c r="B56" s="34" t="s">
        <v>216</v>
      </c>
      <c r="C56" s="5">
        <v>42633769.676092148</v>
      </c>
      <c r="D56" s="35">
        <v>28.914914836190135</v>
      </c>
    </row>
    <row r="57" spans="1:4" x14ac:dyDescent="0.3">
      <c r="A57" s="16" t="s">
        <v>92</v>
      </c>
      <c r="B57" s="34" t="s">
        <v>258</v>
      </c>
      <c r="C57" s="5">
        <v>104811830.34598154</v>
      </c>
      <c r="D57" s="35">
        <v>71.085085163809865</v>
      </c>
    </row>
    <row r="58" spans="1:4" x14ac:dyDescent="0.3">
      <c r="A58" s="16" t="s">
        <v>164</v>
      </c>
      <c r="B58" s="34" t="s">
        <v>213</v>
      </c>
      <c r="C58" s="5">
        <v>100934688.06054854</v>
      </c>
      <c r="D58" s="35">
        <v>6.6627064432723984</v>
      </c>
    </row>
    <row r="59" spans="1:4" x14ac:dyDescent="0.3">
      <c r="A59" s="16" t="s">
        <v>164</v>
      </c>
      <c r="B59" s="34" t="s">
        <v>211</v>
      </c>
      <c r="C59" s="5">
        <v>162339950.97616073</v>
      </c>
      <c r="D59" s="35">
        <v>10.716072523259285</v>
      </c>
    </row>
    <row r="60" spans="1:4" x14ac:dyDescent="0.3">
      <c r="A60" s="16" t="s">
        <v>164</v>
      </c>
      <c r="B60" s="34" t="s">
        <v>212</v>
      </c>
      <c r="C60" s="5">
        <v>77880299.933930054</v>
      </c>
      <c r="D60" s="35">
        <v>5.1408845278494315</v>
      </c>
    </row>
    <row r="61" spans="1:4" x14ac:dyDescent="0.3">
      <c r="A61" s="16" t="s">
        <v>164</v>
      </c>
      <c r="B61" s="34" t="s">
        <v>258</v>
      </c>
      <c r="C61" s="5">
        <v>1173765295.3204322</v>
      </c>
      <c r="D61" s="35">
        <v>77.48033650561888</v>
      </c>
    </row>
    <row r="62" spans="1:4" x14ac:dyDescent="0.3">
      <c r="A62" s="16" t="s">
        <v>62</v>
      </c>
      <c r="B62" s="34" t="s">
        <v>212</v>
      </c>
      <c r="C62" s="5">
        <v>3291973.1224341653</v>
      </c>
      <c r="D62" s="35">
        <v>6.4971142846591974</v>
      </c>
    </row>
    <row r="63" spans="1:4" x14ac:dyDescent="0.3">
      <c r="A63" s="16" t="s">
        <v>62</v>
      </c>
      <c r="B63" s="34" t="s">
        <v>225</v>
      </c>
      <c r="C63" s="5">
        <v>47375210.010445505</v>
      </c>
      <c r="D63" s="35">
        <v>93.500810076480363</v>
      </c>
    </row>
    <row r="64" spans="1:4" x14ac:dyDescent="0.3">
      <c r="A64" s="16" t="s">
        <v>62</v>
      </c>
      <c r="B64" s="34" t="s">
        <v>258</v>
      </c>
      <c r="C64" s="5">
        <v>1051.6895718723536</v>
      </c>
      <c r="D64" s="35">
        <v>2.075638860437152E-3</v>
      </c>
    </row>
    <row r="65" spans="1:4" x14ac:dyDescent="0.3">
      <c r="A65" s="16" t="s">
        <v>8</v>
      </c>
      <c r="B65" s="34" t="s">
        <v>225</v>
      </c>
      <c r="C65" s="5">
        <v>2781123.8683081525</v>
      </c>
      <c r="D65" s="35">
        <v>100.00000000000003</v>
      </c>
    </row>
    <row r="66" spans="1:4" x14ac:dyDescent="0.3">
      <c r="A66" s="16" t="s">
        <v>8</v>
      </c>
      <c r="B66" s="34" t="s">
        <v>258</v>
      </c>
      <c r="C66" s="5">
        <v>0</v>
      </c>
      <c r="D66" s="35">
        <v>0</v>
      </c>
    </row>
    <row r="67" spans="1:4" x14ac:dyDescent="0.3">
      <c r="A67" s="16" t="s">
        <v>141</v>
      </c>
      <c r="B67" s="34" t="s">
        <v>213</v>
      </c>
      <c r="C67" s="27">
        <v>244700203.86633137</v>
      </c>
      <c r="D67" s="36">
        <v>13.957059370972081</v>
      </c>
    </row>
    <row r="68" spans="1:4" x14ac:dyDescent="0.3">
      <c r="A68" s="16" t="s">
        <v>141</v>
      </c>
      <c r="B68" s="34" t="s">
        <v>216</v>
      </c>
      <c r="C68" s="27">
        <v>433726776.20735151</v>
      </c>
      <c r="D68" s="36">
        <v>24.738640469678998</v>
      </c>
    </row>
    <row r="69" spans="1:4" x14ac:dyDescent="0.3">
      <c r="A69" s="16" t="s">
        <v>141</v>
      </c>
      <c r="B69" s="34" t="s">
        <v>215</v>
      </c>
      <c r="C69" s="27">
        <v>1753236103.4105732</v>
      </c>
      <c r="D69" s="36">
        <v>99.999999999999929</v>
      </c>
    </row>
    <row r="70" spans="1:4" x14ac:dyDescent="0.3">
      <c r="A70" s="16" t="s">
        <v>141</v>
      </c>
      <c r="B70" s="34" t="s">
        <v>211</v>
      </c>
      <c r="C70" s="27">
        <v>564215999.0175581</v>
      </c>
      <c r="D70" s="36">
        <v>32.181404313998968</v>
      </c>
    </row>
    <row r="71" spans="1:4" x14ac:dyDescent="0.3">
      <c r="A71" s="16" t="s">
        <v>141</v>
      </c>
      <c r="B71" s="34" t="s">
        <v>210</v>
      </c>
      <c r="C71" s="27">
        <v>1753236103.4105747</v>
      </c>
      <c r="D71" s="36">
        <v>100</v>
      </c>
    </row>
    <row r="72" spans="1:4" x14ac:dyDescent="0.3">
      <c r="A72" s="16" t="s">
        <v>112</v>
      </c>
      <c r="B72" s="34" t="s">
        <v>214</v>
      </c>
      <c r="C72" s="5">
        <v>30559342.903192155</v>
      </c>
      <c r="D72" s="35">
        <v>16.127863724592622</v>
      </c>
    </row>
    <row r="73" spans="1:4" x14ac:dyDescent="0.3">
      <c r="A73" s="16" t="s">
        <v>112</v>
      </c>
      <c r="B73" s="34" t="s">
        <v>217</v>
      </c>
      <c r="C73" s="5">
        <v>44065750.843769737</v>
      </c>
      <c r="D73" s="35">
        <v>23.255945874933527</v>
      </c>
    </row>
    <row r="74" spans="1:4" x14ac:dyDescent="0.3">
      <c r="A74" s="16" t="s">
        <v>112</v>
      </c>
      <c r="B74" s="34" t="s">
        <v>225</v>
      </c>
      <c r="C74" s="5">
        <v>1431587.738672565</v>
      </c>
      <c r="D74" s="35">
        <v>0.75552841670221516</v>
      </c>
    </row>
    <row r="75" spans="1:4" x14ac:dyDescent="0.3">
      <c r="A75" s="16" t="s">
        <v>112</v>
      </c>
      <c r="B75" s="34" t="s">
        <v>258</v>
      </c>
      <c r="C75" s="5">
        <v>113424972.2847508</v>
      </c>
      <c r="D75" s="35">
        <v>59.860661983771635</v>
      </c>
    </row>
    <row r="76" spans="1:4" x14ac:dyDescent="0.3">
      <c r="A76" s="16" t="s">
        <v>82</v>
      </c>
      <c r="B76" s="34" t="s">
        <v>224</v>
      </c>
      <c r="C76" s="5">
        <v>3683928.3650189731</v>
      </c>
      <c r="D76" s="35">
        <v>3.0715845605739411</v>
      </c>
    </row>
    <row r="77" spans="1:4" x14ac:dyDescent="0.3">
      <c r="A77" s="16" t="s">
        <v>82</v>
      </c>
      <c r="B77" s="34" t="s">
        <v>211</v>
      </c>
      <c r="C77" s="5">
        <v>12454287.148211261</v>
      </c>
      <c r="D77" s="35">
        <v>10.384131374716118</v>
      </c>
    </row>
    <row r="78" spans="1:4" x14ac:dyDescent="0.3">
      <c r="A78" s="16" t="s">
        <v>82</v>
      </c>
      <c r="B78" s="34" t="s">
        <v>212</v>
      </c>
      <c r="C78" s="5">
        <v>12750061.983701035</v>
      </c>
      <c r="D78" s="35">
        <v>10.630742418167287</v>
      </c>
    </row>
    <row r="79" spans="1:4" x14ac:dyDescent="0.3">
      <c r="A79" s="16" t="s">
        <v>82</v>
      </c>
      <c r="B79" s="34" t="s">
        <v>258</v>
      </c>
      <c r="C79" s="5">
        <v>91047485.050677463</v>
      </c>
      <c r="D79" s="35">
        <v>75.913541646542654</v>
      </c>
    </row>
    <row r="80" spans="1:4" x14ac:dyDescent="0.3">
      <c r="A80" s="16" t="s">
        <v>80</v>
      </c>
      <c r="B80" s="34" t="s">
        <v>224</v>
      </c>
      <c r="C80" s="5">
        <v>3508458.0441236985</v>
      </c>
      <c r="D80" s="35">
        <v>3.1702338010732909</v>
      </c>
    </row>
    <row r="81" spans="1:4" x14ac:dyDescent="0.3">
      <c r="A81" s="16" t="s">
        <v>80</v>
      </c>
      <c r="B81" s="34" t="s">
        <v>211</v>
      </c>
      <c r="C81" s="5">
        <v>11795661.333675092</v>
      </c>
      <c r="D81" s="35">
        <v>10.658529700437139</v>
      </c>
    </row>
    <row r="82" spans="1:4" x14ac:dyDescent="0.3">
      <c r="A82" s="16" t="s">
        <v>80</v>
      </c>
      <c r="B82" s="34" t="s">
        <v>212</v>
      </c>
      <c r="C82" s="5">
        <v>7876325.0698243044</v>
      </c>
      <c r="D82" s="35">
        <v>7.1170273808517566</v>
      </c>
    </row>
    <row r="83" spans="1:4" x14ac:dyDescent="0.3">
      <c r="A83" s="16" t="s">
        <v>80</v>
      </c>
      <c r="B83" s="34" t="s">
        <v>258</v>
      </c>
      <c r="C83" s="5">
        <v>87488303.167644292</v>
      </c>
      <c r="D83" s="35">
        <v>79.054209117637825</v>
      </c>
    </row>
    <row r="84" spans="1:4" x14ac:dyDescent="0.3">
      <c r="A84" s="16" t="s">
        <v>97</v>
      </c>
      <c r="B84" s="34" t="s">
        <v>228</v>
      </c>
      <c r="C84" s="5">
        <v>57352473.911724441</v>
      </c>
      <c r="D84" s="35">
        <v>6.1346166956353647</v>
      </c>
    </row>
    <row r="85" spans="1:4" x14ac:dyDescent="0.3">
      <c r="A85" s="16" t="s">
        <v>97</v>
      </c>
      <c r="B85" s="34" t="s">
        <v>224</v>
      </c>
      <c r="C85" s="5">
        <v>22250176.223094158</v>
      </c>
      <c r="D85" s="35">
        <v>2.3799549213712088</v>
      </c>
    </row>
    <row r="86" spans="1:4" x14ac:dyDescent="0.3">
      <c r="A86" s="16" t="s">
        <v>97</v>
      </c>
      <c r="B86" s="34" t="s">
        <v>212</v>
      </c>
      <c r="C86" s="5">
        <v>615859990.02675068</v>
      </c>
      <c r="D86" s="35">
        <v>65.874490136328575</v>
      </c>
    </row>
    <row r="87" spans="1:4" x14ac:dyDescent="0.3">
      <c r="A87" s="16" t="s">
        <v>97</v>
      </c>
      <c r="B87" s="34" t="s">
        <v>258</v>
      </c>
      <c r="C87" s="5">
        <v>239436421.29942429</v>
      </c>
      <c r="D87" s="35">
        <v>25.610938246664851</v>
      </c>
    </row>
    <row r="88" spans="1:4" x14ac:dyDescent="0.3">
      <c r="A88" s="16" t="s">
        <v>84</v>
      </c>
      <c r="B88" s="34" t="s">
        <v>228</v>
      </c>
      <c r="C88" s="5">
        <v>94012879.36425449</v>
      </c>
      <c r="D88" s="35">
        <v>4.02086789913698</v>
      </c>
    </row>
    <row r="89" spans="1:4" x14ac:dyDescent="0.3">
      <c r="A89" s="16" t="s">
        <v>84</v>
      </c>
      <c r="B89" s="34" t="s">
        <v>214</v>
      </c>
      <c r="C89" s="5">
        <v>38019757.644052289</v>
      </c>
      <c r="D89" s="35">
        <v>1.6260795763060383</v>
      </c>
    </row>
    <row r="90" spans="1:4" x14ac:dyDescent="0.3">
      <c r="A90" s="16" t="s">
        <v>84</v>
      </c>
      <c r="B90" s="34" t="s">
        <v>219</v>
      </c>
      <c r="C90" s="5">
        <v>516399681.15661943</v>
      </c>
      <c r="D90" s="35">
        <v>22.086068580478987</v>
      </c>
    </row>
    <row r="91" spans="1:4" x14ac:dyDescent="0.3">
      <c r="A91" s="16" t="s">
        <v>84</v>
      </c>
      <c r="B91" s="34" t="s">
        <v>213</v>
      </c>
      <c r="C91" s="5">
        <v>62976216.504150197</v>
      </c>
      <c r="D91" s="35">
        <v>2.6934506108416962</v>
      </c>
    </row>
    <row r="92" spans="1:4" x14ac:dyDescent="0.3">
      <c r="A92" s="16" t="s">
        <v>84</v>
      </c>
      <c r="B92" s="34" t="s">
        <v>216</v>
      </c>
      <c r="C92" s="5">
        <v>468783421.1842671</v>
      </c>
      <c r="D92" s="35">
        <v>20.049553025434847</v>
      </c>
    </row>
    <row r="93" spans="1:4" x14ac:dyDescent="0.3">
      <c r="A93" s="16" t="s">
        <v>84</v>
      </c>
      <c r="B93" s="34" t="s">
        <v>227</v>
      </c>
      <c r="C93" s="5">
        <v>358504560.47700578</v>
      </c>
      <c r="D93" s="35">
        <v>15.33299999600151</v>
      </c>
    </row>
    <row r="94" spans="1:4" x14ac:dyDescent="0.3">
      <c r="A94" s="16" t="s">
        <v>84</v>
      </c>
      <c r="B94" s="34" t="s">
        <v>215</v>
      </c>
      <c r="C94" s="5">
        <v>71020521.115982026</v>
      </c>
      <c r="D94" s="35">
        <v>3.0375001326021414</v>
      </c>
    </row>
    <row r="95" spans="1:4" x14ac:dyDescent="0.3">
      <c r="A95" s="16" t="s">
        <v>84</v>
      </c>
      <c r="B95" s="34" t="s">
        <v>211</v>
      </c>
      <c r="C95" s="5">
        <v>172566572.63628906</v>
      </c>
      <c r="D95" s="35">
        <v>7.3805567606215279</v>
      </c>
    </row>
    <row r="96" spans="1:4" x14ac:dyDescent="0.3">
      <c r="A96" s="16" t="s">
        <v>84</v>
      </c>
      <c r="B96" s="34" t="s">
        <v>222</v>
      </c>
      <c r="C96" s="5">
        <v>140573785.97859645</v>
      </c>
      <c r="D96" s="35">
        <v>6.0122466977264111</v>
      </c>
    </row>
    <row r="97" spans="1:4" x14ac:dyDescent="0.3">
      <c r="A97" s="16" t="s">
        <v>84</v>
      </c>
      <c r="B97" s="34" t="s">
        <v>212</v>
      </c>
      <c r="C97" s="5">
        <v>139550694.70672941</v>
      </c>
      <c r="D97" s="35">
        <v>5.9684897690932734</v>
      </c>
    </row>
    <row r="98" spans="1:4" x14ac:dyDescent="0.3">
      <c r="A98" s="16" t="s">
        <v>84</v>
      </c>
      <c r="B98" s="34" t="s">
        <v>258</v>
      </c>
      <c r="C98" s="5">
        <v>275715959.1276741</v>
      </c>
      <c r="D98" s="35">
        <v>11.792186951756591</v>
      </c>
    </row>
    <row r="99" spans="1:4" x14ac:dyDescent="0.3">
      <c r="A99" s="16" t="s">
        <v>119</v>
      </c>
      <c r="B99" s="34" t="s">
        <v>213</v>
      </c>
      <c r="C99" s="5">
        <v>28401722.430316612</v>
      </c>
      <c r="D99" s="35">
        <v>5.940679895460101</v>
      </c>
    </row>
    <row r="100" spans="1:4" x14ac:dyDescent="0.3">
      <c r="A100" s="16" t="s">
        <v>119</v>
      </c>
      <c r="B100" s="34" t="s">
        <v>216</v>
      </c>
      <c r="C100" s="5">
        <v>13001836.410475073</v>
      </c>
      <c r="D100" s="35">
        <v>2.7195445049953388</v>
      </c>
    </row>
    <row r="101" spans="1:4" x14ac:dyDescent="0.3">
      <c r="A101" s="16" t="s">
        <v>119</v>
      </c>
      <c r="B101" s="34" t="s">
        <v>215</v>
      </c>
      <c r="C101" s="5">
        <v>31894979.944890261</v>
      </c>
      <c r="D101" s="35">
        <v>6.6713512389818987</v>
      </c>
    </row>
    <row r="102" spans="1:4" x14ac:dyDescent="0.3">
      <c r="A102" s="16" t="s">
        <v>119</v>
      </c>
      <c r="B102" s="34" t="s">
        <v>211</v>
      </c>
      <c r="C102" s="5">
        <v>77756605.872573897</v>
      </c>
      <c r="D102" s="35">
        <v>16.264052519340996</v>
      </c>
    </row>
    <row r="103" spans="1:4" x14ac:dyDescent="0.3">
      <c r="A103" s="16" t="s">
        <v>119</v>
      </c>
      <c r="B103" s="34" t="s">
        <v>222</v>
      </c>
      <c r="C103" s="5">
        <v>45684179.407658637</v>
      </c>
      <c r="D103" s="35">
        <v>9.5555854689283581</v>
      </c>
    </row>
    <row r="104" spans="1:4" x14ac:dyDescent="0.3">
      <c r="A104" s="16" t="s">
        <v>119</v>
      </c>
      <c r="B104" s="34" t="s">
        <v>212</v>
      </c>
      <c r="C104" s="5">
        <v>9000006.1786502823</v>
      </c>
      <c r="D104" s="35">
        <v>1.8824969469969008</v>
      </c>
    </row>
    <row r="105" spans="1:4" x14ac:dyDescent="0.3">
      <c r="A105" s="16" t="s">
        <v>119</v>
      </c>
      <c r="B105" s="34" t="s">
        <v>258</v>
      </c>
      <c r="C105" s="5">
        <v>272349422.72832906</v>
      </c>
      <c r="D105" s="35">
        <v>56.966289425296402</v>
      </c>
    </row>
    <row r="106" spans="1:4" x14ac:dyDescent="0.3">
      <c r="A106" s="16" t="s">
        <v>125</v>
      </c>
      <c r="B106" s="34" t="s">
        <v>230</v>
      </c>
      <c r="C106" s="5">
        <v>27456526.815311391</v>
      </c>
      <c r="D106" s="35">
        <v>1.3357880281451524</v>
      </c>
    </row>
    <row r="107" spans="1:4" x14ac:dyDescent="0.3">
      <c r="A107" s="16" t="s">
        <v>125</v>
      </c>
      <c r="B107" s="34" t="s">
        <v>221</v>
      </c>
      <c r="C107" s="5">
        <v>381489355.40906149</v>
      </c>
      <c r="D107" s="35">
        <v>18.559846161461994</v>
      </c>
    </row>
    <row r="108" spans="1:4" x14ac:dyDescent="0.3">
      <c r="A108" s="16" t="s">
        <v>125</v>
      </c>
      <c r="B108" s="34" t="s">
        <v>217</v>
      </c>
      <c r="C108" s="5">
        <v>7934815.4342699563</v>
      </c>
      <c r="D108" s="35">
        <v>0.38603686234372603</v>
      </c>
    </row>
    <row r="109" spans="1:4" x14ac:dyDescent="0.3">
      <c r="A109" s="16" t="s">
        <v>125</v>
      </c>
      <c r="B109" s="34" t="s">
        <v>226</v>
      </c>
      <c r="C109" s="5">
        <v>178296435.28440213</v>
      </c>
      <c r="D109" s="35">
        <v>8.6743033929930888</v>
      </c>
    </row>
    <row r="110" spans="1:4" x14ac:dyDescent="0.3">
      <c r="A110" s="16" t="s">
        <v>125</v>
      </c>
      <c r="B110" s="34" t="s">
        <v>258</v>
      </c>
      <c r="C110" s="5">
        <v>1460278241.4726815</v>
      </c>
      <c r="D110" s="35">
        <v>71.044025555056038</v>
      </c>
    </row>
    <row r="111" spans="1:4" x14ac:dyDescent="0.3">
      <c r="A111" s="16" t="s">
        <v>246</v>
      </c>
      <c r="B111" s="34" t="s">
        <v>214</v>
      </c>
      <c r="C111" s="5">
        <v>1080533.5790768508</v>
      </c>
      <c r="D111" s="35">
        <v>10.970690185964022</v>
      </c>
    </row>
    <row r="112" spans="1:4" x14ac:dyDescent="0.3">
      <c r="A112" s="16" t="s">
        <v>246</v>
      </c>
      <c r="B112" s="34" t="s">
        <v>258</v>
      </c>
      <c r="C112" s="5">
        <v>8768742.6356438324</v>
      </c>
      <c r="D112" s="35">
        <v>89.029309814035969</v>
      </c>
    </row>
    <row r="113" spans="1:4" x14ac:dyDescent="0.3">
      <c r="A113" s="16" t="s">
        <v>130</v>
      </c>
      <c r="B113" s="34" t="s">
        <v>217</v>
      </c>
      <c r="C113" s="5">
        <v>620773786.8938278</v>
      </c>
      <c r="D113" s="35">
        <v>99.63530386239394</v>
      </c>
    </row>
    <row r="114" spans="1:4" x14ac:dyDescent="0.3">
      <c r="A114" s="16" t="s">
        <v>130</v>
      </c>
      <c r="B114" s="34" t="s">
        <v>258</v>
      </c>
      <c r="C114" s="5">
        <v>2272224.7399369478</v>
      </c>
      <c r="D114" s="35">
        <v>0.36469613760606073</v>
      </c>
    </row>
    <row r="115" spans="1:4" x14ac:dyDescent="0.3">
      <c r="A115" s="16" t="s">
        <v>150</v>
      </c>
      <c r="B115" s="34" t="s">
        <v>226</v>
      </c>
      <c r="C115" s="5">
        <v>46535810.01413957</v>
      </c>
      <c r="D115" s="35">
        <v>19.152805563768709</v>
      </c>
    </row>
    <row r="116" spans="1:4" x14ac:dyDescent="0.3">
      <c r="A116" s="16" t="s">
        <v>150</v>
      </c>
      <c r="B116" s="34" t="s">
        <v>258</v>
      </c>
      <c r="C116" s="5">
        <v>196435434.37718442</v>
      </c>
      <c r="D116" s="35">
        <v>80.847194436231291</v>
      </c>
    </row>
    <row r="117" spans="1:4" x14ac:dyDescent="0.3">
      <c r="A117" s="16" t="s">
        <v>117</v>
      </c>
      <c r="B117" s="34" t="s">
        <v>214</v>
      </c>
      <c r="C117" s="5">
        <v>45875421.302578546</v>
      </c>
      <c r="D117" s="35">
        <v>14.869278143260129</v>
      </c>
    </row>
    <row r="118" spans="1:4" x14ac:dyDescent="0.3">
      <c r="A118" s="16" t="s">
        <v>117</v>
      </c>
      <c r="B118" s="34" t="s">
        <v>258</v>
      </c>
      <c r="C118" s="5">
        <v>262649450.31920043</v>
      </c>
      <c r="D118" s="35">
        <v>85.130721856739882</v>
      </c>
    </row>
    <row r="119" spans="1:4" x14ac:dyDescent="0.3">
      <c r="A119" s="16" t="s">
        <v>244</v>
      </c>
      <c r="B119" s="34" t="s">
        <v>214</v>
      </c>
      <c r="C119" s="5">
        <v>290188613.22326237</v>
      </c>
      <c r="D119" s="35">
        <v>7.2339783982685448</v>
      </c>
    </row>
    <row r="120" spans="1:4" x14ac:dyDescent="0.3">
      <c r="A120" s="16" t="s">
        <v>244</v>
      </c>
      <c r="B120" s="34" t="s">
        <v>220</v>
      </c>
      <c r="C120" s="5">
        <v>1152959892.1489534</v>
      </c>
      <c r="D120" s="35">
        <v>28.741606575233337</v>
      </c>
    </row>
    <row r="121" spans="1:4" x14ac:dyDescent="0.3">
      <c r="A121" s="16" t="s">
        <v>244</v>
      </c>
      <c r="B121" s="34" t="s">
        <v>258</v>
      </c>
      <c r="C121" s="5">
        <v>2568317900.0668588</v>
      </c>
      <c r="D121" s="35">
        <v>64.024415026498119</v>
      </c>
    </row>
    <row r="122" spans="1:4" x14ac:dyDescent="0.3">
      <c r="A122" s="16" t="s">
        <v>245</v>
      </c>
      <c r="B122" s="34" t="s">
        <v>214</v>
      </c>
      <c r="C122" s="5">
        <v>10899897.602053387</v>
      </c>
      <c r="D122" s="35">
        <v>10.699755588303963</v>
      </c>
    </row>
    <row r="123" spans="1:4" x14ac:dyDescent="0.3">
      <c r="A123" s="16" t="s">
        <v>245</v>
      </c>
      <c r="B123" s="34" t="s">
        <v>258</v>
      </c>
      <c r="C123" s="5">
        <v>90970631.234775379</v>
      </c>
      <c r="D123" s="35">
        <v>89.300244411696042</v>
      </c>
    </row>
    <row r="124" spans="1:4" x14ac:dyDescent="0.3">
      <c r="A124" s="16" t="s">
        <v>113</v>
      </c>
      <c r="B124" s="34" t="s">
        <v>211</v>
      </c>
      <c r="C124" s="5">
        <v>350143829.7146104</v>
      </c>
      <c r="D124" s="35">
        <v>39.796839309192606</v>
      </c>
    </row>
    <row r="125" spans="1:4" x14ac:dyDescent="0.3">
      <c r="A125" s="16" t="s">
        <v>113</v>
      </c>
      <c r="B125" s="34" t="s">
        <v>212</v>
      </c>
      <c r="C125" s="5">
        <v>18146952.244628791</v>
      </c>
      <c r="D125" s="35">
        <v>2.0625562444430798</v>
      </c>
    </row>
    <row r="126" spans="1:4" x14ac:dyDescent="0.3">
      <c r="A126" s="16" t="s">
        <v>113</v>
      </c>
      <c r="B126" s="34" t="s">
        <v>258</v>
      </c>
      <c r="C126" s="5">
        <v>511537455.13830155</v>
      </c>
      <c r="D126" s="35">
        <v>58.140604446364321</v>
      </c>
    </row>
    <row r="127" spans="1:4" x14ac:dyDescent="0.3">
      <c r="A127" s="16" t="s">
        <v>55</v>
      </c>
      <c r="B127" s="34" t="s">
        <v>211</v>
      </c>
      <c r="C127" s="5">
        <v>7052432.8923935927</v>
      </c>
      <c r="D127" s="35">
        <v>24.635510498965392</v>
      </c>
    </row>
    <row r="128" spans="1:4" x14ac:dyDescent="0.3">
      <c r="A128" s="16" t="s">
        <v>55</v>
      </c>
      <c r="B128" s="34" t="s">
        <v>258</v>
      </c>
      <c r="C128" s="5">
        <v>21574669.812418517</v>
      </c>
      <c r="D128" s="35">
        <v>75.364489501034598</v>
      </c>
    </row>
    <row r="129" spans="1:4" x14ac:dyDescent="0.3">
      <c r="A129" s="16" t="s">
        <v>104</v>
      </c>
      <c r="B129" s="34" t="s">
        <v>212</v>
      </c>
      <c r="C129" s="5">
        <v>26951460.581271209</v>
      </c>
      <c r="D129" s="35">
        <v>9.9020339152798584</v>
      </c>
    </row>
    <row r="130" spans="1:4" x14ac:dyDescent="0.3">
      <c r="A130" s="16" t="s">
        <v>104</v>
      </c>
      <c r="B130" s="34" t="s">
        <v>258</v>
      </c>
      <c r="C130" s="5">
        <v>245229596.4809787</v>
      </c>
      <c r="D130" s="35">
        <v>90.097966084720156</v>
      </c>
    </row>
    <row r="131" spans="1:4" x14ac:dyDescent="0.3">
      <c r="A131" s="16" t="s">
        <v>165</v>
      </c>
      <c r="B131" s="34" t="s">
        <v>213</v>
      </c>
      <c r="C131" s="5">
        <v>20042997.81005159</v>
      </c>
      <c r="D131" s="35">
        <v>7.0654571152104344</v>
      </c>
    </row>
    <row r="132" spans="1:4" x14ac:dyDescent="0.3">
      <c r="A132" s="16" t="s">
        <v>165</v>
      </c>
      <c r="B132" s="34" t="s">
        <v>258</v>
      </c>
      <c r="C132" s="5">
        <v>263632884.48924449</v>
      </c>
      <c r="D132" s="35">
        <v>92.934542884789565</v>
      </c>
    </row>
    <row r="133" spans="1:4" x14ac:dyDescent="0.3">
      <c r="A133" s="16" t="s">
        <v>9</v>
      </c>
      <c r="B133" s="34" t="s">
        <v>225</v>
      </c>
      <c r="C133" s="5">
        <v>6943572.0511962511</v>
      </c>
      <c r="D133" s="35">
        <v>99.999999999999972</v>
      </c>
    </row>
    <row r="134" spans="1:4" x14ac:dyDescent="0.3">
      <c r="A134" s="16" t="s">
        <v>9</v>
      </c>
      <c r="B134" s="34" t="s">
        <v>258</v>
      </c>
      <c r="C134" s="5">
        <v>0</v>
      </c>
      <c r="D134" s="35">
        <v>0</v>
      </c>
    </row>
    <row r="135" spans="1:4" x14ac:dyDescent="0.3">
      <c r="A135" s="16" t="s">
        <v>158</v>
      </c>
      <c r="B135" s="34" t="s">
        <v>215</v>
      </c>
      <c r="C135" s="5">
        <v>25149746.541316263</v>
      </c>
      <c r="D135" s="35">
        <v>12.40685868132366</v>
      </c>
    </row>
    <row r="136" spans="1:4" x14ac:dyDescent="0.3">
      <c r="A136" s="16" t="s">
        <v>158</v>
      </c>
      <c r="B136" s="34" t="s">
        <v>211</v>
      </c>
      <c r="C136" s="5">
        <v>79786168.864822432</v>
      </c>
      <c r="D136" s="35">
        <v>39.360067514154338</v>
      </c>
    </row>
    <row r="137" spans="1:4" x14ac:dyDescent="0.3">
      <c r="A137" s="16" t="s">
        <v>158</v>
      </c>
      <c r="B137" s="34" t="s">
        <v>258</v>
      </c>
      <c r="C137" s="5">
        <v>97772499.248207092</v>
      </c>
      <c r="D137" s="35">
        <v>48.233073804522</v>
      </c>
    </row>
    <row r="138" spans="1:4" x14ac:dyDescent="0.3">
      <c r="A138" s="16" t="s">
        <v>161</v>
      </c>
      <c r="B138" s="34" t="s">
        <v>224</v>
      </c>
      <c r="C138" s="5">
        <v>34833023.159811653</v>
      </c>
      <c r="D138" s="35">
        <v>8.3299864127899923</v>
      </c>
    </row>
    <row r="139" spans="1:4" x14ac:dyDescent="0.3">
      <c r="A139" s="16" t="s">
        <v>161</v>
      </c>
      <c r="B139" s="34" t="s">
        <v>258</v>
      </c>
      <c r="C139" s="5">
        <v>383331202.25031</v>
      </c>
      <c r="D139" s="35">
        <v>91.670013587209993</v>
      </c>
    </row>
    <row r="140" spans="1:4" x14ac:dyDescent="0.3">
      <c r="A140" s="16" t="s">
        <v>12</v>
      </c>
      <c r="B140" s="34" t="s">
        <v>217</v>
      </c>
      <c r="C140" s="5">
        <v>23539505.63137449</v>
      </c>
      <c r="D140" s="35">
        <v>29.452131654189134</v>
      </c>
    </row>
    <row r="141" spans="1:4" x14ac:dyDescent="0.3">
      <c r="A141" s="16" t="s">
        <v>12</v>
      </c>
      <c r="B141" s="34" t="s">
        <v>225</v>
      </c>
      <c r="C141" s="5">
        <v>13096304.462200416</v>
      </c>
      <c r="D141" s="35">
        <v>16.385819194519303</v>
      </c>
    </row>
    <row r="142" spans="1:4" x14ac:dyDescent="0.3">
      <c r="A142" s="16" t="s">
        <v>12</v>
      </c>
      <c r="B142" s="34" t="s">
        <v>258</v>
      </c>
      <c r="C142" s="5">
        <v>43288814.404789172</v>
      </c>
      <c r="D142" s="35">
        <v>54.162049151291569</v>
      </c>
    </row>
    <row r="143" spans="1:4" x14ac:dyDescent="0.3">
      <c r="A143" s="16" t="s">
        <v>13</v>
      </c>
      <c r="B143" s="34" t="s">
        <v>217</v>
      </c>
      <c r="C143" s="5">
        <v>519560465.24488109</v>
      </c>
      <c r="D143" s="35">
        <v>70.680136052303126</v>
      </c>
    </row>
    <row r="144" spans="1:4" x14ac:dyDescent="0.3">
      <c r="A144" s="16" t="s">
        <v>13</v>
      </c>
      <c r="B144" s="34" t="s">
        <v>225</v>
      </c>
      <c r="C144" s="5">
        <v>40632566.170372821</v>
      </c>
      <c r="D144" s="35">
        <v>5.527586291082712</v>
      </c>
    </row>
    <row r="145" spans="1:4" x14ac:dyDescent="0.3">
      <c r="A145" s="16" t="s">
        <v>13</v>
      </c>
      <c r="B145" s="34" t="s">
        <v>258</v>
      </c>
      <c r="C145" s="5">
        <v>174893931.15143895</v>
      </c>
      <c r="D145" s="35">
        <v>23.792277656614161</v>
      </c>
    </row>
    <row r="146" spans="1:4" x14ac:dyDescent="0.3">
      <c r="A146" s="16" t="s">
        <v>4</v>
      </c>
      <c r="B146" s="34" t="s">
        <v>217</v>
      </c>
      <c r="C146" s="5">
        <v>24937425.615825873</v>
      </c>
      <c r="D146" s="35">
        <v>6.7059647587546953</v>
      </c>
    </row>
    <row r="147" spans="1:4" x14ac:dyDescent="0.3">
      <c r="A147" s="16" t="s">
        <v>4</v>
      </c>
      <c r="B147" s="34" t="s">
        <v>225</v>
      </c>
      <c r="C147" s="5">
        <v>317087514.46247005</v>
      </c>
      <c r="D147" s="35">
        <v>85.268532934570246</v>
      </c>
    </row>
    <row r="148" spans="1:4" x14ac:dyDescent="0.3">
      <c r="A148" s="16" t="s">
        <v>4</v>
      </c>
      <c r="B148" s="34" t="s">
        <v>258</v>
      </c>
      <c r="C148" s="5">
        <v>29844380.935803413</v>
      </c>
      <c r="D148" s="35">
        <v>8.0255023066750564</v>
      </c>
    </row>
    <row r="149" spans="1:4" x14ac:dyDescent="0.3">
      <c r="A149" s="16" t="s">
        <v>249</v>
      </c>
      <c r="B149" s="34" t="s">
        <v>214</v>
      </c>
      <c r="C149" s="5">
        <v>63044238.531469606</v>
      </c>
      <c r="D149" s="35">
        <v>16.025604562151941</v>
      </c>
    </row>
    <row r="150" spans="1:4" x14ac:dyDescent="0.3">
      <c r="A150" s="16" t="s">
        <v>249</v>
      </c>
      <c r="B150" s="34" t="s">
        <v>226</v>
      </c>
      <c r="C150" s="5">
        <v>65727218.053466812</v>
      </c>
      <c r="D150" s="35">
        <v>16.707607705808222</v>
      </c>
    </row>
    <row r="151" spans="1:4" x14ac:dyDescent="0.3">
      <c r="A151" s="16" t="s">
        <v>249</v>
      </c>
      <c r="B151" s="34" t="s">
        <v>258</v>
      </c>
      <c r="C151" s="5">
        <v>264625486.95604369</v>
      </c>
      <c r="D151" s="35">
        <v>67.26678773203983</v>
      </c>
    </row>
    <row r="152" spans="1:4" x14ac:dyDescent="0.3">
      <c r="A152" s="16" t="s">
        <v>89</v>
      </c>
      <c r="B152" s="34" t="s">
        <v>214</v>
      </c>
      <c r="C152" s="5">
        <v>5479083.9528519614</v>
      </c>
      <c r="D152" s="35">
        <v>9.1765770278857381</v>
      </c>
    </row>
    <row r="153" spans="1:4" x14ac:dyDescent="0.3">
      <c r="A153" s="16" t="s">
        <v>89</v>
      </c>
      <c r="B153" s="34" t="s">
        <v>216</v>
      </c>
      <c r="C153" s="5">
        <v>30883138.421967443</v>
      </c>
      <c r="D153" s="35">
        <v>51.724248255865156</v>
      </c>
    </row>
    <row r="154" spans="1:4" x14ac:dyDescent="0.3">
      <c r="A154" s="16" t="s">
        <v>89</v>
      </c>
      <c r="B154" s="34" t="s">
        <v>212</v>
      </c>
      <c r="C154" s="5">
        <v>5477955.1049655676</v>
      </c>
      <c r="D154" s="35">
        <v>9.1746863907516119</v>
      </c>
    </row>
    <row r="155" spans="1:4" x14ac:dyDescent="0.3">
      <c r="A155" s="16" t="s">
        <v>89</v>
      </c>
      <c r="B155" s="34" t="s">
        <v>258</v>
      </c>
      <c r="C155" s="5">
        <v>17867096.116918325</v>
      </c>
      <c r="D155" s="35">
        <v>29.924488325497496</v>
      </c>
    </row>
    <row r="156" spans="1:4" x14ac:dyDescent="0.3">
      <c r="A156" s="16" t="s">
        <v>91</v>
      </c>
      <c r="B156" s="34" t="s">
        <v>216</v>
      </c>
      <c r="C156" s="5">
        <v>6805447.4100436224</v>
      </c>
      <c r="D156" s="35">
        <v>5.3421690432697106</v>
      </c>
    </row>
    <row r="157" spans="1:4" x14ac:dyDescent="0.3">
      <c r="A157" s="16" t="s">
        <v>91</v>
      </c>
      <c r="B157" s="34" t="s">
        <v>258</v>
      </c>
      <c r="C157" s="5">
        <v>120585643.267205</v>
      </c>
      <c r="D157" s="35">
        <v>94.65783095673028</v>
      </c>
    </row>
    <row r="158" spans="1:4" x14ac:dyDescent="0.3">
      <c r="A158" s="16" t="s">
        <v>237</v>
      </c>
      <c r="B158" s="34" t="s">
        <v>212</v>
      </c>
      <c r="C158" s="5">
        <v>627505.27482340962</v>
      </c>
      <c r="D158" s="35">
        <v>0.40823153950878055</v>
      </c>
    </row>
    <row r="159" spans="1:4" x14ac:dyDescent="0.3">
      <c r="A159" s="16" t="s">
        <v>237</v>
      </c>
      <c r="B159" s="34" t="s">
        <v>258</v>
      </c>
      <c r="C159" s="5">
        <v>153085575.19379452</v>
      </c>
      <c r="D159" s="35">
        <v>99.591768460491224</v>
      </c>
    </row>
    <row r="160" spans="1:4" x14ac:dyDescent="0.3">
      <c r="A160" s="16" t="s">
        <v>181</v>
      </c>
      <c r="B160" s="34" t="s">
        <v>229</v>
      </c>
      <c r="C160" s="5">
        <v>277371915.40258783</v>
      </c>
      <c r="D160" s="35">
        <v>99.999999999999972</v>
      </c>
    </row>
    <row r="161" spans="1:4" x14ac:dyDescent="0.3">
      <c r="A161" s="16" t="s">
        <v>181</v>
      </c>
      <c r="B161" s="34" t="s">
        <v>258</v>
      </c>
      <c r="C161" s="5">
        <v>0</v>
      </c>
      <c r="D161" s="35">
        <v>0</v>
      </c>
    </row>
    <row r="162" spans="1:4" x14ac:dyDescent="0.3">
      <c r="A162" s="16" t="s">
        <v>66</v>
      </c>
      <c r="B162" s="34" t="s">
        <v>224</v>
      </c>
      <c r="C162" s="5">
        <v>18876.929528955818</v>
      </c>
      <c r="D162" s="35">
        <v>1.0864995195999433E-2</v>
      </c>
    </row>
    <row r="163" spans="1:4" x14ac:dyDescent="0.3">
      <c r="A163" s="16" t="s">
        <v>66</v>
      </c>
      <c r="B163" s="34" t="s">
        <v>211</v>
      </c>
      <c r="C163" s="5">
        <v>42140088.001409233</v>
      </c>
      <c r="D163" s="35">
        <v>24.254572386467494</v>
      </c>
    </row>
    <row r="164" spans="1:4" x14ac:dyDescent="0.3">
      <c r="A164" s="16" t="s">
        <v>66</v>
      </c>
      <c r="B164" s="34" t="s">
        <v>212</v>
      </c>
      <c r="C164" s="5">
        <v>22778319.557778932</v>
      </c>
      <c r="D164" s="35">
        <v>13.110518434080193</v>
      </c>
    </row>
    <row r="165" spans="1:4" x14ac:dyDescent="0.3">
      <c r="A165" s="16" t="s">
        <v>66</v>
      </c>
      <c r="B165" s="34" t="s">
        <v>258</v>
      </c>
      <c r="C165" s="5">
        <v>108803515.10138704</v>
      </c>
      <c r="D165" s="35">
        <v>62.624044184256313</v>
      </c>
    </row>
    <row r="166" spans="1:4" x14ac:dyDescent="0.3">
      <c r="A166" s="16" t="s">
        <v>49</v>
      </c>
      <c r="B166" s="34" t="s">
        <v>214</v>
      </c>
      <c r="C166" s="5">
        <v>4012995.2569725635</v>
      </c>
      <c r="D166" s="35">
        <v>18.565658635260242</v>
      </c>
    </row>
    <row r="167" spans="1:4" x14ac:dyDescent="0.3">
      <c r="A167" s="16" t="s">
        <v>49</v>
      </c>
      <c r="B167" s="34" t="s">
        <v>224</v>
      </c>
      <c r="C167" s="5">
        <v>412433.0495902478</v>
      </c>
      <c r="D167" s="35">
        <v>1.9080738247292302</v>
      </c>
    </row>
    <row r="168" spans="1:4" x14ac:dyDescent="0.3">
      <c r="A168" s="16" t="s">
        <v>49</v>
      </c>
      <c r="B168" s="34" t="s">
        <v>212</v>
      </c>
      <c r="C168" s="5">
        <v>12577078.632207908</v>
      </c>
      <c r="D168" s="35">
        <v>58.186400322474697</v>
      </c>
    </row>
    <row r="169" spans="1:4" x14ac:dyDescent="0.3">
      <c r="A169" s="16" t="s">
        <v>49</v>
      </c>
      <c r="B169" s="34" t="s">
        <v>258</v>
      </c>
      <c r="C169" s="5">
        <v>4612644.6473465078</v>
      </c>
      <c r="D169" s="35">
        <v>21.339867217535836</v>
      </c>
    </row>
    <row r="170" spans="1:4" x14ac:dyDescent="0.3">
      <c r="A170" s="16" t="s">
        <v>76</v>
      </c>
      <c r="B170" s="34" t="s">
        <v>214</v>
      </c>
      <c r="C170" s="5">
        <v>20173780.836550333</v>
      </c>
      <c r="D170" s="35">
        <v>26.837931453471597</v>
      </c>
    </row>
    <row r="171" spans="1:4" x14ac:dyDescent="0.3">
      <c r="A171" s="16" t="s">
        <v>76</v>
      </c>
      <c r="B171" s="34" t="s">
        <v>212</v>
      </c>
      <c r="C171" s="5">
        <v>31199089.568312041</v>
      </c>
      <c r="D171" s="35">
        <v>41.505309987706738</v>
      </c>
    </row>
    <row r="172" spans="1:4" x14ac:dyDescent="0.3">
      <c r="A172" s="16" t="s">
        <v>76</v>
      </c>
      <c r="B172" s="34" t="s">
        <v>258</v>
      </c>
      <c r="C172" s="5">
        <v>23796040.699651122</v>
      </c>
      <c r="D172" s="35">
        <v>31.656758558821664</v>
      </c>
    </row>
    <row r="173" spans="1:4" x14ac:dyDescent="0.3">
      <c r="A173" s="16" t="s">
        <v>54</v>
      </c>
      <c r="B173" s="34" t="s">
        <v>214</v>
      </c>
      <c r="C173" s="5">
        <v>29966044.322505459</v>
      </c>
      <c r="D173" s="35">
        <v>25.771042479141748</v>
      </c>
    </row>
    <row r="174" spans="1:4" x14ac:dyDescent="0.3">
      <c r="A174" s="16" t="s">
        <v>54</v>
      </c>
      <c r="B174" s="34" t="s">
        <v>213</v>
      </c>
      <c r="C174" s="5">
        <v>4913652.2094028555</v>
      </c>
      <c r="D174" s="35">
        <v>4.2257809690665962</v>
      </c>
    </row>
    <row r="175" spans="1:4" x14ac:dyDescent="0.3">
      <c r="A175" s="16" t="s">
        <v>54</v>
      </c>
      <c r="B175" s="34" t="s">
        <v>217</v>
      </c>
      <c r="C175" s="5">
        <v>19484997.471034378</v>
      </c>
      <c r="D175" s="35">
        <v>16.757256717893416</v>
      </c>
    </row>
    <row r="176" spans="1:4" x14ac:dyDescent="0.3">
      <c r="A176" s="16" t="s">
        <v>54</v>
      </c>
      <c r="B176" s="34" t="s">
        <v>211</v>
      </c>
      <c r="C176" s="5">
        <v>18476558.959721852</v>
      </c>
      <c r="D176" s="35">
        <v>15.889991374729007</v>
      </c>
    </row>
    <row r="177" spans="1:4" x14ac:dyDescent="0.3">
      <c r="A177" s="16" t="s">
        <v>54</v>
      </c>
      <c r="B177" s="34" t="s">
        <v>212</v>
      </c>
      <c r="C177" s="5">
        <v>13729576.965282124</v>
      </c>
      <c r="D177" s="35">
        <v>11.807548149663429</v>
      </c>
    </row>
    <row r="178" spans="1:4" x14ac:dyDescent="0.3">
      <c r="A178" s="16" t="s">
        <v>54</v>
      </c>
      <c r="B178" s="34" t="s">
        <v>225</v>
      </c>
      <c r="C178" s="5">
        <v>633032.599406917</v>
      </c>
      <c r="D178" s="35">
        <v>0.54441319763199147</v>
      </c>
    </row>
    <row r="179" spans="1:4" x14ac:dyDescent="0.3">
      <c r="A179" s="16" t="s">
        <v>54</v>
      </c>
      <c r="B179" s="34" t="s">
        <v>258</v>
      </c>
      <c r="C179" s="5">
        <v>29074104.678509399</v>
      </c>
      <c r="D179" s="35">
        <v>25.003967111873816</v>
      </c>
    </row>
    <row r="180" spans="1:4" x14ac:dyDescent="0.3">
      <c r="A180" s="16" t="s">
        <v>236</v>
      </c>
      <c r="B180" s="34" t="s">
        <v>228</v>
      </c>
      <c r="C180" s="5">
        <v>79986451.644621283</v>
      </c>
      <c r="D180" s="35">
        <v>5.3067594351709175</v>
      </c>
    </row>
    <row r="181" spans="1:4" x14ac:dyDescent="0.3">
      <c r="A181" s="16" t="s">
        <v>236</v>
      </c>
      <c r="B181" s="34" t="s">
        <v>214</v>
      </c>
      <c r="C181" s="5">
        <v>92726417.507902816</v>
      </c>
      <c r="D181" s="35">
        <v>6.1520017563218259</v>
      </c>
    </row>
    <row r="182" spans="1:4" x14ac:dyDescent="0.3">
      <c r="A182" s="16" t="s">
        <v>236</v>
      </c>
      <c r="B182" s="34" t="s">
        <v>212</v>
      </c>
      <c r="C182" s="5">
        <v>200658309.9706741</v>
      </c>
      <c r="D182" s="35">
        <v>13.312821831544907</v>
      </c>
    </row>
    <row r="183" spans="1:4" x14ac:dyDescent="0.3">
      <c r="A183" s="16" t="s">
        <v>236</v>
      </c>
      <c r="B183" s="34" t="s">
        <v>258</v>
      </c>
      <c r="C183" s="5">
        <v>1133884852.0152309</v>
      </c>
      <c r="D183" s="35">
        <v>75.228416976962336</v>
      </c>
    </row>
    <row r="184" spans="1:4" x14ac:dyDescent="0.3">
      <c r="A184" s="16" t="s">
        <v>57</v>
      </c>
      <c r="B184" s="34" t="s">
        <v>228</v>
      </c>
      <c r="C184" s="5">
        <v>17937039.268664345</v>
      </c>
      <c r="D184" s="35">
        <v>2.8291588176609381</v>
      </c>
    </row>
    <row r="185" spans="1:4" x14ac:dyDescent="0.3">
      <c r="A185" s="16" t="s">
        <v>57</v>
      </c>
      <c r="B185" s="34" t="s">
        <v>219</v>
      </c>
      <c r="C185" s="5">
        <v>19480721.658087611</v>
      </c>
      <c r="D185" s="35">
        <v>3.0726395046511463</v>
      </c>
    </row>
    <row r="186" spans="1:4" x14ac:dyDescent="0.3">
      <c r="A186" s="16" t="s">
        <v>57</v>
      </c>
      <c r="B186" s="34" t="s">
        <v>213</v>
      </c>
      <c r="C186" s="5">
        <v>35522388.934480935</v>
      </c>
      <c r="D186" s="35">
        <v>5.6028466221812279</v>
      </c>
    </row>
    <row r="187" spans="1:4" x14ac:dyDescent="0.3">
      <c r="A187" s="16" t="s">
        <v>57</v>
      </c>
      <c r="B187" s="34" t="s">
        <v>224</v>
      </c>
      <c r="C187" s="5">
        <v>37855783.027841054</v>
      </c>
      <c r="D187" s="35">
        <v>5.9708863178873361</v>
      </c>
    </row>
    <row r="188" spans="1:4" x14ac:dyDescent="0.3">
      <c r="A188" s="16" t="s">
        <v>57</v>
      </c>
      <c r="B188" s="34" t="s">
        <v>212</v>
      </c>
      <c r="C188" s="5">
        <v>403716308.23221684</v>
      </c>
      <c r="D188" s="35">
        <v>63.677039234900889</v>
      </c>
    </row>
    <row r="189" spans="1:4" x14ac:dyDescent="0.3">
      <c r="A189" s="16" t="s">
        <v>57</v>
      </c>
      <c r="B189" s="34" t="s">
        <v>258</v>
      </c>
      <c r="C189" s="5">
        <v>119493851.31483972</v>
      </c>
      <c r="D189" s="35">
        <v>18.847429502718459</v>
      </c>
    </row>
    <row r="190" spans="1:4" x14ac:dyDescent="0.3">
      <c r="A190" s="16" t="s">
        <v>59</v>
      </c>
      <c r="B190" s="34" t="s">
        <v>218</v>
      </c>
      <c r="C190" s="5">
        <v>321484246.76852095</v>
      </c>
      <c r="D190" s="35">
        <v>89.999999999999986</v>
      </c>
    </row>
    <row r="191" spans="1:4" x14ac:dyDescent="0.3">
      <c r="A191" s="16" t="s">
        <v>59</v>
      </c>
      <c r="B191" s="34" t="s">
        <v>258</v>
      </c>
      <c r="C191" s="5">
        <v>35720471.863169014</v>
      </c>
      <c r="D191" s="35">
        <v>10.000000000000005</v>
      </c>
    </row>
    <row r="192" spans="1:4" x14ac:dyDescent="0.3">
      <c r="A192" s="16" t="s">
        <v>58</v>
      </c>
      <c r="B192" s="34" t="s">
        <v>224</v>
      </c>
      <c r="C192" s="5">
        <v>16948759.1108649</v>
      </c>
      <c r="D192" s="35">
        <v>61.886429863018577</v>
      </c>
    </row>
    <row r="193" spans="1:4" x14ac:dyDescent="0.3">
      <c r="A193" s="16" t="s">
        <v>58</v>
      </c>
      <c r="B193" s="34" t="s">
        <v>258</v>
      </c>
      <c r="C193" s="5">
        <v>10438115.763610538</v>
      </c>
      <c r="D193" s="35">
        <v>38.113570136981416</v>
      </c>
    </row>
    <row r="194" spans="1:4" x14ac:dyDescent="0.3">
      <c r="A194" s="16" t="s">
        <v>121</v>
      </c>
      <c r="B194" s="34" t="s">
        <v>212</v>
      </c>
      <c r="C194" s="5">
        <v>39874332.166391946</v>
      </c>
      <c r="D194" s="35">
        <v>7.4785100982999131</v>
      </c>
    </row>
    <row r="195" spans="1:4" x14ac:dyDescent="0.3">
      <c r="A195" s="16" t="s">
        <v>121</v>
      </c>
      <c r="B195" s="34" t="s">
        <v>258</v>
      </c>
      <c r="C195" s="5">
        <v>493311177.27694702</v>
      </c>
      <c r="D195" s="35">
        <v>92.521489901700079</v>
      </c>
    </row>
    <row r="196" spans="1:4" x14ac:dyDescent="0.3">
      <c r="A196" s="16" t="s">
        <v>71</v>
      </c>
      <c r="B196" s="34" t="s">
        <v>211</v>
      </c>
      <c r="C196" s="5">
        <v>35710139.94844114</v>
      </c>
      <c r="D196" s="35">
        <v>10.45956087170849</v>
      </c>
    </row>
    <row r="197" spans="1:4" x14ac:dyDescent="0.3">
      <c r="A197" s="16" t="s">
        <v>71</v>
      </c>
      <c r="B197" s="34" t="s">
        <v>258</v>
      </c>
      <c r="C197" s="5">
        <v>305701324.51400679</v>
      </c>
      <c r="D197" s="35">
        <v>89.54043912829151</v>
      </c>
    </row>
    <row r="198" spans="1:4" x14ac:dyDescent="0.3">
      <c r="A198" s="16" t="s">
        <v>77</v>
      </c>
      <c r="B198" s="34" t="s">
        <v>214</v>
      </c>
      <c r="C198" s="5">
        <v>3904101.4669083604</v>
      </c>
      <c r="D198" s="35">
        <v>28.885064413373346</v>
      </c>
    </row>
    <row r="199" spans="1:4" x14ac:dyDescent="0.3">
      <c r="A199" s="16" t="s">
        <v>77</v>
      </c>
      <c r="B199" s="34" t="s">
        <v>224</v>
      </c>
      <c r="C199" s="5">
        <v>18686.808559655179</v>
      </c>
      <c r="D199" s="35">
        <v>0.13825708002242504</v>
      </c>
    </row>
    <row r="200" spans="1:4" x14ac:dyDescent="0.3">
      <c r="A200" s="16" t="s">
        <v>77</v>
      </c>
      <c r="B200" s="34" t="s">
        <v>212</v>
      </c>
      <c r="C200" s="5">
        <v>4127031.9869814594</v>
      </c>
      <c r="D200" s="35">
        <v>30.534448397524145</v>
      </c>
    </row>
    <row r="201" spans="1:4" x14ac:dyDescent="0.3">
      <c r="A201" s="16" t="s">
        <v>77</v>
      </c>
      <c r="B201" s="34" t="s">
        <v>258</v>
      </c>
      <c r="C201" s="5">
        <v>5466166.4462414738</v>
      </c>
      <c r="D201" s="35">
        <v>40.442230109080093</v>
      </c>
    </row>
    <row r="202" spans="1:4" x14ac:dyDescent="0.3">
      <c r="A202" s="16" t="s">
        <v>69</v>
      </c>
      <c r="B202" s="34" t="s">
        <v>211</v>
      </c>
      <c r="C202" s="5">
        <v>39467237.256730951</v>
      </c>
      <c r="D202" s="35">
        <v>9.2388936021267689</v>
      </c>
    </row>
    <row r="203" spans="1:4" x14ac:dyDescent="0.3">
      <c r="A203" s="16" t="s">
        <v>69</v>
      </c>
      <c r="B203" s="34" t="s">
        <v>258</v>
      </c>
      <c r="C203" s="5">
        <v>387718516.32360792</v>
      </c>
      <c r="D203" s="35">
        <v>90.76110639787322</v>
      </c>
    </row>
    <row r="204" spans="1:4" x14ac:dyDescent="0.3">
      <c r="A204" s="16" t="s">
        <v>60</v>
      </c>
      <c r="B204" s="34" t="s">
        <v>218</v>
      </c>
      <c r="C204" s="5">
        <v>920634337.82029605</v>
      </c>
      <c r="D204" s="35">
        <v>70.000000000000014</v>
      </c>
    </row>
    <row r="205" spans="1:4" x14ac:dyDescent="0.3">
      <c r="A205" s="16" t="s">
        <v>60</v>
      </c>
      <c r="B205" s="34" t="s">
        <v>258</v>
      </c>
      <c r="C205" s="5">
        <v>394557573.35155511</v>
      </c>
      <c r="D205" s="35">
        <v>29.999999999999982</v>
      </c>
    </row>
    <row r="206" spans="1:4" x14ac:dyDescent="0.3">
      <c r="A206" s="16" t="s">
        <v>88</v>
      </c>
      <c r="B206" s="34" t="s">
        <v>216</v>
      </c>
      <c r="C206" s="5">
        <v>95595210.734915406</v>
      </c>
      <c r="D206" s="35">
        <v>22.430911703342133</v>
      </c>
    </row>
    <row r="207" spans="1:4" x14ac:dyDescent="0.3">
      <c r="A207" s="16" t="s">
        <v>88</v>
      </c>
      <c r="B207" s="34" t="s">
        <v>258</v>
      </c>
      <c r="C207" s="5">
        <v>330581005.36900711</v>
      </c>
      <c r="D207" s="35">
        <v>77.569088296657867</v>
      </c>
    </row>
    <row r="208" spans="1:4" x14ac:dyDescent="0.3">
      <c r="A208" s="16" t="s">
        <v>51</v>
      </c>
      <c r="B208" s="34" t="s">
        <v>214</v>
      </c>
      <c r="C208" s="5">
        <v>10952046.33015593</v>
      </c>
      <c r="D208" s="35">
        <v>12.095918510125877</v>
      </c>
    </row>
    <row r="209" spans="1:4" x14ac:dyDescent="0.3">
      <c r="A209" s="16" t="s">
        <v>51</v>
      </c>
      <c r="B209" s="34" t="s">
        <v>219</v>
      </c>
      <c r="C209" s="5">
        <v>13447998.19126788</v>
      </c>
      <c r="D209" s="35">
        <v>14.852556804658851</v>
      </c>
    </row>
    <row r="210" spans="1:4" x14ac:dyDescent="0.3">
      <c r="A210" s="16" t="s">
        <v>51</v>
      </c>
      <c r="B210" s="34" t="s">
        <v>211</v>
      </c>
      <c r="C210" s="5">
        <v>18552987.136260185</v>
      </c>
      <c r="D210" s="35">
        <v>20.490729654941276</v>
      </c>
    </row>
    <row r="211" spans="1:4" x14ac:dyDescent="0.3">
      <c r="A211" s="16" t="s">
        <v>51</v>
      </c>
      <c r="B211" s="34" t="s">
        <v>212</v>
      </c>
      <c r="C211" s="5">
        <v>29932122.399903398</v>
      </c>
      <c r="D211" s="35">
        <v>33.058343844605531</v>
      </c>
    </row>
    <row r="212" spans="1:4" x14ac:dyDescent="0.3">
      <c r="A212" s="16" t="s">
        <v>51</v>
      </c>
      <c r="B212" s="34" t="s">
        <v>258</v>
      </c>
      <c r="C212" s="5">
        <v>17658166.988992274</v>
      </c>
      <c r="D212" s="35">
        <v>19.502451185668455</v>
      </c>
    </row>
    <row r="213" spans="1:4" x14ac:dyDescent="0.3">
      <c r="A213" s="16" t="s">
        <v>156</v>
      </c>
      <c r="B213" s="34" t="s">
        <v>211</v>
      </c>
      <c r="C213" s="5">
        <v>1109325931.7965066</v>
      </c>
      <c r="D213" s="35">
        <v>28.603070916052424</v>
      </c>
    </row>
    <row r="214" spans="1:4" x14ac:dyDescent="0.3">
      <c r="A214" s="16" t="s">
        <v>156</v>
      </c>
      <c r="B214" s="34" t="s">
        <v>258</v>
      </c>
      <c r="C214" s="5">
        <v>2769019631.3504848</v>
      </c>
      <c r="D214" s="35">
        <v>71.396929083947583</v>
      </c>
    </row>
    <row r="215" spans="1:4" x14ac:dyDescent="0.3">
      <c r="A215" s="16" t="s">
        <v>238</v>
      </c>
      <c r="B215" s="28" t="s">
        <v>212</v>
      </c>
      <c r="C215" s="5">
        <v>715137197.60730219</v>
      </c>
      <c r="D215" s="35">
        <v>11.846998890509932</v>
      </c>
    </row>
    <row r="216" spans="1:4" x14ac:dyDescent="0.3">
      <c r="A216" s="16" t="s">
        <v>238</v>
      </c>
      <c r="B216" s="34" t="s">
        <v>258</v>
      </c>
      <c r="C216" s="5">
        <v>5321304640.6726418</v>
      </c>
      <c r="D216" s="35">
        <v>88.153001109490077</v>
      </c>
    </row>
    <row r="217" spans="1:4" x14ac:dyDescent="0.3">
      <c r="A217" s="37" t="s">
        <v>140</v>
      </c>
      <c r="B217" s="38" t="s">
        <v>213</v>
      </c>
      <c r="C217" s="39">
        <v>648145041.71597838</v>
      </c>
      <c r="D217" s="40">
        <v>99.999999999999943</v>
      </c>
    </row>
    <row r="218" spans="1:4" x14ac:dyDescent="0.3">
      <c r="A218" s="41" t="s">
        <v>243</v>
      </c>
      <c r="B218" s="34" t="s">
        <v>214</v>
      </c>
      <c r="C218" s="5">
        <v>89823210.743170083</v>
      </c>
      <c r="D218" s="35">
        <v>25.153829107532161</v>
      </c>
    </row>
    <row r="219" spans="1:4" x14ac:dyDescent="0.3">
      <c r="A219" s="41" t="s">
        <v>243</v>
      </c>
      <c r="B219" s="38" t="s">
        <v>258</v>
      </c>
      <c r="C219" s="39">
        <v>267272364.48387587</v>
      </c>
      <c r="D219" s="40">
        <v>74.846170892467839</v>
      </c>
    </row>
    <row r="220" spans="1:4" x14ac:dyDescent="0.3">
      <c r="A220" s="16" t="s">
        <v>83</v>
      </c>
      <c r="B220" s="34" t="s">
        <v>224</v>
      </c>
      <c r="C220" s="5">
        <v>1598033.5528902113</v>
      </c>
      <c r="D220" s="35">
        <v>2.9658757351607905</v>
      </c>
    </row>
    <row r="221" spans="1:4" x14ac:dyDescent="0.3">
      <c r="A221" s="16" t="s">
        <v>83</v>
      </c>
      <c r="B221" s="34" t="s">
        <v>211</v>
      </c>
      <c r="C221" s="5">
        <v>5397839.6257717013</v>
      </c>
      <c r="D221" s="35">
        <v>10.018138567498259</v>
      </c>
    </row>
    <row r="222" spans="1:4" x14ac:dyDescent="0.3">
      <c r="A222" s="16" t="s">
        <v>83</v>
      </c>
      <c r="B222" s="34" t="s">
        <v>212</v>
      </c>
      <c r="C222" s="5">
        <v>4530939.9434182514</v>
      </c>
      <c r="D222" s="35">
        <v>8.4092131928961038</v>
      </c>
    </row>
    <row r="223" spans="1:4" x14ac:dyDescent="0.3">
      <c r="A223" s="16" t="s">
        <v>83</v>
      </c>
      <c r="B223" s="34" t="s">
        <v>258</v>
      </c>
      <c r="C223" s="5">
        <v>42353851.328737639</v>
      </c>
      <c r="D223" s="35">
        <v>78.606772504444848</v>
      </c>
    </row>
    <row r="224" spans="1:4" x14ac:dyDescent="0.3">
      <c r="A224" s="16" t="s">
        <v>78</v>
      </c>
      <c r="B224" s="34" t="s">
        <v>214</v>
      </c>
      <c r="C224" s="5">
        <v>10148025.04031777</v>
      </c>
      <c r="D224" s="35">
        <v>37.1145670050376</v>
      </c>
    </row>
    <row r="225" spans="1:4" x14ac:dyDescent="0.3">
      <c r="A225" s="16" t="s">
        <v>78</v>
      </c>
      <c r="B225" s="34" t="s">
        <v>258</v>
      </c>
      <c r="C225" s="5">
        <v>17194406.406990688</v>
      </c>
      <c r="D225" s="35">
        <v>62.8854329949624</v>
      </c>
    </row>
    <row r="226" spans="1:4" x14ac:dyDescent="0.3">
      <c r="A226" s="16" t="s">
        <v>103</v>
      </c>
      <c r="B226" s="34" t="s">
        <v>224</v>
      </c>
      <c r="C226" s="5">
        <v>726262.56360811519</v>
      </c>
      <c r="D226" s="35">
        <v>99.029087163528942</v>
      </c>
    </row>
    <row r="227" spans="1:4" x14ac:dyDescent="0.3">
      <c r="A227" s="16" t="s">
        <v>103</v>
      </c>
      <c r="B227" s="34" t="s">
        <v>258</v>
      </c>
      <c r="C227" s="5">
        <v>7120.5104061102029</v>
      </c>
      <c r="D227" s="35">
        <v>0.97091283647106463</v>
      </c>
    </row>
    <row r="228" spans="1:4" x14ac:dyDescent="0.3">
      <c r="A228" s="16" t="s">
        <v>239</v>
      </c>
      <c r="B228" s="34" t="s">
        <v>212</v>
      </c>
      <c r="C228" s="5">
        <v>181940710.03988159</v>
      </c>
      <c r="D228" s="35">
        <v>12.560687353213673</v>
      </c>
    </row>
    <row r="229" spans="1:4" x14ac:dyDescent="0.3">
      <c r="A229" s="16" t="s">
        <v>239</v>
      </c>
      <c r="B229" s="34" t="s">
        <v>258</v>
      </c>
      <c r="C229" s="5">
        <v>1266552552.4990649</v>
      </c>
      <c r="D229" s="35">
        <v>87.43931264678632</v>
      </c>
    </row>
    <row r="230" spans="1:4" x14ac:dyDescent="0.3">
      <c r="A230" s="16" t="s">
        <v>10</v>
      </c>
      <c r="B230" s="34" t="s">
        <v>225</v>
      </c>
      <c r="C230" s="5">
        <v>60229028.716147423</v>
      </c>
      <c r="D230" s="35">
        <v>99.999999999999986</v>
      </c>
    </row>
    <row r="231" spans="1:4" x14ac:dyDescent="0.3">
      <c r="A231" s="16" t="s">
        <v>10</v>
      </c>
      <c r="B231" s="34" t="s">
        <v>258</v>
      </c>
      <c r="C231" s="5">
        <v>0</v>
      </c>
      <c r="D231" s="35">
        <v>0</v>
      </c>
    </row>
    <row r="232" spans="1:4" x14ac:dyDescent="0.3">
      <c r="A232" s="16" t="s">
        <v>247</v>
      </c>
      <c r="B232" s="34" t="s">
        <v>214</v>
      </c>
      <c r="C232" s="5">
        <v>343831588.41530573</v>
      </c>
      <c r="D232" s="35">
        <v>13.084816154520821</v>
      </c>
    </row>
    <row r="233" spans="1:4" x14ac:dyDescent="0.3">
      <c r="A233" s="16" t="s">
        <v>247</v>
      </c>
      <c r="B233" s="34" t="s">
        <v>258</v>
      </c>
      <c r="C233" s="5">
        <v>2283882735.996593</v>
      </c>
      <c r="D233" s="35">
        <v>86.915183845479177</v>
      </c>
    </row>
    <row r="234" spans="1:4" x14ac:dyDescent="0.3">
      <c r="A234" s="16" t="s">
        <v>15</v>
      </c>
      <c r="B234" s="34" t="s">
        <v>212</v>
      </c>
      <c r="C234" s="5">
        <v>1840124.8511858038</v>
      </c>
      <c r="D234" s="35">
        <v>0.59369925620847652</v>
      </c>
    </row>
    <row r="235" spans="1:4" x14ac:dyDescent="0.3">
      <c r="A235" s="16" t="s">
        <v>15</v>
      </c>
      <c r="B235" s="34" t="s">
        <v>258</v>
      </c>
      <c r="C235" s="5">
        <v>308102128.22444326</v>
      </c>
      <c r="D235" s="35">
        <v>99.406300743791519</v>
      </c>
    </row>
    <row r="236" spans="1:4" x14ac:dyDescent="0.3">
      <c r="A236" s="16" t="s">
        <v>64</v>
      </c>
      <c r="B236" s="34" t="s">
        <v>213</v>
      </c>
      <c r="C236" s="5">
        <v>6155519.4943483667</v>
      </c>
      <c r="D236" s="35">
        <v>4.731383451980423</v>
      </c>
    </row>
    <row r="237" spans="1:4" x14ac:dyDescent="0.3">
      <c r="A237" s="16" t="s">
        <v>64</v>
      </c>
      <c r="B237" s="34" t="s">
        <v>224</v>
      </c>
      <c r="C237" s="5">
        <v>211330.06225426221</v>
      </c>
      <c r="D237" s="35">
        <v>0.16243690891952217</v>
      </c>
    </row>
    <row r="238" spans="1:4" x14ac:dyDescent="0.3">
      <c r="A238" s="16" t="s">
        <v>64</v>
      </c>
      <c r="B238" s="34" t="s">
        <v>211</v>
      </c>
      <c r="C238" s="5">
        <v>5556788.7634642441</v>
      </c>
      <c r="D238" s="35">
        <v>4.2711745817302003</v>
      </c>
    </row>
    <row r="239" spans="1:4" x14ac:dyDescent="0.3">
      <c r="A239" s="16" t="s">
        <v>64</v>
      </c>
      <c r="B239" s="34" t="s">
        <v>258</v>
      </c>
      <c r="C239" s="5">
        <v>118176142.36399163</v>
      </c>
      <c r="D239" s="35">
        <v>90.835005057369855</v>
      </c>
    </row>
    <row r="240" spans="1:4" x14ac:dyDescent="0.3">
      <c r="A240" s="16" t="s">
        <v>56</v>
      </c>
      <c r="B240" s="34" t="s">
        <v>213</v>
      </c>
      <c r="C240" s="5">
        <v>9825889.3480707929</v>
      </c>
      <c r="D240" s="35">
        <v>5.750405530942718</v>
      </c>
    </row>
    <row r="241" spans="1:4" x14ac:dyDescent="0.3">
      <c r="A241" s="16" t="s">
        <v>56</v>
      </c>
      <c r="B241" s="34" t="s">
        <v>211</v>
      </c>
      <c r="C241" s="5">
        <v>14320826.880020386</v>
      </c>
      <c r="D241" s="35">
        <v>8.3809779635581805</v>
      </c>
    </row>
    <row r="242" spans="1:4" x14ac:dyDescent="0.3">
      <c r="A242" s="16" t="s">
        <v>56</v>
      </c>
      <c r="B242" s="34" t="s">
        <v>212</v>
      </c>
      <c r="C242" s="5">
        <v>31974480.330504104</v>
      </c>
      <c r="D242" s="35">
        <v>18.712426125341018</v>
      </c>
    </row>
    <row r="243" spans="1:4" x14ac:dyDescent="0.3">
      <c r="A243" s="16" t="s">
        <v>56</v>
      </c>
      <c r="B243" s="34" t="s">
        <v>258</v>
      </c>
      <c r="C243" s="5">
        <v>114751784.40245257</v>
      </c>
      <c r="D243" s="35">
        <v>67.156190380158094</v>
      </c>
    </row>
    <row r="244" spans="1:4" x14ac:dyDescent="0.3">
      <c r="A244" s="16" t="s">
        <v>114</v>
      </c>
      <c r="B244" s="34" t="s">
        <v>214</v>
      </c>
      <c r="C244" s="5">
        <v>21203004.706076253</v>
      </c>
      <c r="D244" s="35">
        <v>11.07812229264642</v>
      </c>
    </row>
    <row r="245" spans="1:4" x14ac:dyDescent="0.3">
      <c r="A245" s="16" t="s">
        <v>114</v>
      </c>
      <c r="B245" s="34" t="s">
        <v>258</v>
      </c>
      <c r="C245" s="5">
        <v>170192289.06271216</v>
      </c>
      <c r="D245" s="35">
        <v>88.921877707353588</v>
      </c>
    </row>
    <row r="246" spans="1:4" x14ac:dyDescent="0.3">
      <c r="A246" s="16" t="s">
        <v>94</v>
      </c>
      <c r="B246" s="34" t="s">
        <v>213</v>
      </c>
      <c r="C246" s="5">
        <v>74711843.212598488</v>
      </c>
      <c r="D246" s="35">
        <v>16.208506982281442</v>
      </c>
    </row>
    <row r="247" spans="1:4" x14ac:dyDescent="0.3">
      <c r="A247" s="16" t="s">
        <v>94</v>
      </c>
      <c r="B247" s="34" t="s">
        <v>216</v>
      </c>
      <c r="C247" s="5">
        <v>80776521.47591722</v>
      </c>
      <c r="D247" s="35">
        <v>17.524220472264194</v>
      </c>
    </row>
    <row r="248" spans="1:4" x14ac:dyDescent="0.3">
      <c r="A248" s="16" t="s">
        <v>94</v>
      </c>
      <c r="B248" s="34" t="s">
        <v>215</v>
      </c>
      <c r="C248" s="5">
        <v>39735646.377704784</v>
      </c>
      <c r="D248" s="35">
        <v>8.6205275370570522</v>
      </c>
    </row>
    <row r="249" spans="1:4" x14ac:dyDescent="0.3">
      <c r="A249" s="16" t="s">
        <v>94</v>
      </c>
      <c r="B249" s="34" t="s">
        <v>212</v>
      </c>
      <c r="C249" s="5">
        <v>36496127.760051012</v>
      </c>
      <c r="D249" s="35">
        <v>7.9177238331776438</v>
      </c>
    </row>
    <row r="250" spans="1:4" x14ac:dyDescent="0.3">
      <c r="A250" s="16" t="s">
        <v>94</v>
      </c>
      <c r="B250" s="34" t="s">
        <v>258</v>
      </c>
      <c r="C250" s="5">
        <v>229222027.49583817</v>
      </c>
      <c r="D250" s="35">
        <v>49.729021175219664</v>
      </c>
    </row>
    <row r="251" spans="1:4" x14ac:dyDescent="0.3">
      <c r="A251" s="16" t="s">
        <v>187</v>
      </c>
      <c r="B251" s="34" t="s">
        <v>214</v>
      </c>
      <c r="C251" s="5">
        <v>8835667.4949892927</v>
      </c>
      <c r="D251" s="35">
        <v>9.3118778154333821</v>
      </c>
    </row>
    <row r="252" spans="1:4" x14ac:dyDescent="0.3">
      <c r="A252" s="16" t="s">
        <v>187</v>
      </c>
      <c r="B252" s="34" t="s">
        <v>217</v>
      </c>
      <c r="C252" s="5">
        <v>51670177.214043759</v>
      </c>
      <c r="D252" s="35">
        <v>54.455011711545694</v>
      </c>
    </row>
    <row r="253" spans="1:4" x14ac:dyDescent="0.3">
      <c r="A253" s="16" t="s">
        <v>187</v>
      </c>
      <c r="B253" s="34" t="s">
        <v>258</v>
      </c>
      <c r="C253" s="5">
        <v>34380145.744419582</v>
      </c>
      <c r="D253" s="35">
        <v>36.233110473020922</v>
      </c>
    </row>
    <row r="254" spans="1:4" x14ac:dyDescent="0.3">
      <c r="A254" s="16" t="s">
        <v>36</v>
      </c>
      <c r="B254" s="34" t="s">
        <v>223</v>
      </c>
      <c r="C254" s="5">
        <v>555978192.38485885</v>
      </c>
      <c r="D254" s="35">
        <v>99.999999999999972</v>
      </c>
    </row>
    <row r="255" spans="1:4" x14ac:dyDescent="0.3">
      <c r="A255" s="16" t="s">
        <v>36</v>
      </c>
      <c r="B255" s="34" t="s">
        <v>258</v>
      </c>
      <c r="C255" s="5">
        <v>0</v>
      </c>
      <c r="D255" s="35">
        <v>0</v>
      </c>
    </row>
    <row r="256" spans="1:4" x14ac:dyDescent="0.3">
      <c r="A256" s="16" t="s">
        <v>198</v>
      </c>
      <c r="B256" s="34" t="s">
        <v>212</v>
      </c>
      <c r="C256" s="5">
        <v>52146752.486276515</v>
      </c>
      <c r="D256" s="35">
        <v>4.4488005689776928</v>
      </c>
    </row>
    <row r="257" spans="1:4" x14ac:dyDescent="0.3">
      <c r="A257" s="16" t="s">
        <v>198</v>
      </c>
      <c r="B257" s="34" t="s">
        <v>258</v>
      </c>
      <c r="C257" s="5">
        <v>1120006318.386476</v>
      </c>
      <c r="D257" s="35">
        <v>95.551199431022297</v>
      </c>
    </row>
    <row r="258" spans="1:4" x14ac:dyDescent="0.3">
      <c r="A258" s="16" t="s">
        <v>87</v>
      </c>
      <c r="B258" s="34" t="s">
        <v>216</v>
      </c>
      <c r="C258" s="5">
        <v>19048536.006244458</v>
      </c>
      <c r="D258" s="35">
        <v>20.446176852974528</v>
      </c>
    </row>
    <row r="259" spans="1:4" x14ac:dyDescent="0.3">
      <c r="A259" s="16" t="s">
        <v>87</v>
      </c>
      <c r="B259" s="34" t="s">
        <v>258</v>
      </c>
      <c r="C259" s="5">
        <v>74115756.483347595</v>
      </c>
      <c r="D259" s="35">
        <v>79.553823147025454</v>
      </c>
    </row>
    <row r="260" spans="1:4" x14ac:dyDescent="0.3">
      <c r="A260" s="16" t="s">
        <v>159</v>
      </c>
      <c r="B260" s="34" t="s">
        <v>212</v>
      </c>
      <c r="C260" s="5">
        <v>37960122.181923382</v>
      </c>
      <c r="D260" s="35">
        <v>4.39329868851733</v>
      </c>
    </row>
    <row r="261" spans="1:4" x14ac:dyDescent="0.3">
      <c r="A261" s="16" t="s">
        <v>159</v>
      </c>
      <c r="B261" s="34" t="s">
        <v>258</v>
      </c>
      <c r="C261" s="5">
        <v>826085891.37820482</v>
      </c>
      <c r="D261" s="35">
        <v>95.606701311482666</v>
      </c>
    </row>
    <row r="262" spans="1:4" x14ac:dyDescent="0.3">
      <c r="A262" s="16" t="s">
        <v>242</v>
      </c>
      <c r="B262" s="34" t="s">
        <v>214</v>
      </c>
      <c r="C262" s="5">
        <v>106861227.73985493</v>
      </c>
      <c r="D262" s="35">
        <v>22.829336716152646</v>
      </c>
    </row>
    <row r="263" spans="1:4" x14ac:dyDescent="0.3">
      <c r="A263" s="16" t="s">
        <v>242</v>
      </c>
      <c r="B263" s="34" t="s">
        <v>217</v>
      </c>
      <c r="C263" s="5">
        <v>11456009.781558357</v>
      </c>
      <c r="D263" s="35">
        <v>2.4474087586136983</v>
      </c>
    </row>
    <row r="264" spans="1:4" x14ac:dyDescent="0.3">
      <c r="A264" s="16" t="s">
        <v>242</v>
      </c>
      <c r="B264" s="34" t="s">
        <v>258</v>
      </c>
      <c r="C264" s="5">
        <v>349770070.78941667</v>
      </c>
      <c r="D264" s="35">
        <v>74.723254525233656</v>
      </c>
    </row>
    <row r="265" spans="1:4" x14ac:dyDescent="0.3">
      <c r="A265" s="16" t="s">
        <v>250</v>
      </c>
      <c r="B265" s="34" t="s">
        <v>214</v>
      </c>
      <c r="C265" s="5">
        <v>31627938.637113392</v>
      </c>
      <c r="D265" s="35">
        <v>24.76898742885086</v>
      </c>
    </row>
    <row r="266" spans="1:4" x14ac:dyDescent="0.3">
      <c r="A266" s="16" t="s">
        <v>250</v>
      </c>
      <c r="B266" s="34" t="s">
        <v>258</v>
      </c>
      <c r="C266" s="5">
        <v>96063751.335942358</v>
      </c>
      <c r="D266" s="35">
        <v>75.231012571149137</v>
      </c>
    </row>
    <row r="267" spans="1:4" x14ac:dyDescent="0.3">
      <c r="A267" s="16" t="s">
        <v>251</v>
      </c>
      <c r="B267" s="34" t="s">
        <v>214</v>
      </c>
      <c r="C267" s="5">
        <v>12188960.790833069</v>
      </c>
      <c r="D267" s="35">
        <v>22.095454937369819</v>
      </c>
    </row>
    <row r="268" spans="1:4" x14ac:dyDescent="0.3">
      <c r="A268" s="16" t="s">
        <v>251</v>
      </c>
      <c r="B268" s="34" t="s">
        <v>258</v>
      </c>
      <c r="C268" s="5">
        <v>42976053.124395274</v>
      </c>
      <c r="D268" s="35">
        <v>77.904545062630177</v>
      </c>
    </row>
    <row r="269" spans="1:4" x14ac:dyDescent="0.3">
      <c r="A269" s="16" t="s">
        <v>241</v>
      </c>
      <c r="B269" s="34" t="s">
        <v>214</v>
      </c>
      <c r="C269" s="5">
        <v>42891709.83154849</v>
      </c>
      <c r="D269" s="35">
        <v>27.204533285846498</v>
      </c>
    </row>
    <row r="270" spans="1:4" x14ac:dyDescent="0.3">
      <c r="A270" s="16" t="s">
        <v>241</v>
      </c>
      <c r="B270" s="34" t="s">
        <v>217</v>
      </c>
      <c r="C270" s="5">
        <v>6136719.0226821182</v>
      </c>
      <c r="D270" s="35">
        <v>3.8922807594778486</v>
      </c>
    </row>
    <row r="271" spans="1:4" x14ac:dyDescent="0.3">
      <c r="A271" s="16" t="s">
        <v>241</v>
      </c>
      <c r="B271" s="34" t="s">
        <v>258</v>
      </c>
      <c r="C271" s="5">
        <v>108635403.79039499</v>
      </c>
      <c r="D271" s="35">
        <v>68.903185954675649</v>
      </c>
    </row>
    <row r="272" spans="1:4" x14ac:dyDescent="0.3">
      <c r="A272" s="16" t="s">
        <v>131</v>
      </c>
      <c r="B272" s="34" t="s">
        <v>217</v>
      </c>
      <c r="C272" s="5">
        <v>32351889.251248453</v>
      </c>
      <c r="D272" s="35">
        <v>2.704643080316687</v>
      </c>
    </row>
    <row r="273" spans="1:4" x14ac:dyDescent="0.3">
      <c r="A273" s="16" t="s">
        <v>131</v>
      </c>
      <c r="B273" s="34" t="s">
        <v>258</v>
      </c>
      <c r="C273" s="5">
        <v>1163809241.461066</v>
      </c>
      <c r="D273" s="35">
        <v>97.295356919683314</v>
      </c>
    </row>
    <row r="274" spans="1:4" x14ac:dyDescent="0.3">
      <c r="A274" s="16" t="s">
        <v>101</v>
      </c>
      <c r="B274" s="34" t="s">
        <v>224</v>
      </c>
      <c r="C274" s="5">
        <v>737395.19602787797</v>
      </c>
      <c r="D274" s="35">
        <v>100</v>
      </c>
    </row>
    <row r="275" spans="1:4" x14ac:dyDescent="0.3">
      <c r="A275" s="16" t="s">
        <v>101</v>
      </c>
      <c r="B275" s="34" t="s">
        <v>258</v>
      </c>
      <c r="C275" s="5">
        <v>0</v>
      </c>
      <c r="D275" s="35">
        <v>0</v>
      </c>
    </row>
    <row r="276" spans="1:4" x14ac:dyDescent="0.3">
      <c r="A276" s="16" t="s">
        <v>52</v>
      </c>
      <c r="B276" s="34" t="s">
        <v>212</v>
      </c>
      <c r="C276" s="5">
        <v>17208964.870524332</v>
      </c>
      <c r="D276" s="35">
        <v>13.774650823087054</v>
      </c>
    </row>
    <row r="277" spans="1:4" x14ac:dyDescent="0.3">
      <c r="A277" s="16" t="s">
        <v>52</v>
      </c>
      <c r="B277" s="34" t="s">
        <v>258</v>
      </c>
      <c r="C277" s="5">
        <v>107723166.56093949</v>
      </c>
      <c r="D277" s="35">
        <v>86.225349176912943</v>
      </c>
    </row>
    <row r="278" spans="1:4" x14ac:dyDescent="0.3">
      <c r="A278" s="16" t="s">
        <v>86</v>
      </c>
      <c r="B278" s="34" t="s">
        <v>228</v>
      </c>
      <c r="C278" s="5">
        <v>34639969.600008458</v>
      </c>
      <c r="D278" s="35">
        <v>5.230306132246838</v>
      </c>
    </row>
    <row r="279" spans="1:4" x14ac:dyDescent="0.3">
      <c r="A279" s="16" t="s">
        <v>86</v>
      </c>
      <c r="B279" s="34" t="s">
        <v>214</v>
      </c>
      <c r="C279" s="5">
        <v>21073772.816313487</v>
      </c>
      <c r="D279" s="35">
        <v>3.181939374182194</v>
      </c>
    </row>
    <row r="280" spans="1:4" x14ac:dyDescent="0.3">
      <c r="A280" s="16" t="s">
        <v>86</v>
      </c>
      <c r="B280" s="34" t="s">
        <v>219</v>
      </c>
      <c r="C280" s="5">
        <v>84108902.301202685</v>
      </c>
      <c r="D280" s="35">
        <v>12.699644733014523</v>
      </c>
    </row>
    <row r="281" spans="1:4" x14ac:dyDescent="0.3">
      <c r="A281" s="16" t="s">
        <v>86</v>
      </c>
      <c r="B281" s="34" t="s">
        <v>213</v>
      </c>
      <c r="C281" s="5">
        <v>19659608.679264389</v>
      </c>
      <c r="D281" s="35">
        <v>2.9684140321157955</v>
      </c>
    </row>
    <row r="282" spans="1:4" x14ac:dyDescent="0.3">
      <c r="A282" s="16" t="s">
        <v>86</v>
      </c>
      <c r="B282" s="34" t="s">
        <v>216</v>
      </c>
      <c r="C282" s="5">
        <v>158461694.8746303</v>
      </c>
      <c r="D282" s="35">
        <v>23.926209635842284</v>
      </c>
    </row>
    <row r="283" spans="1:4" x14ac:dyDescent="0.3">
      <c r="A283" s="16" t="s">
        <v>86</v>
      </c>
      <c r="B283" s="34" t="s">
        <v>227</v>
      </c>
      <c r="C283" s="5">
        <v>54449167.819968373</v>
      </c>
      <c r="D283" s="35">
        <v>8.2213067630535175</v>
      </c>
    </row>
    <row r="284" spans="1:4" x14ac:dyDescent="0.3">
      <c r="A284" s="16" t="s">
        <v>86</v>
      </c>
      <c r="B284" s="34" t="s">
        <v>215</v>
      </c>
      <c r="C284" s="5">
        <v>25485104.664576698</v>
      </c>
      <c r="D284" s="35">
        <v>3.8480085504479034</v>
      </c>
    </row>
    <row r="285" spans="1:4" x14ac:dyDescent="0.3">
      <c r="A285" s="16" t="s">
        <v>86</v>
      </c>
      <c r="B285" s="34" t="s">
        <v>211</v>
      </c>
      <c r="C285" s="5">
        <v>17030848.075070102</v>
      </c>
      <c r="D285" s="35">
        <v>2.5714961691069629</v>
      </c>
    </row>
    <row r="286" spans="1:4" x14ac:dyDescent="0.3">
      <c r="A286" s="16" t="s">
        <v>86</v>
      </c>
      <c r="B286" s="34" t="s">
        <v>222</v>
      </c>
      <c r="C286" s="5">
        <v>31413506.096614983</v>
      </c>
      <c r="D286" s="35">
        <v>4.7431408130467485</v>
      </c>
    </row>
    <row r="287" spans="1:4" x14ac:dyDescent="0.3">
      <c r="A287" s="16" t="s">
        <v>86</v>
      </c>
      <c r="B287" s="34" t="s">
        <v>212</v>
      </c>
      <c r="C287" s="5">
        <v>45528410.189679526</v>
      </c>
      <c r="D287" s="35">
        <v>6.8743571589760313</v>
      </c>
    </row>
    <row r="288" spans="1:4" x14ac:dyDescent="0.3">
      <c r="A288" s="16" t="s">
        <v>86</v>
      </c>
      <c r="B288" s="34" t="s">
        <v>258</v>
      </c>
      <c r="C288" s="5">
        <v>170442362.99932897</v>
      </c>
      <c r="D288" s="35">
        <v>25.735176637967207</v>
      </c>
    </row>
    <row r="289" spans="1:4" x14ac:dyDescent="0.3">
      <c r="A289" s="16" t="s">
        <v>248</v>
      </c>
      <c r="B289" s="34" t="s">
        <v>214</v>
      </c>
      <c r="C289" s="5">
        <v>20433290.080681205</v>
      </c>
      <c r="D289" s="35">
        <v>8.7726811023401705</v>
      </c>
    </row>
    <row r="290" spans="1:4" x14ac:dyDescent="0.3">
      <c r="A290" s="16" t="s">
        <v>248</v>
      </c>
      <c r="B290" s="34" t="s">
        <v>221</v>
      </c>
      <c r="C290" s="5">
        <v>53946340.999617994</v>
      </c>
      <c r="D290" s="35">
        <v>23.160932202258945</v>
      </c>
    </row>
    <row r="291" spans="1:4" x14ac:dyDescent="0.3">
      <c r="A291" s="16" t="s">
        <v>248</v>
      </c>
      <c r="B291" s="34" t="s">
        <v>217</v>
      </c>
      <c r="C291" s="5">
        <v>20531336.444142435</v>
      </c>
      <c r="D291" s="35">
        <v>8.8147756194978726</v>
      </c>
    </row>
    <row r="292" spans="1:4" x14ac:dyDescent="0.3">
      <c r="A292" s="16" t="s">
        <v>248</v>
      </c>
      <c r="B292" s="34" t="s">
        <v>226</v>
      </c>
      <c r="C292" s="5">
        <v>18208246.536353678</v>
      </c>
      <c r="D292" s="35">
        <v>7.8173969862662247</v>
      </c>
    </row>
    <row r="293" spans="1:4" x14ac:dyDescent="0.3">
      <c r="A293" s="16" t="s">
        <v>248</v>
      </c>
      <c r="B293" s="34" t="s">
        <v>258</v>
      </c>
      <c r="C293" s="5">
        <v>119800344.30808792</v>
      </c>
      <c r="D293" s="35">
        <v>51.434214089636789</v>
      </c>
    </row>
    <row r="294" spans="1:4" x14ac:dyDescent="0.3">
      <c r="A294" s="16" t="s">
        <v>7</v>
      </c>
      <c r="B294" s="34" t="s">
        <v>225</v>
      </c>
      <c r="C294" s="5">
        <v>8733982.1645284053</v>
      </c>
      <c r="D294" s="35">
        <v>100.00000000000003</v>
      </c>
    </row>
    <row r="295" spans="1:4" x14ac:dyDescent="0.3">
      <c r="A295" s="16" t="s">
        <v>7</v>
      </c>
      <c r="B295" s="34" t="s">
        <v>258</v>
      </c>
      <c r="C295" s="5">
        <v>0</v>
      </c>
      <c r="D295" s="35">
        <v>0</v>
      </c>
    </row>
    <row r="296" spans="1:4" x14ac:dyDescent="0.3">
      <c r="A296" s="16" t="s">
        <v>68</v>
      </c>
      <c r="B296" s="34" t="s">
        <v>211</v>
      </c>
      <c r="C296" s="5">
        <v>15520820.234180737</v>
      </c>
      <c r="D296" s="35">
        <v>16.315098530667751</v>
      </c>
    </row>
    <row r="297" spans="1:4" x14ac:dyDescent="0.3">
      <c r="A297" s="16" t="s">
        <v>68</v>
      </c>
      <c r="B297" s="34" t="s">
        <v>258</v>
      </c>
      <c r="C297" s="5">
        <v>79610816.298727751</v>
      </c>
      <c r="D297" s="35">
        <v>83.684901469332246</v>
      </c>
    </row>
    <row r="298" spans="1:4" x14ac:dyDescent="0.3">
      <c r="A298" s="16" t="s">
        <v>137</v>
      </c>
      <c r="B298" s="34" t="s">
        <v>213</v>
      </c>
      <c r="C298" s="5">
        <v>283976201.80820674</v>
      </c>
      <c r="D298" s="35">
        <v>99.999999999999929</v>
      </c>
    </row>
    <row r="299" spans="1:4" x14ac:dyDescent="0.3">
      <c r="A299" s="16" t="s">
        <v>137</v>
      </c>
      <c r="B299" s="34" t="s">
        <v>258</v>
      </c>
      <c r="C299" s="5">
        <v>0</v>
      </c>
      <c r="D299" s="35">
        <v>0</v>
      </c>
    </row>
    <row r="300" spans="1:4" x14ac:dyDescent="0.3">
      <c r="A300" s="16" t="s">
        <v>139</v>
      </c>
      <c r="B300" s="34" t="s">
        <v>228</v>
      </c>
      <c r="C300" s="27">
        <v>68089365.52813676</v>
      </c>
      <c r="D300" s="36">
        <v>4.4168616798960532</v>
      </c>
    </row>
    <row r="301" spans="1:4" x14ac:dyDescent="0.3">
      <c r="A301" s="16" t="s">
        <v>139</v>
      </c>
      <c r="B301" s="34" t="s">
        <v>219</v>
      </c>
      <c r="C301" s="27">
        <v>298981721.48812085</v>
      </c>
      <c r="D301" s="36">
        <v>19.394525097822157</v>
      </c>
    </row>
    <row r="302" spans="1:4" x14ac:dyDescent="0.3">
      <c r="A302" s="16" t="s">
        <v>139</v>
      </c>
      <c r="B302" s="34" t="s">
        <v>213</v>
      </c>
      <c r="C302" s="27">
        <v>1541577945.2196746</v>
      </c>
      <c r="D302" s="36">
        <v>100.00000000000003</v>
      </c>
    </row>
    <row r="303" spans="1:4" x14ac:dyDescent="0.3">
      <c r="A303" s="16" t="s">
        <v>139</v>
      </c>
      <c r="B303" s="34" t="s">
        <v>211</v>
      </c>
      <c r="C303" s="27">
        <v>568422094.1006918</v>
      </c>
      <c r="D303" s="36">
        <v>36.872744311329122</v>
      </c>
    </row>
    <row r="304" spans="1:4" x14ac:dyDescent="0.3">
      <c r="A304" s="16" t="s">
        <v>139</v>
      </c>
      <c r="B304" s="34" t="s">
        <v>222</v>
      </c>
      <c r="C304" s="27">
        <v>206820941.33606914</v>
      </c>
      <c r="D304" s="36">
        <v>13.416184499616543</v>
      </c>
    </row>
    <row r="305" spans="1:4" x14ac:dyDescent="0.3">
      <c r="A305" s="16" t="s">
        <v>139</v>
      </c>
      <c r="B305" s="34" t="s">
        <v>212</v>
      </c>
      <c r="C305" s="27">
        <v>41053988.090403408</v>
      </c>
      <c r="D305" s="36">
        <v>2.6631146493571056</v>
      </c>
    </row>
    <row r="306" spans="1:4" x14ac:dyDescent="0.3">
      <c r="A306" s="16" t="s">
        <v>139</v>
      </c>
      <c r="B306" s="34" t="s">
        <v>210</v>
      </c>
      <c r="C306" s="27">
        <v>1541577945.2196746</v>
      </c>
      <c r="D306" s="36">
        <v>100</v>
      </c>
    </row>
    <row r="307" spans="1:4" x14ac:dyDescent="0.3">
      <c r="A307" s="16" t="s">
        <v>63</v>
      </c>
      <c r="B307" s="34" t="s">
        <v>211</v>
      </c>
      <c r="C307" s="5">
        <v>36727246.946363948</v>
      </c>
      <c r="D307" s="35">
        <v>43.454054188550423</v>
      </c>
    </row>
    <row r="308" spans="1:4" x14ac:dyDescent="0.3">
      <c r="A308" s="16" t="s">
        <v>63</v>
      </c>
      <c r="B308" s="34" t="s">
        <v>222</v>
      </c>
      <c r="C308" s="5">
        <v>11518912.070684426</v>
      </c>
      <c r="D308" s="35">
        <v>13.628667295527391</v>
      </c>
    </row>
    <row r="309" spans="1:4" ht="15" thickBot="1" x14ac:dyDescent="0.35">
      <c r="A309" s="18" t="s">
        <v>63</v>
      </c>
      <c r="B309" s="42" t="s">
        <v>258</v>
      </c>
      <c r="C309" s="6">
        <v>36273565.625908181</v>
      </c>
      <c r="D309" s="43">
        <v>42.917278515922185</v>
      </c>
    </row>
    <row r="310" spans="1:4" x14ac:dyDescent="0.3">
      <c r="A310" s="16" t="s">
        <v>202</v>
      </c>
      <c r="B310" s="34"/>
      <c r="C310" s="8"/>
      <c r="D310" s="44"/>
    </row>
    <row r="311" spans="1:4" x14ac:dyDescent="0.3">
      <c r="A311" s="16" t="s">
        <v>253</v>
      </c>
      <c r="B311" s="34"/>
      <c r="C311" s="8"/>
      <c r="D311" s="44"/>
    </row>
    <row r="312" spans="1:4" x14ac:dyDescent="0.3">
      <c r="A312" s="28" t="s">
        <v>254</v>
      </c>
      <c r="B312" s="45"/>
      <c r="C312" s="11"/>
    </row>
    <row r="313" spans="1:4" x14ac:dyDescent="0.3">
      <c r="B313" s="45"/>
      <c r="C313" s="11"/>
    </row>
    <row r="314" spans="1:4" x14ac:dyDescent="0.3">
      <c r="A314" s="29" t="s">
        <v>255</v>
      </c>
      <c r="B314" s="45"/>
      <c r="C314" s="11"/>
    </row>
  </sheetData>
  <hyperlinks>
    <hyperlink ref="A314" location="Contents!A1" display="Link to Contents " xr:uid="{BA7A7D96-E573-49BD-A74B-C46A568D26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4A1F787F0C441AC878A307E051D262E00DE609DB08973544E98F8789568578495" ma:contentTypeVersion="1" ma:contentTypeDescription="AIHW Project Document" ma:contentTypeScope="" ma:versionID="14840064caa0a8dbf9cb1118912c8ae8">
  <xsd:schema xmlns:xsd="http://www.w3.org/2001/XMLSchema" xmlns:xs="http://www.w3.org/2001/XMLSchema" xmlns:p="http://schemas.microsoft.com/office/2006/metadata/properties" xmlns:ns2="bfd2026e-ae4d-45bc-bd35-f0eb16f3b3ce" targetNamespace="http://schemas.microsoft.com/office/2006/metadata/properties" ma:root="true" ma:fieldsID="b540ef5329c7e4ca35f6d8013301a061" ns2:_="">
    <xsd:import namespace="bfd2026e-ae4d-45bc-bd35-f0eb16f3b3ce"/>
    <xsd:element name="properties">
      <xsd:complexType>
        <xsd:sequence>
          <xsd:element name="documentManagement">
            <xsd:complexType>
              <xsd:all>
                <xsd:element ref="ns2:AIHW_PPR_ProjectCategoryLook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d2026e-ae4d-45bc-bd35-f0eb16f3b3ce" elementFormDefault="qualified">
    <xsd:import namespace="http://schemas.microsoft.com/office/2006/documentManagement/types"/>
    <xsd:import namespace="http://schemas.microsoft.com/office/infopath/2007/PartnerControls"/>
    <xsd:element name="AIHW_PPR_ProjectCategoryLookup" ma:index="8" nillable="true" ma:displayName="Category" ma:description="" ma:list="{6b971964-7d71-4028-8d6a-1ff3608fc06d}" ma:internalName="AIHW_PPR_ProjectCategoryLookup" ma:showField="Title" ma:web="{bfd2026e-ae4d-45bc-bd35-f0eb16f3b3ce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IHW_PPR_ProjectCategoryLookup xmlns="bfd2026e-ae4d-45bc-bd35-f0eb16f3b3ce"/>
  </documentManagement>
</p:properties>
</file>

<file path=customXml/itemProps1.xml><?xml version="1.0" encoding="utf-8"?>
<ds:datastoreItem xmlns:ds="http://schemas.openxmlformats.org/officeDocument/2006/customXml" ds:itemID="{E97118B3-5F13-45FF-9E4F-A1523216FE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01C5D6-55BF-4F8C-9925-5E22D0208E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d2026e-ae4d-45bc-bd35-f0eb16f3b3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09BE6E-C76B-4305-9188-97B5B815B168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bfd2026e-ae4d-45bc-bd35-f0eb16f3b3c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Notes to tables</vt:lpstr>
      <vt:lpstr>Table 1</vt:lpstr>
      <vt:lpstr>Table 2</vt:lpstr>
      <vt:lpstr>Table 3</vt:lpstr>
      <vt:lpstr>Table 4</vt:lpstr>
    </vt:vector>
  </TitlesOfParts>
  <Company>AIHW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 system spending per case of disease and for certain risk factors</dc:title>
  <dc:creator>Bennetts, Rebecca</dc:creator>
  <cp:lastModifiedBy>deepa</cp:lastModifiedBy>
  <dcterms:created xsi:type="dcterms:W3CDTF">2022-03-16T11:20:18Z</dcterms:created>
  <dcterms:modified xsi:type="dcterms:W3CDTF">2022-06-15T15:46:31Z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0x010100B4A1F787F0C441AC878A307E051D262E00DE609DB08973544E98F8789568578495</vt:lpwstr>
  </property>
</Properties>
</file>